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Y:\presupuesto\CICLO PRESUPUESTARIO\01-ELABORACIONES\PRESUPUESTOS 2024\02-Documentos de interés para solicitudes\"/>
    </mc:Choice>
  </mc:AlternateContent>
  <xr:revisionPtr revIDLastSave="0" documentId="13_ncr:1_{D6B58C15-AF09-43FC-9D35-7E4E27AFE11C}" xr6:coauthVersionLast="47" xr6:coauthVersionMax="47" xr10:uidLastSave="{00000000-0000-0000-0000-000000000000}"/>
  <bookViews>
    <workbookView xWindow="5940" yWindow="3285" windowWidth="21600" windowHeight="11385" xr2:uid="{00000000-000D-0000-FFFF-FFFF00000000}"/>
  </bookViews>
  <sheets>
    <sheet name="FICHA-1 OBJETIVOS- MEJORA" sheetId="29" r:id="rId1"/>
    <sheet name="FICHA 6 - CAPÍTULO IV-VII" sheetId="30" r:id="rId2"/>
    <sheet name="PLAN ESTRATÉGICO OBJETIVOS ODS" sheetId="28" r:id="rId3"/>
    <sheet name="Hoja3" sheetId="20" state="hidden" r:id="rId4"/>
    <sheet name="FICHA 9 PLANIFICACIÓN COMPRAS" sheetId="15" state="hidden" r:id="rId5"/>
    <sheet name="Hoja4" sheetId="16" state="hidden" r:id="rId6"/>
    <sheet name="Hoja1" sheetId="10" state="hidden" r:id="rId7"/>
    <sheet name="Hoja2" sheetId="11" state="hidden" r:id="rId8"/>
    <sheet name="Hoja5" sheetId="14" state="hidden" r:id="rId9"/>
    <sheet name="Hoja6" sheetId="17" state="hidden" r:id="rId10"/>
  </sheets>
  <externalReferences>
    <externalReference r:id="rId11"/>
  </externalReferences>
  <definedNames>
    <definedName name="_xlnm._FilterDatabase" localSheetId="1" hidden="1">'FICHA 6 - CAPÍTULO IV-VII'!$A$2:$AJ$212</definedName>
    <definedName name="_xlnm._FilterDatabase" localSheetId="0" hidden="1">'FICHA-1 OBJETIVOS- MEJORA'!$A$2:$S$671</definedName>
    <definedName name="_xlnm._FilterDatabase" localSheetId="2" hidden="1">'PLAN ESTRATÉGICO OBJETIVOS ODS'!$A$3:$XFB$956</definedName>
    <definedName name="_xlnm.Print_Area">#REF!</definedName>
    <definedName name="DatosExternos_1" localSheetId="9" hidden="1">Hoja6!$A$1:$A$4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 i="30" l="1"/>
  <c r="D74" i="30"/>
  <c r="D152" i="30"/>
  <c r="D66" i="30"/>
  <c r="G87" i="30"/>
  <c r="F87" i="30"/>
  <c r="E87" i="30"/>
  <c r="D75" i="30"/>
  <c r="G6" i="30"/>
  <c r="F6" i="30"/>
  <c r="E6" i="30"/>
  <c r="AI212" i="30" a="1"/>
  <c r="AI212" i="30" s="1"/>
  <c r="G212" i="30"/>
  <c r="F212" i="30"/>
  <c r="E212" i="30"/>
  <c r="G5" i="30"/>
  <c r="F5" i="30"/>
  <c r="E5" i="30"/>
  <c r="G204" i="30"/>
  <c r="F204" i="30"/>
  <c r="E204" i="30"/>
  <c r="E4" i="30"/>
  <c r="D4" i="30" s="1"/>
  <c r="G201" i="30"/>
  <c r="F201" i="30"/>
  <c r="E201" i="30"/>
  <c r="G200" i="30"/>
  <c r="F200" i="30"/>
  <c r="E200" i="30"/>
  <c r="G199" i="30"/>
  <c r="F199" i="30"/>
  <c r="E199" i="30"/>
  <c r="G198" i="30"/>
  <c r="F198" i="30"/>
  <c r="E198" i="30"/>
  <c r="G197" i="30"/>
  <c r="F197" i="30"/>
  <c r="E197" i="30"/>
  <c r="G196" i="30"/>
  <c r="F196" i="30"/>
  <c r="E196" i="30"/>
  <c r="G192" i="30"/>
  <c r="F192" i="30"/>
  <c r="E192" i="30"/>
  <c r="D190" i="30"/>
  <c r="G191" i="30"/>
  <c r="F191" i="30"/>
  <c r="E191" i="30"/>
  <c r="E189" i="30"/>
  <c r="D189" i="30" s="1"/>
  <c r="G185" i="30"/>
  <c r="F185" i="30"/>
  <c r="E185" i="30"/>
  <c r="D185" i="30" s="1"/>
  <c r="G184" i="30"/>
  <c r="F184" i="30"/>
  <c r="E184" i="30"/>
  <c r="G183" i="30"/>
  <c r="F183" i="30"/>
  <c r="E183" i="30"/>
  <c r="G182" i="30"/>
  <c r="F182" i="30"/>
  <c r="E182" i="30"/>
  <c r="G181" i="30"/>
  <c r="F181" i="30"/>
  <c r="E181" i="30"/>
  <c r="G180" i="30"/>
  <c r="F180" i="30"/>
  <c r="E180" i="30"/>
  <c r="G179" i="30"/>
  <c r="F179" i="30"/>
  <c r="E179" i="30"/>
  <c r="G178" i="30"/>
  <c r="F178" i="30"/>
  <c r="E178" i="30"/>
  <c r="G177" i="30"/>
  <c r="F177" i="30"/>
  <c r="E177" i="30"/>
  <c r="G176" i="30"/>
  <c r="F176" i="30"/>
  <c r="E176" i="30"/>
  <c r="G174" i="30"/>
  <c r="F174" i="30"/>
  <c r="E174" i="30"/>
  <c r="G172" i="30"/>
  <c r="F172" i="30"/>
  <c r="E172" i="30"/>
  <c r="G171" i="30"/>
  <c r="F171" i="30"/>
  <c r="E171" i="30"/>
  <c r="G170" i="30"/>
  <c r="F170" i="30"/>
  <c r="E170" i="30"/>
  <c r="G169" i="30"/>
  <c r="F169" i="30"/>
  <c r="E169" i="30"/>
  <c r="G167" i="30"/>
  <c r="F167" i="30"/>
  <c r="E167" i="30"/>
  <c r="G166" i="30"/>
  <c r="F166" i="30"/>
  <c r="E166" i="30"/>
  <c r="G165" i="30"/>
  <c r="F165" i="30"/>
  <c r="E165" i="30"/>
  <c r="G163" i="30"/>
  <c r="F163" i="30"/>
  <c r="E163" i="30"/>
  <c r="D161" i="30"/>
  <c r="G159" i="30"/>
  <c r="F159" i="30"/>
  <c r="E159" i="30"/>
  <c r="G158" i="30"/>
  <c r="F158" i="30"/>
  <c r="E158" i="30"/>
  <c r="G157" i="30"/>
  <c r="F157" i="30"/>
  <c r="E157" i="30"/>
  <c r="G156" i="30"/>
  <c r="F156" i="30"/>
  <c r="E156" i="30"/>
  <c r="G155" i="30"/>
  <c r="F155" i="30"/>
  <c r="E155" i="30"/>
  <c r="G154" i="30"/>
  <c r="F154" i="30"/>
  <c r="E154" i="30"/>
  <c r="G153" i="30"/>
  <c r="F153" i="30"/>
  <c r="E153" i="30"/>
  <c r="G138" i="30"/>
  <c r="F138" i="30"/>
  <c r="E138" i="30"/>
  <c r="G137" i="30"/>
  <c r="F137" i="30"/>
  <c r="E137" i="30"/>
  <c r="G136" i="30"/>
  <c r="F136" i="30"/>
  <c r="E136" i="30"/>
  <c r="G135" i="30"/>
  <c r="F135" i="30"/>
  <c r="E135" i="30"/>
  <c r="G134" i="30"/>
  <c r="F134" i="30"/>
  <c r="E134" i="30"/>
  <c r="G133" i="30"/>
  <c r="F133" i="30"/>
  <c r="E133" i="30"/>
  <c r="G132" i="30"/>
  <c r="F132" i="30"/>
  <c r="E132" i="30"/>
  <c r="G131" i="30"/>
  <c r="F131" i="30"/>
  <c r="E131" i="30"/>
  <c r="G130" i="30"/>
  <c r="F130" i="30"/>
  <c r="E130" i="30"/>
  <c r="E129" i="30"/>
  <c r="D129" i="30" s="1"/>
  <c r="G123" i="30"/>
  <c r="F123" i="30"/>
  <c r="E123" i="30"/>
  <c r="G122" i="30"/>
  <c r="F122" i="30"/>
  <c r="E122" i="30"/>
  <c r="G121" i="30"/>
  <c r="F121" i="30"/>
  <c r="E121" i="30"/>
  <c r="G119" i="30"/>
  <c r="F119" i="30"/>
  <c r="E119" i="30"/>
  <c r="G118" i="30"/>
  <c r="F118" i="30"/>
  <c r="E118" i="30"/>
  <c r="G117" i="30"/>
  <c r="F117" i="30"/>
  <c r="E117" i="30"/>
  <c r="G116" i="30"/>
  <c r="F116" i="30"/>
  <c r="E116" i="30"/>
  <c r="G120" i="30"/>
  <c r="F120" i="30"/>
  <c r="E120" i="30"/>
  <c r="G114" i="30"/>
  <c r="F114" i="30"/>
  <c r="E114" i="30"/>
  <c r="G113" i="30"/>
  <c r="F113" i="30"/>
  <c r="E113" i="30"/>
  <c r="G112" i="30"/>
  <c r="F112" i="30"/>
  <c r="E112" i="30"/>
  <c r="G111" i="30"/>
  <c r="F111" i="30"/>
  <c r="E111" i="30"/>
  <c r="G110" i="30"/>
  <c r="F110" i="30"/>
  <c r="E110" i="30"/>
  <c r="G115" i="30"/>
  <c r="F115" i="30"/>
  <c r="E115" i="30"/>
  <c r="D99" i="30"/>
  <c r="D100" i="30"/>
  <c r="D103" i="30"/>
  <c r="D102" i="30"/>
  <c r="G109" i="30"/>
  <c r="F109" i="30"/>
  <c r="E109" i="30"/>
  <c r="G108" i="30"/>
  <c r="F108" i="30"/>
  <c r="E108" i="30"/>
  <c r="G107" i="30"/>
  <c r="F107" i="30"/>
  <c r="E107" i="30"/>
  <c r="G106" i="30"/>
  <c r="F106" i="30"/>
  <c r="E106" i="30"/>
  <c r="G105" i="30"/>
  <c r="F105" i="30"/>
  <c r="E105" i="30"/>
  <c r="G104" i="30"/>
  <c r="F104" i="30"/>
  <c r="E104" i="30"/>
  <c r="G101" i="30"/>
  <c r="F101" i="30"/>
  <c r="E101" i="30"/>
  <c r="E98" i="30"/>
  <c r="D98" i="30" s="1"/>
  <c r="E97" i="30"/>
  <c r="D97" i="30" s="1"/>
  <c r="E96" i="30"/>
  <c r="D96" i="30" s="1"/>
  <c r="E95" i="30"/>
  <c r="D95" i="30" s="1"/>
  <c r="E94" i="30"/>
  <c r="D94" i="30" s="1"/>
  <c r="E93" i="30"/>
  <c r="D93" i="30" s="1"/>
  <c r="E92" i="30"/>
  <c r="D92" i="30" s="1"/>
  <c r="G88" i="30"/>
  <c r="E88" i="30"/>
  <c r="G86" i="30"/>
  <c r="F86" i="30"/>
  <c r="E86" i="30"/>
  <c r="E84" i="30"/>
  <c r="D84" i="30" s="1"/>
  <c r="E83" i="30"/>
  <c r="D83" i="30" s="1"/>
  <c r="E82" i="30"/>
  <c r="D82" i="30" s="1"/>
  <c r="E81" i="30"/>
  <c r="D81" i="30" s="1"/>
  <c r="E80" i="30"/>
  <c r="D80" i="30" s="1"/>
  <c r="E79" i="30"/>
  <c r="D79" i="30" s="1"/>
  <c r="E78" i="30"/>
  <c r="D78" i="30" s="1"/>
  <c r="E68" i="30"/>
  <c r="D68" i="30" s="1"/>
  <c r="E67" i="30"/>
  <c r="D67" i="30" s="1"/>
  <c r="G65" i="30"/>
  <c r="F65" i="30"/>
  <c r="E65" i="30"/>
  <c r="G58" i="30"/>
  <c r="F58" i="30"/>
  <c r="E58" i="30"/>
  <c r="G57" i="30"/>
  <c r="F57" i="30"/>
  <c r="E57" i="30"/>
  <c r="G56" i="30"/>
  <c r="F56" i="30"/>
  <c r="E56" i="30"/>
  <c r="G55" i="30"/>
  <c r="F55" i="30"/>
  <c r="E55" i="30"/>
  <c r="G54" i="30"/>
  <c r="F54" i="30"/>
  <c r="E54" i="30"/>
  <c r="G52" i="30"/>
  <c r="F52" i="30"/>
  <c r="E52" i="30"/>
  <c r="G51" i="30"/>
  <c r="F51" i="30"/>
  <c r="E51" i="30"/>
  <c r="G50" i="30"/>
  <c r="F50" i="30"/>
  <c r="E50" i="30"/>
  <c r="G49" i="30"/>
  <c r="F49" i="30"/>
  <c r="E49" i="30"/>
  <c r="G48" i="30"/>
  <c r="F48" i="30"/>
  <c r="E48" i="30"/>
  <c r="G47" i="30"/>
  <c r="F47" i="30"/>
  <c r="E47" i="30"/>
  <c r="G46" i="30"/>
  <c r="F46" i="30"/>
  <c r="E46" i="30"/>
  <c r="G45" i="30"/>
  <c r="F45" i="30"/>
  <c r="E45" i="30"/>
  <c r="G44" i="30"/>
  <c r="F44" i="30"/>
  <c r="E44" i="30"/>
  <c r="G43" i="30"/>
  <c r="F43" i="30"/>
  <c r="E43" i="30"/>
  <c r="G42" i="30"/>
  <c r="F42" i="30"/>
  <c r="E42" i="30"/>
  <c r="G41" i="30"/>
  <c r="F41" i="30"/>
  <c r="E41" i="30"/>
  <c r="G40" i="30"/>
  <c r="F40" i="30"/>
  <c r="E40" i="30"/>
  <c r="G39" i="30"/>
  <c r="F39" i="30"/>
  <c r="E39" i="30"/>
  <c r="G38" i="30"/>
  <c r="F38" i="30"/>
  <c r="E38" i="30"/>
  <c r="E37" i="30"/>
  <c r="D37" i="30" s="1"/>
  <c r="E36" i="30"/>
  <c r="D36" i="30" s="1"/>
  <c r="E35" i="30"/>
  <c r="D35" i="30" s="1"/>
  <c r="E34" i="30"/>
  <c r="D34" i="30" s="1"/>
  <c r="E33" i="30"/>
  <c r="D33" i="30" s="1"/>
  <c r="E32" i="30"/>
  <c r="D32" i="30" s="1"/>
  <c r="E31" i="30"/>
  <c r="D31" i="30" s="1"/>
  <c r="E30" i="30"/>
  <c r="D30" i="30" s="1"/>
  <c r="E29" i="30"/>
  <c r="D29" i="30" s="1"/>
  <c r="E28" i="30"/>
  <c r="D28" i="30" s="1"/>
  <c r="E27" i="30"/>
  <c r="D27" i="30" s="1"/>
  <c r="E26" i="30"/>
  <c r="D26" i="30" s="1"/>
  <c r="E25" i="30"/>
  <c r="D25" i="30" s="1"/>
  <c r="E24" i="30"/>
  <c r="D24" i="30" s="1"/>
  <c r="E23" i="30"/>
  <c r="D23" i="30" s="1"/>
  <c r="E22" i="30"/>
  <c r="D22" i="30" s="1"/>
  <c r="E21" i="30"/>
  <c r="D21" i="30" s="1"/>
  <c r="G188" i="30"/>
  <c r="F188" i="30"/>
  <c r="E188" i="30"/>
  <c r="G90" i="30"/>
  <c r="F90" i="30"/>
  <c r="E90" i="30"/>
  <c r="F193" i="30"/>
  <c r="E193" i="30"/>
  <c r="G187" i="30"/>
  <c r="F187" i="30"/>
  <c r="E187" i="30"/>
  <c r="G186" i="30"/>
  <c r="F186" i="30"/>
  <c r="E186" i="30"/>
  <c r="G128" i="30"/>
  <c r="F128" i="30"/>
  <c r="E128" i="30"/>
  <c r="G127" i="30"/>
  <c r="F127" i="30"/>
  <c r="E127" i="30"/>
  <c r="G202" i="30"/>
  <c r="F202" i="30"/>
  <c r="E202" i="30"/>
  <c r="G211" i="30"/>
  <c r="F211" i="30"/>
  <c r="E211" i="30"/>
  <c r="G210" i="30"/>
  <c r="F210" i="30"/>
  <c r="E210" i="30"/>
  <c r="G209" i="30"/>
  <c r="F209" i="30"/>
  <c r="E209" i="30"/>
  <c r="G208" i="30"/>
  <c r="F208" i="30"/>
  <c r="E208" i="30"/>
  <c r="G207" i="30"/>
  <c r="F207" i="30"/>
  <c r="E207" i="30"/>
  <c r="G206" i="30"/>
  <c r="F206" i="30"/>
  <c r="E206" i="30"/>
  <c r="D89" i="30"/>
  <c r="I663" i="29"/>
  <c r="O597" i="29"/>
  <c r="P302" i="29"/>
  <c r="P301" i="29"/>
  <c r="P300" i="29"/>
  <c r="P299" i="29"/>
  <c r="P298" i="29"/>
  <c r="P297" i="29"/>
  <c r="P296" i="29"/>
  <c r="P295" i="29"/>
  <c r="P294" i="29"/>
  <c r="P293" i="29"/>
  <c r="P292" i="29"/>
  <c r="P291" i="29"/>
  <c r="P290" i="29"/>
  <c r="P289" i="29"/>
  <c r="P288" i="29"/>
  <c r="P287" i="29"/>
  <c r="P286" i="29"/>
  <c r="P285" i="29"/>
  <c r="P284" i="29"/>
  <c r="P283" i="29"/>
  <c r="P282" i="29"/>
  <c r="P281" i="29"/>
  <c r="P275" i="29"/>
  <c r="P272" i="29"/>
  <c r="P268" i="29"/>
  <c r="P267" i="29"/>
  <c r="P266" i="29"/>
  <c r="P243" i="29"/>
  <c r="P242" i="29"/>
  <c r="P241" i="29"/>
  <c r="P240" i="29"/>
  <c r="P239" i="29"/>
  <c r="P238" i="29"/>
  <c r="P237" i="29"/>
  <c r="P11" i="29"/>
  <c r="P174" i="29"/>
  <c r="P167" i="29"/>
  <c r="P80" i="29"/>
  <c r="P79" i="29"/>
  <c r="P78" i="29"/>
  <c r="P96" i="29"/>
  <c r="P95" i="29"/>
  <c r="P94" i="29"/>
  <c r="P76" i="29"/>
  <c r="P75" i="29"/>
  <c r="P74" i="29"/>
  <c r="P73" i="29"/>
  <c r="P93" i="29"/>
  <c r="P72" i="29"/>
  <c r="P71" i="29"/>
  <c r="P70" i="29"/>
  <c r="O69" i="29"/>
  <c r="P69" i="29" s="1"/>
  <c r="P68" i="29"/>
  <c r="P67" i="29"/>
  <c r="P66" i="29"/>
  <c r="P65" i="29"/>
  <c r="P64" i="29"/>
  <c r="P48" i="29"/>
  <c r="P47" i="29"/>
  <c r="P46" i="29"/>
  <c r="P45" i="29"/>
  <c r="P44" i="29"/>
  <c r="P43" i="29"/>
  <c r="P42" i="29"/>
  <c r="P41" i="29"/>
  <c r="P40" i="29"/>
  <c r="AG956" i="28"/>
  <c r="AF956" i="28"/>
  <c r="AE956" i="28"/>
  <c r="AD956" i="28"/>
  <c r="AG953" i="28"/>
  <c r="AF953" i="28"/>
  <c r="AE953" i="28"/>
  <c r="AD953" i="28"/>
  <c r="AG949" i="28"/>
  <c r="AF949" i="28"/>
  <c r="AE949" i="28"/>
  <c r="AD949" i="28"/>
  <c r="AG945" i="28"/>
  <c r="AF945" i="28"/>
  <c r="AE945" i="28"/>
  <c r="AD945" i="28"/>
  <c r="AG944" i="28"/>
  <c r="AF944" i="28"/>
  <c r="AE944" i="28"/>
  <c r="AD944" i="28"/>
  <c r="AG940" i="28"/>
  <c r="AF940" i="28"/>
  <c r="AE940" i="28"/>
  <c r="AD940" i="28"/>
  <c r="AG937" i="28"/>
  <c r="AF937" i="28"/>
  <c r="AE937" i="28"/>
  <c r="AD937" i="28"/>
  <c r="AG936" i="28"/>
  <c r="AF936" i="28"/>
  <c r="AE936" i="28"/>
  <c r="AD936" i="28"/>
  <c r="AG934" i="28"/>
  <c r="AF934" i="28"/>
  <c r="AE934" i="28"/>
  <c r="AD934" i="28"/>
  <c r="AG932" i="28"/>
  <c r="AF932" i="28"/>
  <c r="AE932" i="28"/>
  <c r="AD932" i="28"/>
  <c r="AG931" i="28"/>
  <c r="AF931" i="28"/>
  <c r="AE931" i="28"/>
  <c r="AD931" i="28"/>
  <c r="AG930" i="28"/>
  <c r="AF930" i="28"/>
  <c r="AE930" i="28"/>
  <c r="AD930" i="28"/>
  <c r="AG929" i="28"/>
  <c r="AF929" i="28"/>
  <c r="AE929" i="28"/>
  <c r="AD929" i="28"/>
  <c r="AG928" i="28"/>
  <c r="AF928" i="28"/>
  <c r="AE928" i="28"/>
  <c r="AD928" i="28"/>
  <c r="AG927" i="28"/>
  <c r="AF927" i="28"/>
  <c r="AE927" i="28"/>
  <c r="AD927" i="28"/>
  <c r="AG926" i="28"/>
  <c r="AF926" i="28"/>
  <c r="AE926" i="28"/>
  <c r="AD926" i="28"/>
  <c r="AG925" i="28"/>
  <c r="AF925" i="28"/>
  <c r="AE925" i="28"/>
  <c r="AD925" i="28"/>
  <c r="AG924" i="28"/>
  <c r="AF924" i="28"/>
  <c r="AE924" i="28"/>
  <c r="AD924" i="28"/>
  <c r="AG923" i="28"/>
  <c r="AF923" i="28"/>
  <c r="AE923" i="28"/>
  <c r="AD923" i="28"/>
  <c r="AG922" i="28"/>
  <c r="AF922" i="28"/>
  <c r="AE922" i="28"/>
  <c r="AD922" i="28"/>
  <c r="AG921" i="28"/>
  <c r="AF921" i="28"/>
  <c r="AE921" i="28"/>
  <c r="AD921" i="28"/>
  <c r="AG920" i="28"/>
  <c r="AF920" i="28"/>
  <c r="AE920" i="28"/>
  <c r="AD920" i="28"/>
  <c r="AG918" i="28"/>
  <c r="AF918" i="28"/>
  <c r="AE918" i="28"/>
  <c r="AD918" i="28"/>
  <c r="AG915" i="28"/>
  <c r="AF915" i="28"/>
  <c r="AE915" i="28"/>
  <c r="AD915" i="28"/>
  <c r="AG911" i="28"/>
  <c r="AF911" i="28"/>
  <c r="AE911" i="28"/>
  <c r="AD911" i="28"/>
  <c r="AG908" i="28"/>
  <c r="AF908" i="28"/>
  <c r="AE908" i="28"/>
  <c r="AD908" i="28"/>
  <c r="AG904" i="28"/>
  <c r="AF904" i="28"/>
  <c r="AE904" i="28"/>
  <c r="AD904" i="28"/>
  <c r="AG901" i="28"/>
  <c r="AF901" i="28"/>
  <c r="AE901" i="28"/>
  <c r="AD901" i="28"/>
  <c r="AG899" i="28"/>
  <c r="AF899" i="28"/>
  <c r="AE899" i="28"/>
  <c r="AD899" i="28"/>
  <c r="AG898" i="28"/>
  <c r="AF898" i="28"/>
  <c r="AE898" i="28"/>
  <c r="AD898" i="28"/>
  <c r="AG897" i="28"/>
  <c r="AF897" i="28"/>
  <c r="AE897" i="28"/>
  <c r="AD897" i="28"/>
  <c r="AG896" i="28"/>
  <c r="AF896" i="28"/>
  <c r="AE896" i="28"/>
  <c r="AD896" i="28"/>
  <c r="AG895" i="28"/>
  <c r="AF895" i="28"/>
  <c r="AE895" i="28"/>
  <c r="AD895" i="28"/>
  <c r="AG894" i="28"/>
  <c r="AF894" i="28"/>
  <c r="AE894" i="28"/>
  <c r="AD894" i="28"/>
  <c r="AG893" i="28"/>
  <c r="AF893" i="28"/>
  <c r="AE893" i="28"/>
  <c r="AD893" i="28"/>
  <c r="AG892" i="28"/>
  <c r="AF892" i="28"/>
  <c r="AE892" i="28"/>
  <c r="AD892" i="28"/>
  <c r="AG890" i="28"/>
  <c r="AF890" i="28"/>
  <c r="AE890" i="28"/>
  <c r="AD890" i="28"/>
  <c r="AG889" i="28"/>
  <c r="AF889" i="28"/>
  <c r="AE889" i="28"/>
  <c r="AD889" i="28"/>
  <c r="AG888" i="28"/>
  <c r="AF888" i="28"/>
  <c r="AE888" i="28"/>
  <c r="AD888" i="28"/>
  <c r="AG887" i="28"/>
  <c r="AF887" i="28"/>
  <c r="AE887" i="28"/>
  <c r="AD887" i="28"/>
  <c r="AG886" i="28"/>
  <c r="AF886" i="28"/>
  <c r="AE886" i="28"/>
  <c r="AD886" i="28"/>
  <c r="AG885" i="28"/>
  <c r="AF885" i="28"/>
  <c r="AE885" i="28"/>
  <c r="AD885" i="28"/>
  <c r="AG884" i="28"/>
  <c r="AF884" i="28"/>
  <c r="AE884" i="28"/>
  <c r="AD884" i="28"/>
  <c r="AG883" i="28"/>
  <c r="AF883" i="28"/>
  <c r="AE883" i="28"/>
  <c r="AD883" i="28"/>
  <c r="AG882" i="28"/>
  <c r="AF882" i="28"/>
  <c r="AE882" i="28"/>
  <c r="AD882" i="28"/>
  <c r="AG881" i="28"/>
  <c r="AF881" i="28"/>
  <c r="AE881" i="28"/>
  <c r="AD881" i="28"/>
  <c r="AG880" i="28"/>
  <c r="AF880" i="28"/>
  <c r="AE880" i="28"/>
  <c r="AD880" i="28"/>
  <c r="AG879" i="28"/>
  <c r="AF879" i="28"/>
  <c r="AE879" i="28"/>
  <c r="AD879" i="28"/>
  <c r="AG878" i="28"/>
  <c r="AF878" i="28"/>
  <c r="AE878" i="28"/>
  <c r="AD878" i="28"/>
  <c r="AG877" i="28"/>
  <c r="AF877" i="28"/>
  <c r="AE877" i="28"/>
  <c r="AD877" i="28"/>
  <c r="AG876" i="28"/>
  <c r="AF876" i="28"/>
  <c r="AE876" i="28"/>
  <c r="AD876" i="28"/>
  <c r="AG875" i="28"/>
  <c r="AF875" i="28"/>
  <c r="AE875" i="28"/>
  <c r="AD875" i="28"/>
  <c r="AG874" i="28"/>
  <c r="AF874" i="28"/>
  <c r="AE874" i="28"/>
  <c r="AD874" i="28"/>
  <c r="AG873" i="28"/>
  <c r="AF873" i="28"/>
  <c r="AE873" i="28"/>
  <c r="AD873" i="28"/>
  <c r="AG872" i="28"/>
  <c r="AF872" i="28"/>
  <c r="AE872" i="28"/>
  <c r="AD872" i="28"/>
  <c r="AG871" i="28"/>
  <c r="AF871" i="28"/>
  <c r="AE871" i="28"/>
  <c r="AD871" i="28"/>
  <c r="AG868" i="28"/>
  <c r="AF868" i="28"/>
  <c r="AE868" i="28"/>
  <c r="AD868" i="28"/>
  <c r="AG865" i="28"/>
  <c r="AF865" i="28"/>
  <c r="AE865" i="28"/>
  <c r="AD865" i="28"/>
  <c r="AG862" i="28"/>
  <c r="AF862" i="28"/>
  <c r="AE862" i="28"/>
  <c r="AD862" i="28"/>
  <c r="AG861" i="28"/>
  <c r="AF861" i="28"/>
  <c r="AE861" i="28"/>
  <c r="AD861" i="28"/>
  <c r="AG860" i="28"/>
  <c r="AF860" i="28"/>
  <c r="AE860" i="28"/>
  <c r="AD860" i="28"/>
  <c r="AG858" i="28"/>
  <c r="AF858" i="28"/>
  <c r="AE858" i="28"/>
  <c r="AD858" i="28"/>
  <c r="AG857" i="28"/>
  <c r="AF857" i="28"/>
  <c r="AE857" i="28"/>
  <c r="AD857" i="28"/>
  <c r="AG854" i="28"/>
  <c r="AF854" i="28"/>
  <c r="AE854" i="28"/>
  <c r="AD854" i="28"/>
  <c r="AG851" i="28"/>
  <c r="AF851" i="28"/>
  <c r="AE851" i="28"/>
  <c r="AD851" i="28"/>
  <c r="AG848" i="28"/>
  <c r="AF848" i="28"/>
  <c r="AE848" i="28"/>
  <c r="AD848" i="28"/>
  <c r="AG846" i="28"/>
  <c r="AF846" i="28"/>
  <c r="AE846" i="28"/>
  <c r="AD846" i="28"/>
  <c r="AG844" i="28"/>
  <c r="AF844" i="28"/>
  <c r="AE844" i="28"/>
  <c r="AD844" i="28"/>
  <c r="AG841" i="28"/>
  <c r="AF841" i="28"/>
  <c r="AE841" i="28"/>
  <c r="AD841" i="28"/>
  <c r="AG839" i="28"/>
  <c r="AF839" i="28"/>
  <c r="AE839" i="28"/>
  <c r="AD839" i="28"/>
  <c r="AG838" i="28"/>
  <c r="AF838" i="28"/>
  <c r="AE838" i="28"/>
  <c r="AD838" i="28"/>
  <c r="AG837" i="28"/>
  <c r="AF837" i="28"/>
  <c r="AE837" i="28"/>
  <c r="AD837" i="28"/>
  <c r="AG836" i="28"/>
  <c r="AF836" i="28"/>
  <c r="AE836" i="28"/>
  <c r="AD836" i="28"/>
  <c r="AG834" i="28"/>
  <c r="AF834" i="28"/>
  <c r="AE834" i="28"/>
  <c r="AD834" i="28"/>
  <c r="AG833" i="28"/>
  <c r="AF833" i="28"/>
  <c r="AE833" i="28"/>
  <c r="AD833" i="28"/>
  <c r="AG832" i="28"/>
  <c r="AF832" i="28"/>
  <c r="AE832" i="28"/>
  <c r="AD832" i="28"/>
  <c r="AG831" i="28"/>
  <c r="AF831" i="28"/>
  <c r="AE831" i="28"/>
  <c r="AD831" i="28"/>
  <c r="AG828" i="28"/>
  <c r="AF828" i="28"/>
  <c r="AE828" i="28"/>
  <c r="AD828" i="28"/>
  <c r="AG827" i="28"/>
  <c r="AF827" i="28"/>
  <c r="AE827" i="28"/>
  <c r="AD827" i="28"/>
  <c r="AG826" i="28"/>
  <c r="AF826" i="28"/>
  <c r="AE826" i="28"/>
  <c r="AD826" i="28"/>
  <c r="AG825" i="28"/>
  <c r="AF825" i="28"/>
  <c r="AE825" i="28"/>
  <c r="AD825" i="28"/>
  <c r="AG824" i="28"/>
  <c r="AF824" i="28"/>
  <c r="AE824" i="28"/>
  <c r="AD824" i="28"/>
  <c r="AG820" i="28"/>
  <c r="AF820" i="28"/>
  <c r="AE820" i="28"/>
  <c r="AD820" i="28"/>
  <c r="AG808" i="28"/>
  <c r="AF808" i="28"/>
  <c r="AE808" i="28"/>
  <c r="AD808" i="28"/>
  <c r="AG807" i="28"/>
  <c r="AF807" i="28"/>
  <c r="AE807" i="28"/>
  <c r="AD807" i="28"/>
  <c r="AG806" i="28"/>
  <c r="AF806" i="28"/>
  <c r="AE806" i="28"/>
  <c r="AD806" i="28"/>
  <c r="AG805" i="28"/>
  <c r="AE805" i="28"/>
  <c r="AD805" i="28"/>
  <c r="AG804" i="28"/>
  <c r="AF804" i="28"/>
  <c r="AE804" i="28"/>
  <c r="AD804" i="28"/>
  <c r="AG803" i="28"/>
  <c r="AF803" i="28"/>
  <c r="AE803" i="28"/>
  <c r="AD803" i="28"/>
  <c r="AG802" i="28"/>
  <c r="AF802" i="28"/>
  <c r="AE802" i="28"/>
  <c r="AD802" i="28"/>
  <c r="AG801" i="28"/>
  <c r="AF801" i="28"/>
  <c r="AE801" i="28"/>
  <c r="AD801" i="28"/>
  <c r="AG800" i="28"/>
  <c r="AF800" i="28"/>
  <c r="AE800" i="28"/>
  <c r="AD800" i="28"/>
  <c r="AG797" i="28"/>
  <c r="AF797" i="28"/>
  <c r="AE797" i="28"/>
  <c r="AD797" i="28"/>
  <c r="AG794" i="28"/>
  <c r="AF794" i="28"/>
  <c r="AE794" i="28"/>
  <c r="AD794" i="28"/>
  <c r="AG790" i="28"/>
  <c r="AF790" i="28"/>
  <c r="AE790" i="28"/>
  <c r="AD790" i="28"/>
  <c r="AG786" i="28"/>
  <c r="AF786" i="28"/>
  <c r="AE786" i="28"/>
  <c r="AD786" i="28"/>
  <c r="AG782" i="28"/>
  <c r="AF782" i="28"/>
  <c r="AE782" i="28"/>
  <c r="AD782" i="28"/>
  <c r="AG778" i="28"/>
  <c r="AF778" i="28"/>
  <c r="AE778" i="28"/>
  <c r="AD778" i="28"/>
  <c r="AG775" i="28"/>
  <c r="AF775" i="28"/>
  <c r="AE775" i="28"/>
  <c r="AD775" i="28"/>
  <c r="AG772" i="28"/>
  <c r="AF772" i="28"/>
  <c r="AE772" i="28"/>
  <c r="AD772" i="28"/>
  <c r="AG768" i="28"/>
  <c r="AF768" i="28"/>
  <c r="AE768" i="28"/>
  <c r="AD768" i="28"/>
  <c r="AG765" i="28"/>
  <c r="AF765" i="28"/>
  <c r="AE765" i="28"/>
  <c r="AD765" i="28"/>
  <c r="AG761" i="28"/>
  <c r="AF761" i="28"/>
  <c r="AE761" i="28"/>
  <c r="AD761" i="28"/>
  <c r="AG758" i="28"/>
  <c r="AF758" i="28"/>
  <c r="AE758" i="28"/>
  <c r="AD758" i="28"/>
  <c r="AG755" i="28"/>
  <c r="AF755" i="28"/>
  <c r="AE755" i="28"/>
  <c r="AD755" i="28"/>
  <c r="AG753" i="28"/>
  <c r="AF753" i="28"/>
  <c r="AE753" i="28"/>
  <c r="AD753" i="28"/>
  <c r="AG750" i="28"/>
  <c r="AF750" i="28"/>
  <c r="AE750" i="28"/>
  <c r="AD750" i="28"/>
  <c r="AG747" i="28"/>
  <c r="AF747" i="28"/>
  <c r="AE747" i="28"/>
  <c r="AD747" i="28"/>
  <c r="AG745" i="28"/>
  <c r="AF745" i="28"/>
  <c r="AE745" i="28"/>
  <c r="AD745" i="28"/>
  <c r="AG742" i="28"/>
  <c r="AF742" i="28"/>
  <c r="AE742" i="28"/>
  <c r="AD742" i="28"/>
  <c r="AG739" i="28"/>
  <c r="AF739" i="28"/>
  <c r="AE739" i="28"/>
  <c r="AD739" i="28"/>
  <c r="AG736" i="28"/>
  <c r="AF736" i="28"/>
  <c r="AE736" i="28"/>
  <c r="AD736" i="28"/>
  <c r="AG735" i="28"/>
  <c r="AF735" i="28"/>
  <c r="AE735" i="28"/>
  <c r="AD735" i="28"/>
  <c r="AG734" i="28"/>
  <c r="AF734" i="28"/>
  <c r="AE734" i="28"/>
  <c r="AD734" i="28"/>
  <c r="AG733" i="28"/>
  <c r="AF733" i="28"/>
  <c r="AE733" i="28"/>
  <c r="AD733" i="28"/>
  <c r="AG732" i="28"/>
  <c r="AF732" i="28"/>
  <c r="AE732" i="28"/>
  <c r="AD732" i="28"/>
  <c r="AG731" i="28"/>
  <c r="AF731" i="28"/>
  <c r="AE731" i="28"/>
  <c r="AD731" i="28"/>
  <c r="AG730" i="28"/>
  <c r="AF730" i="28"/>
  <c r="AE730" i="28"/>
  <c r="AD730" i="28"/>
  <c r="AG729" i="28"/>
  <c r="AF729" i="28"/>
  <c r="AE729" i="28"/>
  <c r="AD729" i="28"/>
  <c r="AG728" i="28"/>
  <c r="AF728" i="28"/>
  <c r="AE728" i="28"/>
  <c r="AD728" i="28"/>
  <c r="AG727" i="28"/>
  <c r="AF727" i="28"/>
  <c r="AE727" i="28"/>
  <c r="AD727" i="28"/>
  <c r="AG726" i="28"/>
  <c r="AF726" i="28"/>
  <c r="AE726" i="28"/>
  <c r="AD726" i="28"/>
  <c r="AG725" i="28"/>
  <c r="AF725" i="28"/>
  <c r="AE725" i="28"/>
  <c r="AD725" i="28"/>
  <c r="AG724" i="28"/>
  <c r="AF724" i="28"/>
  <c r="AE724" i="28"/>
  <c r="AD724" i="28"/>
  <c r="AG723" i="28"/>
  <c r="AF723" i="28"/>
  <c r="AE723" i="28"/>
  <c r="AD723" i="28"/>
  <c r="AG722" i="28"/>
  <c r="AF722" i="28"/>
  <c r="AE722" i="28"/>
  <c r="AD722" i="28"/>
  <c r="AG721" i="28"/>
  <c r="AF721" i="28"/>
  <c r="AE721" i="28"/>
  <c r="AD721" i="28"/>
  <c r="AG720" i="28"/>
  <c r="AF720" i="28"/>
  <c r="AE720" i="28"/>
  <c r="AD720" i="28"/>
  <c r="AG719" i="28"/>
  <c r="AF719" i="28"/>
  <c r="AE719" i="28"/>
  <c r="AD719" i="28"/>
  <c r="AG718" i="28"/>
  <c r="AF718" i="28"/>
  <c r="AE718" i="28"/>
  <c r="AD718" i="28"/>
  <c r="AG717" i="28"/>
  <c r="AF717" i="28"/>
  <c r="AE717" i="28"/>
  <c r="AD717" i="28"/>
  <c r="AG716" i="28"/>
  <c r="AF716" i="28"/>
  <c r="AE716" i="28"/>
  <c r="AD716" i="28"/>
  <c r="AG715" i="28"/>
  <c r="AF715" i="28"/>
  <c r="AE715" i="28"/>
  <c r="AD715" i="28"/>
  <c r="AG714" i="28"/>
  <c r="AF714" i="28"/>
  <c r="AE714" i="28"/>
  <c r="AD714" i="28"/>
  <c r="AG713" i="28"/>
  <c r="AF713" i="28"/>
  <c r="AE713" i="28"/>
  <c r="AD713" i="28"/>
  <c r="AG712" i="28"/>
  <c r="AF712" i="28"/>
  <c r="AE712" i="28"/>
  <c r="AD712" i="28"/>
  <c r="AG711" i="28"/>
  <c r="AF711" i="28"/>
  <c r="AE711" i="28"/>
  <c r="AD711" i="28"/>
  <c r="AG710" i="28"/>
  <c r="AF710" i="28"/>
  <c r="AE710" i="28"/>
  <c r="AD710" i="28"/>
  <c r="AG709" i="28"/>
  <c r="AF709" i="28"/>
  <c r="AE709" i="28"/>
  <c r="AD709" i="28"/>
  <c r="AG708" i="28"/>
  <c r="AF708" i="28"/>
  <c r="AE708" i="28"/>
  <c r="AD708" i="28"/>
  <c r="AG707" i="28"/>
  <c r="AF707" i="28"/>
  <c r="AE707" i="28"/>
  <c r="AD707" i="28"/>
  <c r="AG706" i="28"/>
  <c r="AF706" i="28"/>
  <c r="AE706" i="28"/>
  <c r="AD706" i="28"/>
  <c r="AG705" i="28"/>
  <c r="AF705" i="28"/>
  <c r="AE705" i="28"/>
  <c r="AD705" i="28"/>
  <c r="AG704" i="28"/>
  <c r="AF704" i="28"/>
  <c r="AE704" i="28"/>
  <c r="AD704" i="28"/>
  <c r="AG703" i="28"/>
  <c r="AF703" i="28"/>
  <c r="AE703" i="28"/>
  <c r="AD703" i="28"/>
  <c r="AG702" i="28"/>
  <c r="AF702" i="28"/>
  <c r="AE702" i="28"/>
  <c r="AD702" i="28"/>
  <c r="AG701" i="28"/>
  <c r="AF701" i="28"/>
  <c r="AE701" i="28"/>
  <c r="AD701" i="28"/>
  <c r="AG700" i="28"/>
  <c r="AF700" i="28"/>
  <c r="AE700" i="28"/>
  <c r="AD700" i="28"/>
  <c r="AG699" i="28"/>
  <c r="AF699" i="28"/>
  <c r="AE699" i="28"/>
  <c r="AD699" i="28"/>
  <c r="AG698" i="28"/>
  <c r="AF698" i="28"/>
  <c r="AE698" i="28"/>
  <c r="AD698" i="28"/>
  <c r="AG697" i="28"/>
  <c r="AF697" i="28"/>
  <c r="AE697" i="28"/>
  <c r="AD697" i="28"/>
  <c r="AG696" i="28"/>
  <c r="AF696" i="28"/>
  <c r="AE696" i="28"/>
  <c r="AD696" i="28"/>
  <c r="AG695" i="28"/>
  <c r="AF695" i="28"/>
  <c r="AE695" i="28"/>
  <c r="AD695" i="28"/>
  <c r="AG694" i="28"/>
  <c r="AF694" i="28"/>
  <c r="AE694" i="28"/>
  <c r="AD694" i="28"/>
  <c r="AG693" i="28"/>
  <c r="AF693" i="28"/>
  <c r="AE693" i="28"/>
  <c r="AD693" i="28"/>
  <c r="AG692" i="28"/>
  <c r="AF692" i="28"/>
  <c r="AE692" i="28"/>
  <c r="AD692" i="28"/>
  <c r="AG691" i="28"/>
  <c r="AF691" i="28"/>
  <c r="AE691" i="28"/>
  <c r="AD691" i="28"/>
  <c r="AG690" i="28"/>
  <c r="AF690" i="28"/>
  <c r="AE690" i="28"/>
  <c r="AD690" i="28"/>
  <c r="AG689" i="28"/>
  <c r="AF689" i="28"/>
  <c r="AE689" i="28"/>
  <c r="AD689" i="28"/>
  <c r="AG686" i="28"/>
  <c r="AF686" i="28"/>
  <c r="AE686" i="28"/>
  <c r="AD686" i="28"/>
  <c r="AG685" i="28"/>
  <c r="AF685" i="28"/>
  <c r="AE685" i="28"/>
  <c r="AD685" i="28"/>
  <c r="AG684" i="28"/>
  <c r="AF684" i="28"/>
  <c r="AE684" i="28"/>
  <c r="AD684" i="28"/>
  <c r="AG683" i="28"/>
  <c r="AF683" i="28"/>
  <c r="AE683" i="28"/>
  <c r="AD683" i="28"/>
  <c r="AG682" i="28"/>
  <c r="AF682" i="28"/>
  <c r="AE682" i="28"/>
  <c r="AD682" i="28"/>
  <c r="AG681" i="28"/>
  <c r="AF681" i="28"/>
  <c r="AE681" i="28"/>
  <c r="AD681" i="28"/>
  <c r="AG680" i="28"/>
  <c r="AF680" i="28"/>
  <c r="AE680" i="28"/>
  <c r="AD680" i="28"/>
  <c r="AG679" i="28"/>
  <c r="AF679" i="28"/>
  <c r="AE679" i="28"/>
  <c r="AD679" i="28"/>
  <c r="AG678" i="28"/>
  <c r="AF678" i="28"/>
  <c r="AE678" i="28"/>
  <c r="AD678" i="28"/>
  <c r="AG677" i="28"/>
  <c r="AF677" i="28"/>
  <c r="AE677" i="28"/>
  <c r="AD677" i="28"/>
  <c r="AG676" i="28"/>
  <c r="AF676" i="28"/>
  <c r="AE676" i="28"/>
  <c r="AD676" i="28"/>
  <c r="AG675" i="28"/>
  <c r="AF675" i="28"/>
  <c r="AE675" i="28"/>
  <c r="AD675" i="28"/>
  <c r="AG674" i="28"/>
  <c r="AF674" i="28"/>
  <c r="AE674" i="28"/>
  <c r="AD674" i="28"/>
  <c r="AG673" i="28"/>
  <c r="AF673" i="28"/>
  <c r="AE673" i="28"/>
  <c r="AD673" i="28"/>
  <c r="AG671" i="28"/>
  <c r="AF671" i="28"/>
  <c r="AE671" i="28"/>
  <c r="AD671" i="28"/>
  <c r="AG666" i="28"/>
  <c r="AF666" i="28"/>
  <c r="AE666" i="28"/>
  <c r="AD666" i="28"/>
  <c r="AG664" i="28"/>
  <c r="AF664" i="28"/>
  <c r="AE664" i="28"/>
  <c r="AD664" i="28"/>
  <c r="AG663" i="28"/>
  <c r="AF663" i="28"/>
  <c r="AE663" i="28"/>
  <c r="AD663" i="28"/>
  <c r="AG662" i="28"/>
  <c r="AF662" i="28"/>
  <c r="AE662" i="28"/>
  <c r="AD662" i="28"/>
  <c r="AG661" i="28"/>
  <c r="AF661" i="28"/>
  <c r="AE661" i="28"/>
  <c r="AD661" i="28"/>
  <c r="AG660" i="28"/>
  <c r="AF660" i="28"/>
  <c r="AE660" i="28"/>
  <c r="AD660" i="28"/>
  <c r="AG659" i="28"/>
  <c r="AF659" i="28"/>
  <c r="AE659" i="28"/>
  <c r="AD659" i="28"/>
  <c r="AG658" i="28"/>
  <c r="AF658" i="28"/>
  <c r="AE658" i="28"/>
  <c r="AD658" i="28"/>
  <c r="AG655" i="28"/>
  <c r="AF655" i="28"/>
  <c r="AE655" i="28"/>
  <c r="AD655" i="28"/>
  <c r="AG652" i="28"/>
  <c r="AF652" i="28"/>
  <c r="AE652" i="28"/>
  <c r="AD652" i="28"/>
  <c r="AG646" i="28"/>
  <c r="AF646" i="28"/>
  <c r="AE646" i="28"/>
  <c r="AD646" i="28"/>
  <c r="AG645" i="28"/>
  <c r="AF645" i="28"/>
  <c r="AE645" i="28"/>
  <c r="AD645" i="28"/>
  <c r="AG643" i="28"/>
  <c r="AF643" i="28"/>
  <c r="AE643" i="28"/>
  <c r="AD643" i="28"/>
  <c r="AG642" i="28"/>
  <c r="AF642" i="28"/>
  <c r="AE642" i="28"/>
  <c r="AD642" i="28"/>
  <c r="AG641" i="28"/>
  <c r="AF641" i="28"/>
  <c r="AE641" i="28"/>
  <c r="AD641" i="28"/>
  <c r="AG640" i="28"/>
  <c r="AF640" i="28"/>
  <c r="AE640" i="28"/>
  <c r="AD640" i="28"/>
  <c r="AG639" i="28"/>
  <c r="AF639" i="28"/>
  <c r="AE639" i="28"/>
  <c r="AD639" i="28"/>
  <c r="AG637" i="28"/>
  <c r="AF637" i="28"/>
  <c r="AE637" i="28"/>
  <c r="AD637" i="28"/>
  <c r="AG636" i="28"/>
  <c r="AF636" i="28"/>
  <c r="AE636" i="28"/>
  <c r="AD636" i="28"/>
  <c r="AG635" i="28"/>
  <c r="AF635" i="28"/>
  <c r="AE635" i="28"/>
  <c r="AD635" i="28"/>
  <c r="AG634" i="28"/>
  <c r="AF634" i="28"/>
  <c r="AE634" i="28"/>
  <c r="AD634" i="28"/>
  <c r="AG633" i="28"/>
  <c r="AF633" i="28"/>
  <c r="AE633" i="28"/>
  <c r="AD633" i="28"/>
  <c r="AG632" i="28"/>
  <c r="AF632" i="28"/>
  <c r="AE632" i="28"/>
  <c r="AD632" i="28"/>
  <c r="AG631" i="28"/>
  <c r="AF631" i="28"/>
  <c r="AE631" i="28"/>
  <c r="AD631" i="28"/>
  <c r="AG630" i="28"/>
  <c r="AF630" i="28"/>
  <c r="AE630" i="28"/>
  <c r="AD630" i="28"/>
  <c r="AG629" i="28"/>
  <c r="AF629" i="28"/>
  <c r="AE629" i="28"/>
  <c r="AD629" i="28"/>
  <c r="AG628" i="28"/>
  <c r="AF628" i="28"/>
  <c r="AE628" i="28"/>
  <c r="AD628" i="28"/>
  <c r="AG627" i="28"/>
  <c r="AF627" i="28"/>
  <c r="AE627" i="28"/>
  <c r="AD627" i="28"/>
  <c r="AG626" i="28"/>
  <c r="AF626" i="28"/>
  <c r="AE626" i="28"/>
  <c r="AD626" i="28"/>
  <c r="AG625" i="28"/>
  <c r="AF625" i="28"/>
  <c r="AE625" i="28"/>
  <c r="AD625" i="28"/>
  <c r="AG624" i="28"/>
  <c r="AF624" i="28"/>
  <c r="AE624" i="28"/>
  <c r="AD624" i="28"/>
  <c r="AG623" i="28"/>
  <c r="AF623" i="28"/>
  <c r="AE623" i="28"/>
  <c r="AD623" i="28"/>
  <c r="AG622" i="28"/>
  <c r="AF622" i="28"/>
  <c r="AE622" i="28"/>
  <c r="AD622" i="28"/>
  <c r="AG620" i="28"/>
  <c r="AF620" i="28"/>
  <c r="AE620" i="28"/>
  <c r="AD620" i="28"/>
  <c r="AG619" i="28"/>
  <c r="AF619" i="28"/>
  <c r="AE619" i="28"/>
  <c r="AD619" i="28"/>
  <c r="AG618" i="28"/>
  <c r="AF618" i="28"/>
  <c r="AE618" i="28"/>
  <c r="AD618" i="28"/>
  <c r="AG617" i="28"/>
  <c r="AF617" i="28"/>
  <c r="AE617" i="28"/>
  <c r="AD617" i="28"/>
  <c r="AG616" i="28"/>
  <c r="AF616" i="28"/>
  <c r="AE616" i="28"/>
  <c r="AD616" i="28"/>
  <c r="AG615" i="28"/>
  <c r="AF615" i="28"/>
  <c r="AE615" i="28"/>
  <c r="AD615" i="28"/>
  <c r="AG614" i="28"/>
  <c r="AF614" i="28"/>
  <c r="AE614" i="28"/>
  <c r="AD614" i="28"/>
  <c r="AG613" i="28"/>
  <c r="AF613" i="28"/>
  <c r="AE613" i="28"/>
  <c r="AD613" i="28"/>
  <c r="AG612" i="28"/>
  <c r="AF612" i="28"/>
  <c r="AE612" i="28"/>
  <c r="AD612" i="28"/>
  <c r="AG611" i="28"/>
  <c r="AF611" i="28"/>
  <c r="AE611" i="28"/>
  <c r="AD611" i="28"/>
  <c r="AG610" i="28"/>
  <c r="AF610" i="28"/>
  <c r="AE610" i="28"/>
  <c r="AD610" i="28"/>
  <c r="AG609" i="28"/>
  <c r="AF609" i="28"/>
  <c r="AE609" i="28"/>
  <c r="AD609" i="28"/>
  <c r="AG608" i="28"/>
  <c r="AF608" i="28"/>
  <c r="AE608" i="28"/>
  <c r="AD608" i="28"/>
  <c r="AG607" i="28"/>
  <c r="AF607" i="28"/>
  <c r="AE607" i="28"/>
  <c r="AD607" i="28"/>
  <c r="AG606" i="28"/>
  <c r="AF606" i="28"/>
  <c r="AE606" i="28"/>
  <c r="AD606" i="28"/>
  <c r="AG605" i="28"/>
  <c r="AF605" i="28"/>
  <c r="AE605" i="28"/>
  <c r="AD605" i="28"/>
  <c r="AG604" i="28"/>
  <c r="AF604" i="28"/>
  <c r="AE604" i="28"/>
  <c r="AD604" i="28"/>
  <c r="AG603" i="28"/>
  <c r="AF603" i="28"/>
  <c r="AE603" i="28"/>
  <c r="AD603" i="28"/>
  <c r="AG602" i="28"/>
  <c r="AF602" i="28"/>
  <c r="AE602" i="28"/>
  <c r="AD602" i="28"/>
  <c r="AG600" i="28"/>
  <c r="AF600" i="28"/>
  <c r="AE600" i="28"/>
  <c r="AD600" i="28"/>
  <c r="AG599" i="28"/>
  <c r="AF599" i="28"/>
  <c r="AE599" i="28"/>
  <c r="AD599" i="28"/>
  <c r="AG598" i="28"/>
  <c r="AF598" i="28"/>
  <c r="AE598" i="28"/>
  <c r="AD598" i="28"/>
  <c r="AG597" i="28"/>
  <c r="AF597" i="28"/>
  <c r="AE597" i="28"/>
  <c r="AD597" i="28"/>
  <c r="AG596" i="28"/>
  <c r="AF596" i="28"/>
  <c r="AE596" i="28"/>
  <c r="AD596" i="28"/>
  <c r="AG595" i="28"/>
  <c r="AF595" i="28"/>
  <c r="AE595" i="28"/>
  <c r="AD595" i="28"/>
  <c r="AG592" i="28"/>
  <c r="AF592" i="28"/>
  <c r="AE592" i="28"/>
  <c r="AD592" i="28"/>
  <c r="AG591" i="28"/>
  <c r="AF591" i="28"/>
  <c r="AE591" i="28"/>
  <c r="AD591" i="28"/>
  <c r="AG590" i="28"/>
  <c r="AF590" i="28"/>
  <c r="AE590" i="28"/>
  <c r="AD590" i="28"/>
  <c r="AG589" i="28"/>
  <c r="AF589" i="28"/>
  <c r="AE589" i="28"/>
  <c r="AD589" i="28"/>
  <c r="AG588" i="28"/>
  <c r="AF588" i="28"/>
  <c r="AE588" i="28"/>
  <c r="AD588" i="28"/>
  <c r="AG587" i="28"/>
  <c r="AF587" i="28"/>
  <c r="AE587" i="28"/>
  <c r="AD587" i="28"/>
  <c r="AG586" i="28"/>
  <c r="AF586" i="28"/>
  <c r="AE586" i="28"/>
  <c r="AD586" i="28"/>
  <c r="AG583" i="28"/>
  <c r="AF583" i="28"/>
  <c r="AE583" i="28"/>
  <c r="AD583" i="28"/>
  <c r="AG582" i="28"/>
  <c r="AF582" i="28"/>
  <c r="AE582" i="28"/>
  <c r="AD582" i="28"/>
  <c r="AG581" i="28"/>
  <c r="AF581" i="28"/>
  <c r="AE581" i="28"/>
  <c r="AD581" i="28"/>
  <c r="AG580" i="28"/>
  <c r="AF580" i="28"/>
  <c r="AE580" i="28"/>
  <c r="AD580" i="28"/>
  <c r="AG578" i="28"/>
  <c r="AF578" i="28"/>
  <c r="AE578" i="28"/>
  <c r="AD578" i="28"/>
  <c r="AG577" i="28"/>
  <c r="AF577" i="28"/>
  <c r="AE577" i="28"/>
  <c r="AD577" i="28"/>
  <c r="AG576" i="28"/>
  <c r="AF576" i="28"/>
  <c r="AE576" i="28"/>
  <c r="AD576" i="28"/>
  <c r="AG575" i="28"/>
  <c r="AF575" i="28"/>
  <c r="AE575" i="28"/>
  <c r="AD575" i="28"/>
  <c r="AG574" i="28"/>
  <c r="AF574" i="28"/>
  <c r="AE574" i="28"/>
  <c r="AD574" i="28"/>
  <c r="AG573" i="28"/>
  <c r="AF573" i="28"/>
  <c r="AE573" i="28"/>
  <c r="AD573" i="28"/>
  <c r="AG572" i="28"/>
  <c r="AF572" i="28"/>
  <c r="AE572" i="28"/>
  <c r="AD572" i="28"/>
  <c r="AG571" i="28"/>
  <c r="AF571" i="28"/>
  <c r="AE571" i="28"/>
  <c r="AD571" i="28"/>
  <c r="AG570" i="28"/>
  <c r="AF570" i="28"/>
  <c r="AE570" i="28"/>
  <c r="AD570" i="28"/>
  <c r="AG569" i="28"/>
  <c r="AF569" i="28"/>
  <c r="AE569" i="28"/>
  <c r="AD569" i="28"/>
  <c r="AG568" i="28"/>
  <c r="AF568" i="28"/>
  <c r="AE568" i="28"/>
  <c r="AD568" i="28"/>
  <c r="AG567" i="28"/>
  <c r="AF567" i="28"/>
  <c r="AE567" i="28"/>
  <c r="AD567" i="28"/>
  <c r="AG566" i="28"/>
  <c r="AF566" i="28"/>
  <c r="AE566" i="28"/>
  <c r="AD566" i="28"/>
  <c r="AG565" i="28"/>
  <c r="AF565" i="28"/>
  <c r="AE565" i="28"/>
  <c r="AD565" i="28"/>
  <c r="AG564" i="28"/>
  <c r="AF564" i="28"/>
  <c r="AE564" i="28"/>
  <c r="AD564" i="28"/>
  <c r="AG563" i="28"/>
  <c r="AF563" i="28"/>
  <c r="AE563" i="28"/>
  <c r="AD563" i="28"/>
  <c r="AG562" i="28"/>
  <c r="AF562" i="28"/>
  <c r="AE562" i="28"/>
  <c r="AD562" i="28"/>
  <c r="AG561" i="28"/>
  <c r="AF561" i="28"/>
  <c r="AE561" i="28"/>
  <c r="AD561" i="28"/>
  <c r="AG560" i="28"/>
  <c r="AF560" i="28"/>
  <c r="AE560" i="28"/>
  <c r="AD560" i="28"/>
  <c r="AG559" i="28"/>
  <c r="AF559" i="28"/>
  <c r="AE559" i="28"/>
  <c r="AD559" i="28"/>
  <c r="AG558" i="28"/>
  <c r="AF558" i="28"/>
  <c r="AE558" i="28"/>
  <c r="AD558" i="28"/>
  <c r="AG556" i="28"/>
  <c r="AF556" i="28"/>
  <c r="AE556" i="28"/>
  <c r="AD556" i="28"/>
  <c r="AG555" i="28"/>
  <c r="AF555" i="28"/>
  <c r="AE555" i="28"/>
  <c r="AD555" i="28"/>
  <c r="AG554" i="28"/>
  <c r="AF554" i="28"/>
  <c r="AE554" i="28"/>
  <c r="AD554" i="28"/>
  <c r="AG552" i="28"/>
  <c r="AF552" i="28"/>
  <c r="AE552" i="28"/>
  <c r="AD552" i="28"/>
  <c r="AG551" i="28"/>
  <c r="AF551" i="28"/>
  <c r="AE551" i="28"/>
  <c r="AD551" i="28"/>
  <c r="AG550" i="28"/>
  <c r="AF550" i="28"/>
  <c r="AE550" i="28"/>
  <c r="AD550" i="28"/>
  <c r="AG549" i="28"/>
  <c r="AF549" i="28"/>
  <c r="AE549" i="28"/>
  <c r="AD549" i="28"/>
  <c r="AG546" i="28"/>
  <c r="AF546" i="28"/>
  <c r="AE546" i="28"/>
  <c r="AD546" i="28"/>
  <c r="AG545" i="28"/>
  <c r="AF545" i="28"/>
  <c r="AE545" i="28"/>
  <c r="AD545" i="28"/>
  <c r="AG541" i="28"/>
  <c r="AF541" i="28"/>
  <c r="AE541" i="28"/>
  <c r="AD541" i="28"/>
  <c r="AG540" i="28"/>
  <c r="AF540" i="28"/>
  <c r="AE540" i="28"/>
  <c r="AD540" i="28"/>
  <c r="AG539" i="28"/>
  <c r="AF539" i="28"/>
  <c r="AE539" i="28"/>
  <c r="AD539" i="28"/>
  <c r="AG537" i="28"/>
  <c r="AF537" i="28"/>
  <c r="AE537" i="28"/>
  <c r="AD537" i="28"/>
  <c r="AG536" i="28"/>
  <c r="AF536" i="28"/>
  <c r="AE536" i="28"/>
  <c r="AD536" i="28"/>
  <c r="AG535" i="28"/>
  <c r="AF535" i="28"/>
  <c r="AE535" i="28"/>
  <c r="AD535" i="28"/>
  <c r="AG534" i="28"/>
  <c r="AF534" i="28"/>
  <c r="AE534" i="28"/>
  <c r="AD534" i="28"/>
  <c r="AG533" i="28"/>
  <c r="AF533" i="28"/>
  <c r="AE533" i="28"/>
  <c r="AD533" i="28"/>
  <c r="AG532" i="28"/>
  <c r="AF532" i="28"/>
  <c r="AE532" i="28"/>
  <c r="AD532" i="28"/>
  <c r="AG531" i="28"/>
  <c r="AF531" i="28"/>
  <c r="AE531" i="28"/>
  <c r="AD531" i="28"/>
  <c r="AG530" i="28"/>
  <c r="AF530" i="28"/>
  <c r="AE530" i="28"/>
  <c r="AD530" i="28"/>
  <c r="AG529" i="28"/>
  <c r="AF529" i="28"/>
  <c r="AE529" i="28"/>
  <c r="AD529" i="28"/>
  <c r="AG528" i="28"/>
  <c r="AF528" i="28"/>
  <c r="AE528" i="28"/>
  <c r="AD528" i="28"/>
  <c r="AG527" i="28"/>
  <c r="AF527" i="28"/>
  <c r="AE527" i="28"/>
  <c r="AD527" i="28"/>
  <c r="AG526" i="28"/>
  <c r="AF526" i="28"/>
  <c r="AE526" i="28"/>
  <c r="AD526" i="28"/>
  <c r="AG525" i="28"/>
  <c r="AF525" i="28"/>
  <c r="AE525" i="28"/>
  <c r="AD525" i="28"/>
  <c r="AG524" i="28"/>
  <c r="AF524" i="28"/>
  <c r="AE524" i="28"/>
  <c r="AD524" i="28"/>
  <c r="AG523" i="28"/>
  <c r="AF523" i="28"/>
  <c r="AE523" i="28"/>
  <c r="AD523" i="28"/>
  <c r="AG522" i="28"/>
  <c r="AF522" i="28"/>
  <c r="AE522" i="28"/>
  <c r="AD522" i="28"/>
  <c r="AG521" i="28"/>
  <c r="AF521" i="28"/>
  <c r="AE521" i="28"/>
  <c r="AD521" i="28"/>
  <c r="AG520" i="28"/>
  <c r="AF520" i="28"/>
  <c r="AE520" i="28"/>
  <c r="AD520" i="28"/>
  <c r="AG519" i="28"/>
  <c r="AF519" i="28"/>
  <c r="AE519" i="28"/>
  <c r="AD519" i="28"/>
  <c r="AG518" i="28"/>
  <c r="AF518" i="28"/>
  <c r="AE518" i="28"/>
  <c r="AD518" i="28"/>
  <c r="AG517" i="28"/>
  <c r="AF517" i="28"/>
  <c r="AE517" i="28"/>
  <c r="AD517" i="28"/>
  <c r="AG516" i="28"/>
  <c r="AF516" i="28"/>
  <c r="AE516" i="28"/>
  <c r="AD516" i="28"/>
  <c r="AG515" i="28"/>
  <c r="AF515" i="28"/>
  <c r="AE515" i="28"/>
  <c r="AD515" i="28"/>
  <c r="AG514" i="28"/>
  <c r="AF514" i="28"/>
  <c r="AE514" i="28"/>
  <c r="AD514" i="28"/>
  <c r="AG513" i="28"/>
  <c r="AF513" i="28"/>
  <c r="AE513" i="28"/>
  <c r="AD513" i="28"/>
  <c r="AG512" i="28"/>
  <c r="AF512" i="28"/>
  <c r="AE512" i="28"/>
  <c r="AD512" i="28"/>
  <c r="AG511" i="28"/>
  <c r="AF511" i="28"/>
  <c r="AE511" i="28"/>
  <c r="AD511" i="28"/>
  <c r="AG510" i="28"/>
  <c r="AF510" i="28"/>
  <c r="AE510" i="28"/>
  <c r="AD510" i="28"/>
  <c r="AG509" i="28"/>
  <c r="AF509" i="28"/>
  <c r="AE509" i="28"/>
  <c r="AD509" i="28"/>
  <c r="AA509" i="28"/>
  <c r="AG508" i="28"/>
  <c r="AF508" i="28"/>
  <c r="AE508" i="28"/>
  <c r="AD508" i="28"/>
  <c r="AG507" i="28"/>
  <c r="AF507" i="28"/>
  <c r="AE507" i="28"/>
  <c r="AD507" i="28"/>
  <c r="AG506" i="28"/>
  <c r="AF506" i="28"/>
  <c r="AE506" i="28"/>
  <c r="AD506" i="28"/>
  <c r="AA506" i="28"/>
  <c r="AG505" i="28"/>
  <c r="AF505" i="28"/>
  <c r="AE505" i="28"/>
  <c r="AD505" i="28"/>
  <c r="AA505" i="28"/>
  <c r="AG504" i="28"/>
  <c r="AF504" i="28"/>
  <c r="AE504" i="28"/>
  <c r="AD504" i="28"/>
  <c r="AA504" i="28"/>
  <c r="AG503" i="28"/>
  <c r="AF503" i="28"/>
  <c r="AE503" i="28"/>
  <c r="AD503" i="28"/>
  <c r="AA503" i="28"/>
  <c r="AG502" i="28"/>
  <c r="AF502" i="28"/>
  <c r="AE502" i="28"/>
  <c r="AD502" i="28"/>
  <c r="AG501" i="28"/>
  <c r="AF501" i="28"/>
  <c r="AE501" i="28"/>
  <c r="AD501" i="28"/>
  <c r="AG500" i="28"/>
  <c r="AF500" i="28"/>
  <c r="AE500" i="28"/>
  <c r="AD500" i="28"/>
  <c r="AA500" i="28"/>
  <c r="AG499" i="28"/>
  <c r="AF499" i="28"/>
  <c r="AE499" i="28"/>
  <c r="AD499" i="28"/>
  <c r="AA499" i="28"/>
  <c r="AG498" i="28"/>
  <c r="AF498" i="28"/>
  <c r="AE498" i="28"/>
  <c r="AD498" i="28"/>
  <c r="AA498" i="28"/>
  <c r="AG497" i="28"/>
  <c r="AF497" i="28"/>
  <c r="AE497" i="28"/>
  <c r="AD497" i="28"/>
  <c r="AA497" i="28"/>
  <c r="AG483" i="28"/>
  <c r="AF483" i="28"/>
  <c r="AE483" i="28"/>
  <c r="AD483" i="28"/>
  <c r="AG482" i="28"/>
  <c r="AF482" i="28"/>
  <c r="AE482" i="28"/>
  <c r="AD482" i="28"/>
  <c r="AG481" i="28"/>
  <c r="AF481" i="28"/>
  <c r="AE481" i="28"/>
  <c r="AD481" i="28"/>
  <c r="AG480" i="28"/>
  <c r="AF480" i="28"/>
  <c r="AE480" i="28"/>
  <c r="AD480" i="28"/>
  <c r="AG479" i="28"/>
  <c r="AF479" i="28"/>
  <c r="AE479" i="28"/>
  <c r="AD479" i="28"/>
  <c r="AG478" i="28"/>
  <c r="AF478" i="28"/>
  <c r="AE478" i="28"/>
  <c r="AD478" i="28"/>
  <c r="AG477" i="28"/>
  <c r="AF477" i="28"/>
  <c r="AE477" i="28"/>
  <c r="AD477" i="28"/>
  <c r="AG476" i="28"/>
  <c r="AF476" i="28"/>
  <c r="AE476" i="28"/>
  <c r="AD476" i="28"/>
  <c r="AG475" i="28"/>
  <c r="AF475" i="28"/>
  <c r="AE475" i="28"/>
  <c r="AD475" i="28"/>
  <c r="AA475" i="28"/>
  <c r="AG474" i="28"/>
  <c r="AF474" i="28"/>
  <c r="AE474" i="28"/>
  <c r="AD474" i="28"/>
  <c r="AA474" i="28"/>
  <c r="AG473" i="28"/>
  <c r="AF473" i="28"/>
  <c r="AE473" i="28"/>
  <c r="AD473" i="28"/>
  <c r="AA473" i="28"/>
  <c r="AG472" i="28"/>
  <c r="AF472" i="28"/>
  <c r="AE472" i="28"/>
  <c r="AD472" i="28"/>
  <c r="AA472" i="28"/>
  <c r="AG471" i="28"/>
  <c r="AF471" i="28"/>
  <c r="AE471" i="28"/>
  <c r="AD471" i="28"/>
  <c r="AA471" i="28"/>
  <c r="AG470" i="28"/>
  <c r="AF470" i="28"/>
  <c r="AE470" i="28"/>
  <c r="AD470" i="28"/>
  <c r="AA470" i="28"/>
  <c r="AG469" i="28"/>
  <c r="AF469" i="28"/>
  <c r="AE469" i="28"/>
  <c r="AD469" i="28"/>
  <c r="AA469" i="28"/>
  <c r="AG465" i="28"/>
  <c r="AF465" i="28"/>
  <c r="AE465" i="28"/>
  <c r="AD465" i="28"/>
  <c r="AG464" i="28"/>
  <c r="AF464" i="28"/>
  <c r="AE464" i="28"/>
  <c r="AD464" i="28"/>
  <c r="AG463" i="28"/>
  <c r="AF463" i="28"/>
  <c r="AE463" i="28"/>
  <c r="AD463" i="28"/>
  <c r="AG451" i="28"/>
  <c r="AF451" i="28"/>
  <c r="AE451" i="28"/>
  <c r="AD451" i="28"/>
  <c r="AG450" i="28"/>
  <c r="AF450" i="28"/>
  <c r="AE450" i="28"/>
  <c r="AD450" i="28"/>
  <c r="AG449" i="28"/>
  <c r="AF449" i="28"/>
  <c r="AE449" i="28"/>
  <c r="AD449" i="28"/>
  <c r="AG448" i="28"/>
  <c r="AF448" i="28"/>
  <c r="AE448" i="28"/>
  <c r="AD448" i="28"/>
  <c r="AG447" i="28"/>
  <c r="AF447" i="28"/>
  <c r="AE447" i="28"/>
  <c r="AD447" i="28"/>
  <c r="AG445" i="28"/>
  <c r="AF445" i="28"/>
  <c r="AE445" i="28"/>
  <c r="AD445" i="28"/>
  <c r="AG442" i="28"/>
  <c r="AF442" i="28"/>
  <c r="AE442" i="28"/>
  <c r="AD442" i="28"/>
  <c r="AG441" i="28"/>
  <c r="AF441" i="28"/>
  <c r="AE441" i="28"/>
  <c r="AD441" i="28"/>
  <c r="AG440" i="28"/>
  <c r="AF440" i="28"/>
  <c r="AE440" i="28"/>
  <c r="AD440" i="28"/>
  <c r="AG439" i="28"/>
  <c r="AF439" i="28"/>
  <c r="AE439" i="28"/>
  <c r="AD439" i="28"/>
  <c r="AG438" i="28"/>
  <c r="AF438" i="28"/>
  <c r="AE438" i="28"/>
  <c r="AD438" i="28"/>
  <c r="AG437" i="28"/>
  <c r="AF437" i="28"/>
  <c r="AE437" i="28"/>
  <c r="AD437" i="28"/>
  <c r="AG436" i="28"/>
  <c r="AF436" i="28"/>
  <c r="AE436" i="28"/>
  <c r="AD436" i="28"/>
  <c r="AG435" i="28"/>
  <c r="AF435" i="28"/>
  <c r="AE435" i="28"/>
  <c r="AD435" i="28"/>
  <c r="AG434" i="28"/>
  <c r="AF434" i="28"/>
  <c r="AE434" i="28"/>
  <c r="AD434" i="28"/>
  <c r="AG433" i="28"/>
  <c r="AF433" i="28"/>
  <c r="AE433" i="28"/>
  <c r="AD433" i="28"/>
  <c r="AG432" i="28"/>
  <c r="AF432" i="28"/>
  <c r="AE432" i="28"/>
  <c r="AD432" i="28"/>
  <c r="AG431" i="28"/>
  <c r="AF431" i="28"/>
  <c r="AE431" i="28"/>
  <c r="AD431" i="28"/>
  <c r="AG430" i="28"/>
  <c r="AF430" i="28"/>
  <c r="AE430" i="28"/>
  <c r="AD430" i="28"/>
  <c r="AG429" i="28"/>
  <c r="AF429" i="28"/>
  <c r="AE429" i="28"/>
  <c r="AD429" i="28"/>
  <c r="AG428" i="28"/>
  <c r="AF428" i="28"/>
  <c r="AE428" i="28"/>
  <c r="AD428" i="28"/>
  <c r="AG427" i="28"/>
  <c r="AF427" i="28"/>
  <c r="AE427" i="28"/>
  <c r="AD427" i="28"/>
  <c r="AG426" i="28"/>
  <c r="AF426" i="28"/>
  <c r="AE426" i="28"/>
  <c r="AD426" i="28"/>
  <c r="AG425" i="28"/>
  <c r="AF425" i="28"/>
  <c r="AE425" i="28"/>
  <c r="AD425" i="28"/>
  <c r="AG424" i="28"/>
  <c r="AF424" i="28"/>
  <c r="AE424" i="28"/>
  <c r="AD424" i="28"/>
  <c r="AG423" i="28"/>
  <c r="AF423" i="28"/>
  <c r="AE423" i="28"/>
  <c r="AD423" i="28"/>
  <c r="AG422" i="28"/>
  <c r="AF422" i="28"/>
  <c r="AE422" i="28"/>
  <c r="AD422" i="28"/>
  <c r="AG421" i="28"/>
  <c r="AF421" i="28"/>
  <c r="AE421" i="28"/>
  <c r="AD421" i="28"/>
  <c r="AG420" i="28"/>
  <c r="AF420" i="28"/>
  <c r="AE420" i="28"/>
  <c r="AD420" i="28"/>
  <c r="AG419" i="28"/>
  <c r="AF419" i="28"/>
  <c r="AE419" i="28"/>
  <c r="AD419" i="28"/>
  <c r="AG418" i="28"/>
  <c r="AF418" i="28"/>
  <c r="AE418" i="28"/>
  <c r="AD418" i="28"/>
  <c r="AG417" i="28"/>
  <c r="AF417" i="28"/>
  <c r="AE417" i="28"/>
  <c r="AD417" i="28"/>
  <c r="AG416" i="28"/>
  <c r="AF416" i="28"/>
  <c r="AE416" i="28"/>
  <c r="AD416" i="28"/>
  <c r="AG415" i="28"/>
  <c r="AF415" i="28"/>
  <c r="AE415" i="28"/>
  <c r="AD415" i="28"/>
  <c r="AG414" i="28"/>
  <c r="AF414" i="28"/>
  <c r="AE414" i="28"/>
  <c r="AD414" i="28"/>
  <c r="AG412" i="28"/>
  <c r="AF412" i="28"/>
  <c r="AE412" i="28"/>
  <c r="AD412" i="28"/>
  <c r="AG410" i="28"/>
  <c r="AF410" i="28"/>
  <c r="AE410" i="28"/>
  <c r="AD410" i="28"/>
  <c r="AG409" i="28"/>
  <c r="AF409" i="28"/>
  <c r="AE409" i="28"/>
  <c r="AD409" i="28"/>
  <c r="AG404" i="28"/>
  <c r="AF404" i="28"/>
  <c r="AE404" i="28"/>
  <c r="AD404" i="28"/>
  <c r="AG403" i="28"/>
  <c r="AF403" i="28"/>
  <c r="AE403" i="28"/>
  <c r="AD403" i="28"/>
  <c r="AG402" i="28"/>
  <c r="AF402" i="28"/>
  <c r="AE402" i="28"/>
  <c r="AD402" i="28"/>
  <c r="AG401" i="28"/>
  <c r="AF401" i="28"/>
  <c r="AE401" i="28"/>
  <c r="AD401" i="28"/>
  <c r="AG400" i="28"/>
  <c r="AF400" i="28"/>
  <c r="AE400" i="28"/>
  <c r="AD400" i="28"/>
  <c r="AG399" i="28"/>
  <c r="AF399" i="28"/>
  <c r="AE399" i="28"/>
  <c r="AD399" i="28"/>
  <c r="AG398" i="28"/>
  <c r="AF398" i="28"/>
  <c r="AE398" i="28"/>
  <c r="AD398" i="28"/>
  <c r="AG397" i="28"/>
  <c r="AF397" i="28"/>
  <c r="AE397" i="28"/>
  <c r="AD397" i="28"/>
  <c r="AG396" i="28"/>
  <c r="AF396" i="28"/>
  <c r="AE396" i="28"/>
  <c r="AD396" i="28"/>
  <c r="AG394" i="28"/>
  <c r="AF394" i="28"/>
  <c r="AE394" i="28"/>
  <c r="AD394" i="28"/>
  <c r="AG393" i="28"/>
  <c r="AF393" i="28"/>
  <c r="AE393" i="28"/>
  <c r="AD393" i="28"/>
  <c r="AG392" i="28"/>
  <c r="AF392" i="28"/>
  <c r="AE392" i="28"/>
  <c r="AD392" i="28"/>
  <c r="AG391" i="28"/>
  <c r="AF391" i="28"/>
  <c r="AE391" i="28"/>
  <c r="AD391" i="28"/>
  <c r="AG390" i="28"/>
  <c r="AF390" i="28"/>
  <c r="AE390" i="28"/>
  <c r="AD390" i="28"/>
  <c r="AG389" i="28"/>
  <c r="AF389" i="28"/>
  <c r="AE389" i="28"/>
  <c r="AD389" i="28"/>
  <c r="AG388" i="28"/>
  <c r="AF388" i="28"/>
  <c r="AE388" i="28"/>
  <c r="AD388" i="28"/>
  <c r="AG387" i="28"/>
  <c r="AF387" i="28"/>
  <c r="AE387" i="28"/>
  <c r="AD387" i="28"/>
  <c r="AG379" i="28"/>
  <c r="AF379" i="28"/>
  <c r="AE379" i="28"/>
  <c r="AD379" i="28"/>
  <c r="AG378" i="28"/>
  <c r="AF378" i="28"/>
  <c r="AE378" i="28"/>
  <c r="AD378" i="28"/>
  <c r="AG376" i="28"/>
  <c r="AF376" i="28"/>
  <c r="AE376" i="28"/>
  <c r="AD376" i="28"/>
  <c r="AG373" i="28"/>
  <c r="AF373" i="28"/>
  <c r="AE373" i="28"/>
  <c r="AD373" i="28"/>
  <c r="AG369" i="28"/>
  <c r="AF369" i="28"/>
  <c r="AE369" i="28"/>
  <c r="AD369" i="28"/>
  <c r="AG364" i="28"/>
  <c r="AF364" i="28"/>
  <c r="AE364" i="28"/>
  <c r="AD364" i="28"/>
  <c r="AG363" i="28"/>
  <c r="AF363" i="28"/>
  <c r="AE363" i="28"/>
  <c r="AD363" i="28"/>
  <c r="AG356" i="28"/>
  <c r="AF356" i="28"/>
  <c r="AE356" i="28"/>
  <c r="AD356" i="28"/>
  <c r="AG354" i="28"/>
  <c r="AF354" i="28"/>
  <c r="AE354" i="28"/>
  <c r="AD354" i="28"/>
  <c r="AG352" i="28"/>
  <c r="AF352" i="28"/>
  <c r="AE352" i="28"/>
  <c r="AD352" i="28"/>
  <c r="AG351" i="28"/>
  <c r="AF351" i="28"/>
  <c r="AE351" i="28"/>
  <c r="AD351" i="28"/>
  <c r="AG350" i="28"/>
  <c r="AF350" i="28"/>
  <c r="AE350" i="28"/>
  <c r="AD350" i="28"/>
  <c r="AG349" i="28"/>
  <c r="AF349" i="28"/>
  <c r="AE349" i="28"/>
  <c r="AD349" i="28"/>
  <c r="AG348" i="28"/>
  <c r="AF348" i="28"/>
  <c r="AE348" i="28"/>
  <c r="AD348" i="28"/>
  <c r="AG347" i="28"/>
  <c r="AF347" i="28"/>
  <c r="AE347" i="28"/>
  <c r="AD347" i="28"/>
  <c r="AG346" i="28"/>
  <c r="AF346" i="28"/>
  <c r="AE346" i="28"/>
  <c r="AD346" i="28"/>
  <c r="AG345" i="28"/>
  <c r="AF345" i="28"/>
  <c r="AE345" i="28"/>
  <c r="AD345" i="28"/>
  <c r="AG344" i="28"/>
  <c r="AF344" i="28"/>
  <c r="AE344" i="28"/>
  <c r="AD344" i="28"/>
  <c r="AG343" i="28"/>
  <c r="AF343" i="28"/>
  <c r="AE343" i="28"/>
  <c r="AD343" i="28"/>
  <c r="AG342" i="28"/>
  <c r="AF342" i="28"/>
  <c r="AE342" i="28"/>
  <c r="AD342" i="28"/>
  <c r="AG341" i="28"/>
  <c r="AF341" i="28"/>
  <c r="AE341" i="28"/>
  <c r="AD341" i="28"/>
  <c r="AG340" i="28"/>
  <c r="AF340" i="28"/>
  <c r="AE340" i="28"/>
  <c r="AD340" i="28"/>
  <c r="AG339" i="28"/>
  <c r="AF339" i="28"/>
  <c r="AE339" i="28"/>
  <c r="AD339" i="28"/>
  <c r="AG337" i="28"/>
  <c r="AF337" i="28"/>
  <c r="AE337" i="28"/>
  <c r="AD337" i="28"/>
  <c r="AG336" i="28"/>
  <c r="AF336" i="28"/>
  <c r="AE336" i="28"/>
  <c r="AD336" i="28"/>
  <c r="AG333" i="28"/>
  <c r="AF333" i="28"/>
  <c r="AE333" i="28"/>
  <c r="AD333" i="28"/>
  <c r="AG332" i="28"/>
  <c r="AF332" i="28"/>
  <c r="AE332" i="28"/>
  <c r="AD332" i="28"/>
  <c r="AG331" i="28"/>
  <c r="AF331" i="28"/>
  <c r="AE331" i="28"/>
  <c r="AD331" i="28"/>
  <c r="AG330" i="28"/>
  <c r="AF330" i="28"/>
  <c r="AE330" i="28"/>
  <c r="AD330" i="28"/>
  <c r="AG329" i="28"/>
  <c r="AF329" i="28"/>
  <c r="AE329" i="28"/>
  <c r="AD329" i="28"/>
  <c r="AG328" i="28"/>
  <c r="AF328" i="28"/>
  <c r="AE328" i="28"/>
  <c r="AD328" i="28"/>
  <c r="AG327" i="28"/>
  <c r="AF327" i="28"/>
  <c r="AE327" i="28"/>
  <c r="AD327" i="28"/>
  <c r="AG326" i="28"/>
  <c r="AF326" i="28"/>
  <c r="AE326" i="28"/>
  <c r="AD326" i="28"/>
  <c r="AG325" i="28"/>
  <c r="AF325" i="28"/>
  <c r="AE325" i="28"/>
  <c r="AD325" i="28"/>
  <c r="AG324" i="28"/>
  <c r="AF324" i="28"/>
  <c r="AE324" i="28"/>
  <c r="AD324" i="28"/>
  <c r="AG323" i="28"/>
  <c r="AF323" i="28"/>
  <c r="AE323" i="28"/>
  <c r="AD323" i="28"/>
  <c r="AG322" i="28"/>
  <c r="AF322" i="28"/>
  <c r="AE322" i="28"/>
  <c r="AD322" i="28"/>
  <c r="AG321" i="28"/>
  <c r="AF321" i="28"/>
  <c r="AE321" i="28"/>
  <c r="AD321" i="28"/>
  <c r="AG319" i="28"/>
  <c r="AF319" i="28"/>
  <c r="AE319" i="28"/>
  <c r="AD319" i="28"/>
  <c r="AG318" i="28"/>
  <c r="AF318" i="28"/>
  <c r="AE318" i="28"/>
  <c r="AD318" i="28"/>
  <c r="AG317" i="28"/>
  <c r="AF317" i="28"/>
  <c r="AE317" i="28"/>
  <c r="AD317" i="28"/>
  <c r="AG316" i="28"/>
  <c r="AF316" i="28"/>
  <c r="AE316" i="28"/>
  <c r="AD316" i="28"/>
  <c r="AG315" i="28"/>
  <c r="AF315" i="28"/>
  <c r="AE315" i="28"/>
  <c r="AD315" i="28"/>
  <c r="AG314" i="28"/>
  <c r="AF314" i="28"/>
  <c r="AE314" i="28"/>
  <c r="AD314" i="28"/>
  <c r="AG313" i="28"/>
  <c r="AF313" i="28"/>
  <c r="AE313" i="28"/>
  <c r="AD313" i="28"/>
  <c r="AG312" i="28"/>
  <c r="AF312" i="28"/>
  <c r="AE312" i="28"/>
  <c r="AD312" i="28"/>
  <c r="AG311" i="28"/>
  <c r="AF311" i="28"/>
  <c r="AE311" i="28"/>
  <c r="AD311" i="28"/>
  <c r="AG310" i="28"/>
  <c r="AF310" i="28"/>
  <c r="AE310" i="28"/>
  <c r="AD310" i="28"/>
  <c r="AG309" i="28"/>
  <c r="AF309" i="28"/>
  <c r="AE309" i="28"/>
  <c r="AD309" i="28"/>
  <c r="AG308" i="28"/>
  <c r="AF308" i="28"/>
  <c r="AE308" i="28"/>
  <c r="AD308" i="28"/>
  <c r="AG307" i="28"/>
  <c r="AF307" i="28"/>
  <c r="AE307" i="28"/>
  <c r="AD307" i="28"/>
  <c r="AG306" i="28"/>
  <c r="AF306" i="28"/>
  <c r="AE306" i="28"/>
  <c r="AD306" i="28"/>
  <c r="AG304" i="28"/>
  <c r="AF304" i="28"/>
  <c r="AE304" i="28"/>
  <c r="AD304" i="28"/>
  <c r="AG303" i="28"/>
  <c r="AF303" i="28"/>
  <c r="AE303" i="28"/>
  <c r="AD303" i="28"/>
  <c r="AG302" i="28"/>
  <c r="AF302" i="28"/>
  <c r="AE302" i="28"/>
  <c r="AD302" i="28"/>
  <c r="AG301" i="28"/>
  <c r="AF301" i="28"/>
  <c r="AE301" i="28"/>
  <c r="AD301" i="28"/>
  <c r="AG300" i="28"/>
  <c r="AF300" i="28"/>
  <c r="AE300" i="28"/>
  <c r="AD300" i="28"/>
  <c r="AG298" i="28"/>
  <c r="AF298" i="28"/>
  <c r="AE298" i="28"/>
  <c r="AD298" i="28"/>
  <c r="AG292" i="28"/>
  <c r="AF292" i="28"/>
  <c r="AE292" i="28"/>
  <c r="AD292" i="28"/>
  <c r="AG291" i="28"/>
  <c r="AF291" i="28"/>
  <c r="AE291" i="28"/>
  <c r="AD291" i="28"/>
  <c r="AG290" i="28"/>
  <c r="AF290" i="28"/>
  <c r="AE290" i="28"/>
  <c r="AD290" i="28"/>
  <c r="AG288" i="28"/>
  <c r="AF288" i="28"/>
  <c r="AE288" i="28"/>
  <c r="AD288" i="28"/>
  <c r="AG283" i="28"/>
  <c r="AF283" i="28"/>
  <c r="AE283" i="28"/>
  <c r="AD283" i="28"/>
  <c r="AG282" i="28"/>
  <c r="AF282" i="28"/>
  <c r="AE282" i="28"/>
  <c r="AD282" i="28"/>
  <c r="AG281" i="28"/>
  <c r="AF281" i="28"/>
  <c r="AE281" i="28"/>
  <c r="AD281" i="28"/>
  <c r="AG280" i="28"/>
  <c r="AF280" i="28"/>
  <c r="AE280" i="28"/>
  <c r="AD280" i="28"/>
  <c r="AG271" i="28"/>
  <c r="AF271" i="28"/>
  <c r="AE271" i="28"/>
  <c r="AD271" i="28"/>
  <c r="AG270" i="28"/>
  <c r="AF270" i="28"/>
  <c r="AE270" i="28"/>
  <c r="AD270" i="28"/>
  <c r="AG269" i="28"/>
  <c r="AF269" i="28"/>
  <c r="AE269" i="28"/>
  <c r="AD269" i="28"/>
  <c r="AG268" i="28"/>
  <c r="AF268" i="28"/>
  <c r="AE268" i="28"/>
  <c r="AD268" i="28"/>
  <c r="AG267" i="28"/>
  <c r="AF267" i="28"/>
  <c r="AE267" i="28"/>
  <c r="AD267" i="28"/>
  <c r="AG266" i="28"/>
  <c r="AF266" i="28"/>
  <c r="AE266" i="28"/>
  <c r="AD266" i="28"/>
  <c r="AG265" i="28"/>
  <c r="AF265" i="28"/>
  <c r="AE265" i="28"/>
  <c r="AD265" i="28"/>
  <c r="AG264" i="28"/>
  <c r="AF264" i="28"/>
  <c r="AE264" i="28"/>
  <c r="AD264" i="28"/>
  <c r="AG263" i="28"/>
  <c r="AF263" i="28"/>
  <c r="AE263" i="28"/>
  <c r="AD263" i="28"/>
  <c r="AG262" i="28"/>
  <c r="AF262" i="28"/>
  <c r="AE262" i="28"/>
  <c r="AD262" i="28"/>
  <c r="AG261" i="28"/>
  <c r="AF261" i="28"/>
  <c r="AE261" i="28"/>
  <c r="AD261" i="28"/>
  <c r="AG260" i="28"/>
  <c r="AF260" i="28"/>
  <c r="AE260" i="28"/>
  <c r="AD260" i="28"/>
  <c r="AG259" i="28"/>
  <c r="AF259" i="28"/>
  <c r="AE259" i="28"/>
  <c r="AD259" i="28"/>
  <c r="AG258" i="28"/>
  <c r="AF258" i="28"/>
  <c r="AE258" i="28"/>
  <c r="AD258" i="28"/>
  <c r="AG257" i="28"/>
  <c r="AF257" i="28"/>
  <c r="AE257" i="28"/>
  <c r="AD257" i="28"/>
  <c r="AG256" i="28"/>
  <c r="AF256" i="28"/>
  <c r="AE256" i="28"/>
  <c r="AD256" i="28"/>
  <c r="AG255" i="28"/>
  <c r="AF255" i="28"/>
  <c r="AE255" i="28"/>
  <c r="AD255" i="28"/>
  <c r="AG254" i="28"/>
  <c r="AF254" i="28"/>
  <c r="AE254" i="28"/>
  <c r="AD254" i="28"/>
  <c r="AG251" i="28"/>
  <c r="AF251" i="28"/>
  <c r="AE251" i="28"/>
  <c r="AD251" i="28"/>
  <c r="AG250" i="28"/>
  <c r="AF250" i="28"/>
  <c r="AE250" i="28"/>
  <c r="AD250" i="28"/>
  <c r="AG248" i="28"/>
  <c r="AF248" i="28"/>
  <c r="AE248" i="28"/>
  <c r="AD248" i="28"/>
  <c r="AG246" i="28"/>
  <c r="AF246" i="28"/>
  <c r="AE246" i="28"/>
  <c r="AD246" i="28"/>
  <c r="AG245" i="28"/>
  <c r="AF245" i="28"/>
  <c r="AE245" i="28"/>
  <c r="AD245" i="28"/>
  <c r="AG244" i="28"/>
  <c r="AF244" i="28"/>
  <c r="AE244" i="28"/>
  <c r="AD244" i="28"/>
  <c r="AG243" i="28"/>
  <c r="AF243" i="28"/>
  <c r="AE243" i="28"/>
  <c r="AD243" i="28"/>
  <c r="AG242" i="28"/>
  <c r="AF242" i="28"/>
  <c r="AE242" i="28"/>
  <c r="AD242" i="28"/>
  <c r="AG239" i="28"/>
  <c r="AF239" i="28"/>
  <c r="AE239" i="28"/>
  <c r="AD239" i="28"/>
  <c r="AG238" i="28"/>
  <c r="AF238" i="28"/>
  <c r="AE238" i="28"/>
  <c r="AD238" i="28"/>
  <c r="AG237" i="28"/>
  <c r="AF237" i="28"/>
  <c r="AE237" i="28"/>
  <c r="AD237" i="28"/>
  <c r="AG236" i="28"/>
  <c r="AF236" i="28"/>
  <c r="AE236" i="28"/>
  <c r="AD236" i="28"/>
  <c r="AG235" i="28"/>
  <c r="AF235" i="28"/>
  <c r="AE235" i="28"/>
  <c r="AD235" i="28"/>
  <c r="AG234" i="28"/>
  <c r="AF234" i="28"/>
  <c r="AE234" i="28"/>
  <c r="AD234" i="28"/>
  <c r="AG229" i="28"/>
  <c r="AF229" i="28"/>
  <c r="AE229" i="28"/>
  <c r="AD229" i="28"/>
  <c r="AG226" i="28"/>
  <c r="AF226" i="28"/>
  <c r="AE226" i="28"/>
  <c r="AD226" i="28"/>
  <c r="AG225" i="28"/>
  <c r="AF225" i="28"/>
  <c r="AE225" i="28"/>
  <c r="AD225" i="28"/>
  <c r="AG224" i="28"/>
  <c r="AF224" i="28"/>
  <c r="AE224" i="28"/>
  <c r="AD224" i="28"/>
  <c r="AG223" i="28"/>
  <c r="AF223" i="28"/>
  <c r="AE223" i="28"/>
  <c r="AD223" i="28"/>
  <c r="AG222" i="28"/>
  <c r="AF222" i="28"/>
  <c r="AE222" i="28"/>
  <c r="AD222" i="28"/>
  <c r="AG221" i="28"/>
  <c r="AF221" i="28"/>
  <c r="AE221" i="28"/>
  <c r="AD221" i="28"/>
  <c r="AG220" i="28"/>
  <c r="AF220" i="28"/>
  <c r="AE220" i="28"/>
  <c r="AD220" i="28"/>
  <c r="AF219" i="28"/>
  <c r="AE219" i="28"/>
  <c r="AD219" i="28"/>
  <c r="AG218" i="28"/>
  <c r="AF218" i="28"/>
  <c r="AE218" i="28"/>
  <c r="AD218" i="28"/>
  <c r="AG217" i="28"/>
  <c r="AF217" i="28"/>
  <c r="AE217" i="28"/>
  <c r="AD217" i="28"/>
  <c r="AG216" i="28"/>
  <c r="AF216" i="28"/>
  <c r="AE216" i="28"/>
  <c r="AD216" i="28"/>
  <c r="AG215" i="28"/>
  <c r="AF215" i="28"/>
  <c r="AE215" i="28"/>
  <c r="AD215" i="28"/>
  <c r="AG214" i="28"/>
  <c r="AF214" i="28"/>
  <c r="AE214" i="28"/>
  <c r="AD214" i="28"/>
  <c r="AG213" i="28"/>
  <c r="AF213" i="28"/>
  <c r="AE213" i="28"/>
  <c r="AD213" i="28"/>
  <c r="AG212" i="28"/>
  <c r="AF212" i="28"/>
  <c r="AE212" i="28"/>
  <c r="AD212" i="28"/>
  <c r="AG211" i="28"/>
  <c r="AF211" i="28"/>
  <c r="AE211" i="28"/>
  <c r="AD211" i="28"/>
  <c r="AG210" i="28"/>
  <c r="AF210" i="28"/>
  <c r="AE210" i="28"/>
  <c r="AD210" i="28"/>
  <c r="AG209" i="28"/>
  <c r="AF209" i="28"/>
  <c r="AE209" i="28"/>
  <c r="AD209" i="28"/>
  <c r="AG208" i="28"/>
  <c r="AF208" i="28"/>
  <c r="AE208" i="28"/>
  <c r="AD208" i="28"/>
  <c r="AG207" i="28"/>
  <c r="AF207" i="28"/>
  <c r="AE207" i="28"/>
  <c r="AD207" i="28"/>
  <c r="AG206" i="28"/>
  <c r="AF206" i="28"/>
  <c r="AE206" i="28"/>
  <c r="AD206" i="28"/>
  <c r="AG205" i="28"/>
  <c r="AF205" i="28"/>
  <c r="AE205" i="28"/>
  <c r="AD205" i="28"/>
  <c r="AG203" i="28"/>
  <c r="AF203" i="28"/>
  <c r="AE203" i="28"/>
  <c r="AD203" i="28"/>
  <c r="AG202" i="28"/>
  <c r="AF202" i="28"/>
  <c r="AE202" i="28"/>
  <c r="AD202" i="28"/>
  <c r="AG201" i="28"/>
  <c r="AF201" i="28"/>
  <c r="AE201" i="28"/>
  <c r="AD201" i="28"/>
  <c r="AG196" i="28"/>
  <c r="AF196" i="28"/>
  <c r="AE196" i="28"/>
  <c r="AD196" i="28"/>
  <c r="AG195" i="28"/>
  <c r="AF195" i="28"/>
  <c r="AE195" i="28"/>
  <c r="AD195" i="28"/>
  <c r="AG194" i="28"/>
  <c r="AF194" i="28"/>
  <c r="AE194" i="28"/>
  <c r="AD194" i="28"/>
  <c r="AG193" i="28"/>
  <c r="AF193" i="28"/>
  <c r="AE193" i="28"/>
  <c r="AD193" i="28"/>
  <c r="AG192" i="28"/>
  <c r="AF192" i="28"/>
  <c r="AE192" i="28"/>
  <c r="AD192" i="28"/>
  <c r="AG191" i="28"/>
  <c r="AF191" i="28"/>
  <c r="AE191" i="28"/>
  <c r="AD191" i="28"/>
  <c r="AG190" i="28"/>
  <c r="AF190" i="28"/>
  <c r="AE190" i="28"/>
  <c r="AD190" i="28"/>
  <c r="AG189" i="28"/>
  <c r="AF189" i="28"/>
  <c r="AE189" i="28"/>
  <c r="AD189" i="28"/>
  <c r="AG188" i="28"/>
  <c r="AF188" i="28"/>
  <c r="AE188" i="28"/>
  <c r="AD188" i="28"/>
  <c r="AG187" i="28"/>
  <c r="AF187" i="28"/>
  <c r="AE187" i="28"/>
  <c r="AD187" i="28"/>
  <c r="AG184" i="28"/>
  <c r="AF184" i="28"/>
  <c r="AE184" i="28"/>
  <c r="AD184" i="28"/>
  <c r="AG173" i="28"/>
  <c r="AF173" i="28"/>
  <c r="AE173" i="28"/>
  <c r="AD173" i="28"/>
  <c r="AG172" i="28"/>
  <c r="AF172" i="28"/>
  <c r="AE172" i="28"/>
  <c r="AD172" i="28"/>
  <c r="AG171" i="28"/>
  <c r="AF171" i="28"/>
  <c r="AE171" i="28"/>
  <c r="AD171" i="28"/>
  <c r="AG170" i="28"/>
  <c r="AF170" i="28"/>
  <c r="AE170" i="28"/>
  <c r="AD170" i="28"/>
  <c r="AG169" i="28"/>
  <c r="AF169" i="28"/>
  <c r="AE169" i="28"/>
  <c r="AD169" i="28"/>
  <c r="AG168" i="28"/>
  <c r="AF168" i="28"/>
  <c r="AE168" i="28"/>
  <c r="AD168" i="28"/>
  <c r="AG167" i="28"/>
  <c r="AF167" i="28"/>
  <c r="AE167" i="28"/>
  <c r="AD167" i="28"/>
  <c r="AG166" i="28"/>
  <c r="AF166" i="28"/>
  <c r="AE166" i="28"/>
  <c r="AD166" i="28"/>
  <c r="AG165" i="28"/>
  <c r="AF165" i="28"/>
  <c r="AE165" i="28"/>
  <c r="AD165" i="28"/>
  <c r="AG164" i="28"/>
  <c r="AF164" i="28"/>
  <c r="AE164" i="28"/>
  <c r="AD164" i="28"/>
  <c r="AG163" i="28"/>
  <c r="AF163" i="28"/>
  <c r="AE163" i="28"/>
  <c r="AD163" i="28"/>
  <c r="AG162" i="28"/>
  <c r="AF162" i="28"/>
  <c r="AE162" i="28"/>
  <c r="AD162" i="28"/>
  <c r="AG161" i="28"/>
  <c r="AF161" i="28"/>
  <c r="AE161" i="28"/>
  <c r="AD161" i="28"/>
  <c r="AG160" i="28"/>
  <c r="AF160" i="28"/>
  <c r="AE160" i="28"/>
  <c r="AD160" i="28"/>
  <c r="AG159" i="28"/>
  <c r="AF159" i="28"/>
  <c r="AE159" i="28"/>
  <c r="AD159" i="28"/>
  <c r="AG157" i="28"/>
  <c r="AF157" i="28"/>
  <c r="AE157" i="28"/>
  <c r="AD157" i="28"/>
  <c r="AG152" i="28"/>
  <c r="AF152" i="28"/>
  <c r="AE152" i="28"/>
  <c r="AD152" i="28"/>
  <c r="AG149" i="28"/>
  <c r="AF149" i="28"/>
  <c r="AE149" i="28"/>
  <c r="AD149" i="28"/>
  <c r="AG148" i="28"/>
  <c r="AF148" i="28"/>
  <c r="AE148" i="28"/>
  <c r="AD148" i="28"/>
  <c r="AG147" i="28"/>
  <c r="AF147" i="28"/>
  <c r="AE147" i="28"/>
  <c r="AD147" i="28"/>
  <c r="AG145" i="28"/>
  <c r="AF145" i="28"/>
  <c r="AE145" i="28"/>
  <c r="AD145" i="28"/>
  <c r="AG144" i="28"/>
  <c r="AF144" i="28"/>
  <c r="AE144" i="28"/>
  <c r="AD144" i="28"/>
  <c r="AG143" i="28"/>
  <c r="AF143" i="28"/>
  <c r="AE143" i="28"/>
  <c r="AD143" i="28"/>
  <c r="AG142" i="28"/>
  <c r="AF142" i="28"/>
  <c r="AE142" i="28"/>
  <c r="AD142" i="28"/>
  <c r="AG141" i="28"/>
  <c r="AF141" i="28"/>
  <c r="AE141" i="28"/>
  <c r="AD141" i="28"/>
  <c r="AG140" i="28"/>
  <c r="AF140" i="28"/>
  <c r="AE140" i="28"/>
  <c r="AD140" i="28"/>
  <c r="AG139" i="28"/>
  <c r="AF139" i="28"/>
  <c r="AE139" i="28"/>
  <c r="AD139" i="28"/>
  <c r="AG138" i="28"/>
  <c r="AF138" i="28"/>
  <c r="AE138" i="28"/>
  <c r="AD138" i="28"/>
  <c r="AG137" i="28"/>
  <c r="AF137" i="28"/>
  <c r="AE137" i="28"/>
  <c r="AD137" i="28"/>
  <c r="AG136" i="28"/>
  <c r="AF136" i="28"/>
  <c r="AE136" i="28"/>
  <c r="AD136" i="28"/>
  <c r="AG135" i="28"/>
  <c r="AF135" i="28"/>
  <c r="AE135" i="28"/>
  <c r="AD135" i="28"/>
  <c r="AG134" i="28"/>
  <c r="AF134" i="28"/>
  <c r="AE134" i="28"/>
  <c r="AD134" i="28"/>
  <c r="AG133" i="28"/>
  <c r="AF133" i="28"/>
  <c r="AE133" i="28"/>
  <c r="AD133" i="28"/>
  <c r="AG132" i="28"/>
  <c r="AF132" i="28"/>
  <c r="AE132" i="28"/>
  <c r="AD132" i="28"/>
  <c r="AG131" i="28"/>
  <c r="AF131" i="28"/>
  <c r="AE131" i="28"/>
  <c r="AD131" i="28"/>
  <c r="AG130" i="28"/>
  <c r="AF130" i="28"/>
  <c r="AE130" i="28"/>
  <c r="AD130" i="28"/>
  <c r="AG129" i="28"/>
  <c r="AF129" i="28"/>
  <c r="AE129" i="28"/>
  <c r="AD129" i="28"/>
  <c r="AG128" i="28"/>
  <c r="AF128" i="28"/>
  <c r="AE128" i="28"/>
  <c r="AD128" i="28"/>
  <c r="AG127" i="28"/>
  <c r="AF127" i="28"/>
  <c r="AE127" i="28"/>
  <c r="AD127" i="28"/>
  <c r="AG126" i="28"/>
  <c r="AF126" i="28"/>
  <c r="AE126" i="28"/>
  <c r="AD126" i="28"/>
  <c r="AG125" i="28"/>
  <c r="AF125" i="28"/>
  <c r="AE125" i="28"/>
  <c r="AD125" i="28"/>
  <c r="AG124" i="28"/>
  <c r="AF124" i="28"/>
  <c r="AE124" i="28"/>
  <c r="AD124" i="28"/>
  <c r="AG123" i="28"/>
  <c r="AF123" i="28"/>
  <c r="AE123" i="28"/>
  <c r="AD123" i="28"/>
  <c r="AG122" i="28"/>
  <c r="AF122" i="28"/>
  <c r="AE122" i="28"/>
  <c r="AD122" i="28"/>
  <c r="AG121" i="28"/>
  <c r="AF121" i="28"/>
  <c r="AE121" i="28"/>
  <c r="AD121" i="28"/>
  <c r="AG120" i="28"/>
  <c r="AF120" i="28"/>
  <c r="AE120" i="28"/>
  <c r="AD120" i="28"/>
  <c r="AG119" i="28"/>
  <c r="AF119" i="28"/>
  <c r="AE119" i="28"/>
  <c r="AD119" i="28"/>
  <c r="AG118" i="28"/>
  <c r="AF118" i="28"/>
  <c r="AE118" i="28"/>
  <c r="AD118" i="28"/>
  <c r="AG117" i="28"/>
  <c r="AF117" i="28"/>
  <c r="AE117" i="28"/>
  <c r="AD117" i="28"/>
  <c r="AG116" i="28"/>
  <c r="AF116" i="28"/>
  <c r="AE116" i="28"/>
  <c r="AD116" i="28"/>
  <c r="AG115" i="28"/>
  <c r="AF115" i="28"/>
  <c r="AE115" i="28"/>
  <c r="AD115" i="28"/>
  <c r="AG114" i="28"/>
  <c r="AF114" i="28"/>
  <c r="AE114" i="28"/>
  <c r="AD114" i="28"/>
  <c r="AG113" i="28"/>
  <c r="AF113" i="28"/>
  <c r="AE113" i="28"/>
  <c r="AD113" i="28"/>
  <c r="AG112" i="28"/>
  <c r="AF112" i="28"/>
  <c r="AE112" i="28"/>
  <c r="AD112" i="28"/>
  <c r="AG111" i="28"/>
  <c r="AF111" i="28"/>
  <c r="AE111" i="28"/>
  <c r="AD111" i="28"/>
  <c r="AG110" i="28"/>
  <c r="AF110" i="28"/>
  <c r="AE110" i="28"/>
  <c r="AD110" i="28"/>
  <c r="AG109" i="28"/>
  <c r="AF109" i="28"/>
  <c r="AE109" i="28"/>
  <c r="AD109" i="28"/>
  <c r="AG108" i="28"/>
  <c r="AF108" i="28"/>
  <c r="AE108" i="28"/>
  <c r="AD108" i="28"/>
  <c r="AG107" i="28"/>
  <c r="AF107" i="28"/>
  <c r="AE107" i="28"/>
  <c r="AD107" i="28"/>
  <c r="AG106" i="28"/>
  <c r="AF106" i="28"/>
  <c r="AE106" i="28"/>
  <c r="AD106" i="28"/>
  <c r="AG105" i="28"/>
  <c r="AF105" i="28"/>
  <c r="AE105" i="28"/>
  <c r="AD105" i="28"/>
  <c r="AG104" i="28"/>
  <c r="AF104" i="28"/>
  <c r="AE104" i="28"/>
  <c r="AD104" i="28"/>
  <c r="AG103" i="28"/>
  <c r="AF103" i="28"/>
  <c r="AE103" i="28"/>
  <c r="AD103" i="28"/>
  <c r="AG102" i="28"/>
  <c r="AF102" i="28"/>
  <c r="AE102" i="28"/>
  <c r="AD102" i="28"/>
  <c r="AG101" i="28"/>
  <c r="AF101" i="28"/>
  <c r="AE101" i="28"/>
  <c r="AD101" i="28"/>
  <c r="AG100" i="28"/>
  <c r="AF100" i="28"/>
  <c r="AE100" i="28"/>
  <c r="AD100" i="28"/>
  <c r="AG99" i="28"/>
  <c r="AF99" i="28"/>
  <c r="AE99" i="28"/>
  <c r="AD99" i="28"/>
  <c r="AG98" i="28"/>
  <c r="AF98" i="28"/>
  <c r="AE98" i="28"/>
  <c r="AD98" i="28"/>
  <c r="AG97" i="28"/>
  <c r="AF97" i="28"/>
  <c r="AE97" i="28"/>
  <c r="AD97" i="28"/>
  <c r="AG96" i="28"/>
  <c r="AF96" i="28"/>
  <c r="AE96" i="28"/>
  <c r="AD96" i="28"/>
  <c r="AG95" i="28"/>
  <c r="AF95" i="28"/>
  <c r="AE95" i="28"/>
  <c r="AD95" i="28"/>
  <c r="AG94" i="28"/>
  <c r="AF94" i="28"/>
  <c r="AE94" i="28"/>
  <c r="AD94" i="28"/>
  <c r="AG93" i="28"/>
  <c r="AF93" i="28"/>
  <c r="AE93" i="28"/>
  <c r="AD93" i="28"/>
  <c r="AG92" i="28"/>
  <c r="AF92" i="28"/>
  <c r="AE92" i="28"/>
  <c r="AD92" i="28"/>
  <c r="AG91" i="28"/>
  <c r="AF91" i="28"/>
  <c r="AE91" i="28"/>
  <c r="AD91" i="28"/>
  <c r="AG90" i="28"/>
  <c r="AF90" i="28"/>
  <c r="AE90" i="28"/>
  <c r="AD90" i="28"/>
  <c r="AG89" i="28"/>
  <c r="AF89" i="28"/>
  <c r="AE89" i="28"/>
  <c r="AD89" i="28"/>
  <c r="AG88" i="28"/>
  <c r="AF88" i="28"/>
  <c r="AE88" i="28"/>
  <c r="AD88" i="28"/>
  <c r="AG87" i="28"/>
  <c r="AF87" i="28"/>
  <c r="AE87" i="28"/>
  <c r="AD87" i="28"/>
  <c r="AG86" i="28"/>
  <c r="AF86" i="28"/>
  <c r="AE86" i="28"/>
  <c r="AD86" i="28"/>
  <c r="AG85" i="28"/>
  <c r="AF85" i="28"/>
  <c r="AE85" i="28"/>
  <c r="AD85" i="28"/>
  <c r="AG84" i="28"/>
  <c r="AF84" i="28"/>
  <c r="AE84" i="28"/>
  <c r="AD84" i="28"/>
  <c r="AG83" i="28"/>
  <c r="AF83" i="28"/>
  <c r="AE83" i="28"/>
  <c r="AD83" i="28"/>
  <c r="AG82" i="28"/>
  <c r="AF82" i="28"/>
  <c r="AE82" i="28"/>
  <c r="AD82" i="28"/>
  <c r="AG81" i="28"/>
  <c r="AF81" i="28"/>
  <c r="AE81" i="28"/>
  <c r="AD81" i="28"/>
  <c r="AG80" i="28"/>
  <c r="AF80" i="28"/>
  <c r="AE80" i="28"/>
  <c r="AD80" i="28"/>
  <c r="AG79" i="28"/>
  <c r="AF79" i="28"/>
  <c r="AE79" i="28"/>
  <c r="AD79" i="28"/>
  <c r="AG78" i="28"/>
  <c r="AF78" i="28"/>
  <c r="AE78" i="28"/>
  <c r="AD78" i="28"/>
  <c r="AG77" i="28"/>
  <c r="AF77" i="28"/>
  <c r="AE77" i="28"/>
  <c r="AD77" i="28"/>
  <c r="AG76" i="28"/>
  <c r="AF76" i="28"/>
  <c r="AE76" i="28"/>
  <c r="AD76" i="28"/>
  <c r="AG75" i="28"/>
  <c r="AF75" i="28"/>
  <c r="AE75" i="28"/>
  <c r="AD75" i="28"/>
  <c r="AG74" i="28"/>
  <c r="AF74" i="28"/>
  <c r="AE74" i="28"/>
  <c r="AD74" i="28"/>
  <c r="AG73" i="28"/>
  <c r="AF73" i="28"/>
  <c r="AE73" i="28"/>
  <c r="AD73" i="28"/>
  <c r="AG72" i="28"/>
  <c r="AF72" i="28"/>
  <c r="AE72" i="28"/>
  <c r="AD72" i="28"/>
  <c r="AG71" i="28"/>
  <c r="AF71" i="28"/>
  <c r="AE71" i="28"/>
  <c r="AD71" i="28"/>
  <c r="AG41" i="28"/>
  <c r="AF41" i="28"/>
  <c r="AE41" i="28"/>
  <c r="AD41" i="28"/>
  <c r="AG36" i="28"/>
  <c r="AF36" i="28"/>
  <c r="AE36" i="28"/>
  <c r="AD36" i="28"/>
  <c r="AG33" i="28"/>
  <c r="AF33" i="28"/>
  <c r="AE33" i="28"/>
  <c r="AD33" i="28"/>
  <c r="AG32" i="28"/>
  <c r="AF32" i="28"/>
  <c r="AE32" i="28"/>
  <c r="AD32" i="28"/>
  <c r="AG31" i="28"/>
  <c r="AF31" i="28"/>
  <c r="AE31" i="28"/>
  <c r="AD31" i="28"/>
  <c r="AG30" i="28"/>
  <c r="AF30" i="28"/>
  <c r="AE30" i="28"/>
  <c r="AD30" i="28"/>
  <c r="AG29" i="28"/>
  <c r="AF29" i="28"/>
  <c r="AE29" i="28"/>
  <c r="AD29" i="28"/>
  <c r="AG28" i="28"/>
  <c r="AF28" i="28"/>
  <c r="AE28" i="28"/>
  <c r="AD28" i="28"/>
  <c r="AG27" i="28"/>
  <c r="AF27" i="28"/>
  <c r="AE27" i="28"/>
  <c r="AD27" i="28"/>
  <c r="AG26" i="28"/>
  <c r="AF26" i="28"/>
  <c r="AE26" i="28"/>
  <c r="AD26" i="28"/>
  <c r="AG25" i="28"/>
  <c r="AF25" i="28"/>
  <c r="AE25" i="28"/>
  <c r="AD25" i="28"/>
  <c r="AG24" i="28"/>
  <c r="AF24" i="28"/>
  <c r="AE24" i="28"/>
  <c r="AD24" i="28"/>
  <c r="AG23" i="28"/>
  <c r="AF23" i="28"/>
  <c r="AE23" i="28"/>
  <c r="AD23" i="28"/>
  <c r="AG16" i="28"/>
  <c r="AF16" i="28"/>
  <c r="AE16" i="28"/>
  <c r="AD16" i="28"/>
  <c r="AG15" i="28"/>
  <c r="AF15" i="28"/>
  <c r="AE15" i="28"/>
  <c r="AD15" i="28"/>
  <c r="AG14" i="28"/>
  <c r="AF14" i="28"/>
  <c r="AE14" i="28"/>
  <c r="AD14" i="28"/>
  <c r="AG13" i="28"/>
  <c r="AF13" i="28"/>
  <c r="AE13" i="28"/>
  <c r="AD13" i="28"/>
  <c r="AG12" i="28"/>
  <c r="AF12" i="28"/>
  <c r="AE12" i="28"/>
  <c r="AD12" i="28"/>
  <c r="AG11" i="28"/>
  <c r="AF11" i="28"/>
  <c r="AE11" i="28"/>
  <c r="AD11" i="28"/>
  <c r="AG10" i="28"/>
  <c r="AF10" i="28"/>
  <c r="AE10" i="28"/>
  <c r="AD10" i="28"/>
  <c r="AG9" i="28"/>
  <c r="AF9" i="28"/>
  <c r="AE9" i="28"/>
  <c r="AD9" i="28"/>
  <c r="AG8" i="28"/>
  <c r="AF8" i="28"/>
  <c r="AE8" i="28"/>
  <c r="AD8" i="28"/>
  <c r="AG5" i="28"/>
  <c r="AF5" i="28"/>
  <c r="AE5" i="28"/>
  <c r="AD5" i="28"/>
  <c r="AG4" i="28"/>
  <c r="AF4" i="28"/>
  <c r="AE4" i="28"/>
  <c r="AD4" i="28"/>
  <c r="D51" i="30" l="1"/>
  <c r="D166" i="30"/>
  <c r="D200" i="30"/>
  <c r="D169" i="30"/>
  <c r="D179" i="30"/>
  <c r="D41" i="30"/>
  <c r="D56" i="30"/>
  <c r="D57" i="30"/>
  <c r="D49" i="30"/>
  <c r="D171" i="30"/>
  <c r="D176" i="30"/>
  <c r="D208" i="30"/>
  <c r="D187" i="30"/>
  <c r="D188" i="30"/>
  <c r="D90" i="30"/>
  <c r="D39" i="30"/>
  <c r="D58" i="30"/>
  <c r="D177" i="30"/>
  <c r="D86" i="30"/>
  <c r="D163" i="30"/>
  <c r="D183" i="30"/>
  <c r="D42" i="30"/>
  <c r="D88" i="30"/>
  <c r="D40" i="30"/>
  <c r="D45" i="30"/>
  <c r="D47" i="30"/>
  <c r="D50" i="30"/>
  <c r="D191" i="30"/>
  <c r="D201" i="30"/>
  <c r="D211" i="30"/>
  <c r="D48" i="30"/>
  <c r="D54" i="30"/>
  <c r="D107" i="30"/>
  <c r="D110" i="30"/>
  <c r="D118" i="30"/>
  <c r="D130" i="30"/>
  <c r="D138" i="30"/>
  <c r="D43" i="30"/>
  <c r="D65" i="30"/>
  <c r="D113" i="30"/>
  <c r="D122" i="30"/>
  <c r="D199" i="30"/>
  <c r="D204" i="30"/>
  <c r="D174" i="30"/>
  <c r="D207" i="30"/>
  <c r="D186" i="30"/>
  <c r="D101" i="30"/>
  <c r="D114" i="30"/>
  <c r="D123" i="30"/>
  <c r="D134" i="30"/>
  <c r="D156" i="30"/>
  <c r="D167" i="30"/>
  <c r="D178" i="30"/>
  <c r="D198" i="30"/>
  <c r="D5" i="30"/>
  <c r="D106" i="30"/>
  <c r="D115" i="30"/>
  <c r="D117" i="30"/>
  <c r="D181" i="30"/>
  <c r="D210" i="30"/>
  <c r="D38" i="30"/>
  <c r="D55" i="30"/>
  <c r="D109" i="30"/>
  <c r="D112" i="30"/>
  <c r="D121" i="30"/>
  <c r="D132" i="30"/>
  <c r="D154" i="30"/>
  <c r="D182" i="30"/>
  <c r="D212" i="30"/>
  <c r="D127" i="30"/>
  <c r="D52" i="30"/>
  <c r="D104" i="30"/>
  <c r="D120" i="30"/>
  <c r="D137" i="30"/>
  <c r="D159" i="30"/>
  <c r="D180" i="30"/>
  <c r="D87" i="30"/>
  <c r="D135" i="30"/>
  <c r="D157" i="30"/>
  <c r="D206" i="30"/>
  <c r="D128" i="30"/>
  <c r="D46" i="30"/>
  <c r="D105" i="30"/>
  <c r="D116" i="30"/>
  <c r="D136" i="30"/>
  <c r="D158" i="30"/>
  <c r="D172" i="30"/>
  <c r="D197" i="30"/>
  <c r="D209" i="30"/>
  <c r="D193" i="30"/>
  <c r="D44" i="30"/>
  <c r="D108" i="30"/>
  <c r="D111" i="30"/>
  <c r="D119" i="30"/>
  <c r="D133" i="30"/>
  <c r="D155" i="30"/>
  <c r="D170" i="30"/>
  <c r="D6" i="30"/>
  <c r="D202" i="30"/>
  <c r="D192" i="30"/>
  <c r="D131" i="30"/>
  <c r="D153" i="30"/>
  <c r="D165" i="30"/>
  <c r="D184" i="30"/>
  <c r="D196" i="30"/>
  <c r="B28" i="15"/>
  <c r="B27" i="15"/>
  <c r="B26" i="15"/>
  <c r="B25" i="15"/>
  <c r="B24" i="15"/>
  <c r="B23" i="15"/>
  <c r="B22" i="15"/>
  <c r="B21" i="15"/>
  <c r="B20" i="15"/>
  <c r="B11" i="15"/>
  <c r="B10" i="15"/>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4" i="14"/>
  <c r="B3" i="14"/>
  <c r="E4" i="15"/>
  <c r="A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Reche Segovia, Juan</author>
    <author>Robles Mateos, Manuela</author>
    <author>manoli robles</author>
    <author/>
  </authors>
  <commentList>
    <comment ref="I3" authorId="0" shapeId="0" xr:uid="{2C32B047-0193-460B-B308-284F7FF2DB30}">
      <text>
        <r>
          <rPr>
            <b/>
            <sz val="9"/>
            <color indexed="81"/>
            <rFont val="Tahoma"/>
            <family val="2"/>
          </rPr>
          <t>Reche Segovia, Juan:</t>
        </r>
        <r>
          <rPr>
            <sz val="9"/>
            <color indexed="81"/>
            <rFont val="Tahoma"/>
            <family val="2"/>
          </rPr>
          <t xml:space="preserve">
ejemplo Indicador: "% de cumplimiento de los objetivos estratégicos establecido para 2023"; o cualquier otro que pueda medir el objetivo de Gestionar el Plan Estratégico de la UMH</t>
        </r>
      </text>
    </comment>
    <comment ref="L3" authorId="0" shapeId="0" xr:uid="{D73C6907-1A68-4687-B84C-54CA9A081E47}">
      <text>
        <r>
          <rPr>
            <b/>
            <sz val="9"/>
            <color indexed="81"/>
            <rFont val="Tahoma"/>
            <family val="2"/>
          </rPr>
          <t>Reche Segovia, Juan:</t>
        </r>
        <r>
          <rPr>
            <sz val="9"/>
            <color indexed="81"/>
            <rFont val="Tahoma"/>
            <family val="2"/>
          </rPr>
          <t xml:space="preserve">
Según sea el Indicador, fijaremos la meta
</t>
        </r>
      </text>
    </comment>
    <comment ref="I9" authorId="0" shapeId="0" xr:uid="{C11C5855-93ED-4FEA-837E-ED1B856D5EDD}">
      <text>
        <r>
          <rPr>
            <b/>
            <sz val="9"/>
            <color indexed="81"/>
            <rFont val="Tahoma"/>
            <family val="2"/>
          </rPr>
          <t xml:space="preserve">Reche Segovia, Juan:
Ejemplo de Indicador: Número de Actos a los que Asiste el Rector al año
</t>
        </r>
      </text>
    </comment>
    <comment ref="J9" authorId="0" shapeId="0" xr:uid="{D7975D26-19F8-4277-8029-6B677A273D9B}">
      <text>
        <r>
          <rPr>
            <b/>
            <sz val="9"/>
            <color indexed="81"/>
            <rFont val="Tahoma"/>
            <family val="2"/>
          </rPr>
          <t xml:space="preserve">Reche Segovia, Juan:
Si el indicador puede aplicarse a acciones de 2022, sería indicar aquí su grado de consecución
</t>
        </r>
      </text>
    </comment>
    <comment ref="K9" authorId="0" shapeId="0" xr:uid="{820B78D7-5805-49B5-BB56-F91B96752568}">
      <text>
        <r>
          <rPr>
            <b/>
            <sz val="9"/>
            <color indexed="81"/>
            <rFont val="Tahoma"/>
            <family val="2"/>
          </rPr>
          <t>Reche Segovia, Juan:</t>
        </r>
        <r>
          <rPr>
            <sz val="9"/>
            <color indexed="81"/>
            <rFont val="Tahoma"/>
            <family val="2"/>
          </rPr>
          <t xml:space="preserve">
Si fijamos meta en 2022, indicar grado de consecución a 1/09/2022
</t>
        </r>
      </text>
    </comment>
    <comment ref="L9" authorId="0" shapeId="0" xr:uid="{2C2A8515-F0B0-47B6-AC9B-D0371CED5BBB}">
      <text>
        <r>
          <rPr>
            <b/>
            <sz val="9"/>
            <color indexed="81"/>
            <rFont val="Tahoma"/>
            <family val="2"/>
          </rPr>
          <t xml:space="preserve">Reche Segovia, Juan:
Si el indicador puede aplicarse a acciones de 2023, sería indicar aquí su grado de consecución
</t>
        </r>
      </text>
    </comment>
    <comment ref="J12" authorId="0" shapeId="0" xr:uid="{97BE56CB-38D2-419C-A3D9-76770480CC3F}">
      <text>
        <r>
          <rPr>
            <b/>
            <sz val="9"/>
            <color indexed="81"/>
            <rFont val="Tahoma"/>
            <family val="2"/>
          </rPr>
          <t xml:space="preserve">Reche Segovia, Juan:
Si el indicador puede aplicarse a acciones de 2022, sería indicar aquí su grado de consecución
</t>
        </r>
      </text>
    </comment>
    <comment ref="M27" authorId="1" shapeId="0" xr:uid="{7147C933-BA9C-4BE5-BE56-361B860F67FE}">
      <text>
        <r>
          <rPr>
            <b/>
            <sz val="9"/>
            <color indexed="81"/>
            <rFont val="Tahoma"/>
            <family val="2"/>
          </rPr>
          <t xml:space="preserve">Enviamos </t>
        </r>
        <r>
          <rPr>
            <b/>
            <i/>
            <sz val="9"/>
            <color indexed="81"/>
            <rFont val="Tahoma"/>
            <family val="2"/>
          </rPr>
          <t>Indíquese</t>
        </r>
        <r>
          <rPr>
            <b/>
            <sz val="9"/>
            <color indexed="81"/>
            <rFont val="Tahoma"/>
            <family val="2"/>
          </rPr>
          <t xml:space="preserve">  Han borrado el texto y han dejado en sombreado </t>
        </r>
      </text>
    </comment>
    <comment ref="N27" authorId="1" shapeId="0" xr:uid="{C6FDDACC-323E-41FC-B244-2B23F3C62F41}">
      <text>
        <r>
          <rPr>
            <b/>
            <sz val="9"/>
            <color indexed="81"/>
            <rFont val="Tahoma"/>
            <family val="2"/>
          </rPr>
          <t xml:space="preserve">Enviamos
</t>
        </r>
        <r>
          <rPr>
            <b/>
            <i/>
            <sz val="9"/>
            <color indexed="81"/>
            <rFont val="Tahoma"/>
            <family val="2"/>
          </rPr>
          <t xml:space="preserve">Indíquese importe ejecutado a fecha actual
</t>
        </r>
        <r>
          <rPr>
            <b/>
            <sz val="9"/>
            <color indexed="81"/>
            <rFont val="Tahoma"/>
            <family val="2"/>
          </rPr>
          <t>Han borrado el texto y habn dejado el sombreado</t>
        </r>
      </text>
    </comment>
    <comment ref="O27" authorId="1" shapeId="0" xr:uid="{8CB39D20-AEE9-4208-8D1D-A744113FB4CA}">
      <text>
        <r>
          <rPr>
            <b/>
            <sz val="9"/>
            <color indexed="81"/>
            <rFont val="Tahoma"/>
            <family val="2"/>
          </rPr>
          <t xml:space="preserve">Enviamos </t>
        </r>
        <r>
          <rPr>
            <b/>
            <i/>
            <sz val="9"/>
            <color indexed="81"/>
            <rFont val="Tahoma"/>
            <family val="2"/>
          </rPr>
          <t>Indíquese</t>
        </r>
        <r>
          <rPr>
            <b/>
            <sz val="9"/>
            <color indexed="81"/>
            <rFont val="Tahoma"/>
            <family val="2"/>
          </rPr>
          <t xml:space="preserve">  
Han borrado el texto y han dejado en sombreado </t>
        </r>
        <r>
          <rPr>
            <sz val="9"/>
            <color indexed="81"/>
            <rFont val="Tahoma"/>
            <family val="2"/>
          </rPr>
          <t xml:space="preserve">
</t>
        </r>
      </text>
    </comment>
    <comment ref="M28" authorId="1" shapeId="0" xr:uid="{478A27C5-2465-4A89-B060-289E996A2100}">
      <text>
        <r>
          <rPr>
            <b/>
            <sz val="9"/>
            <color indexed="81"/>
            <rFont val="Tahoma"/>
            <family val="2"/>
          </rPr>
          <t xml:space="preserve">Enviamos </t>
        </r>
        <r>
          <rPr>
            <b/>
            <i/>
            <sz val="9"/>
            <color indexed="81"/>
            <rFont val="Tahoma"/>
            <family val="2"/>
          </rPr>
          <t>Indíquese</t>
        </r>
        <r>
          <rPr>
            <b/>
            <sz val="9"/>
            <color indexed="81"/>
            <rFont val="Tahoma"/>
            <family val="2"/>
          </rPr>
          <t xml:space="preserve"> 
Han borrado el texto y han dejado en sombreado </t>
        </r>
        <r>
          <rPr>
            <sz val="9"/>
            <color indexed="81"/>
            <rFont val="Tahoma"/>
            <family val="2"/>
          </rPr>
          <t xml:space="preserve">
</t>
        </r>
      </text>
    </comment>
    <comment ref="N28" authorId="1" shapeId="0" xr:uid="{887A1F78-C0A9-4120-AEBB-EFDDC6246309}">
      <text>
        <r>
          <rPr>
            <b/>
            <sz val="9"/>
            <color indexed="81"/>
            <rFont val="Tahoma"/>
            <family val="2"/>
          </rPr>
          <t xml:space="preserve">Enviamos
</t>
        </r>
        <r>
          <rPr>
            <b/>
            <i/>
            <sz val="9"/>
            <color indexed="81"/>
            <rFont val="Tahoma"/>
            <family val="2"/>
          </rPr>
          <t>Indíquese importe ejecutado a fecha actual</t>
        </r>
        <r>
          <rPr>
            <b/>
            <sz val="9"/>
            <color indexed="81"/>
            <rFont val="Tahoma"/>
            <family val="2"/>
          </rPr>
          <t xml:space="preserve">
Han borrado el texto y habn dejado el sombreado</t>
        </r>
        <r>
          <rPr>
            <sz val="9"/>
            <color indexed="81"/>
            <rFont val="Tahoma"/>
            <family val="2"/>
          </rPr>
          <t xml:space="preserve">
</t>
        </r>
      </text>
    </comment>
    <comment ref="O28" authorId="1" shapeId="0" xr:uid="{D75C5E60-06D1-42AE-A09D-E12A884FEBE5}">
      <text>
        <r>
          <rPr>
            <b/>
            <sz val="9"/>
            <color indexed="81"/>
            <rFont val="Tahoma"/>
            <family val="2"/>
          </rPr>
          <t xml:space="preserve">Enviamos </t>
        </r>
        <r>
          <rPr>
            <b/>
            <i/>
            <sz val="9"/>
            <color indexed="81"/>
            <rFont val="Tahoma"/>
            <family val="2"/>
          </rPr>
          <t>Indíquese</t>
        </r>
        <r>
          <rPr>
            <b/>
            <sz val="9"/>
            <color indexed="81"/>
            <rFont val="Tahoma"/>
            <family val="2"/>
          </rPr>
          <t xml:space="preserve">  Han borrado el texto y han dejado en sombreado </t>
        </r>
        <r>
          <rPr>
            <sz val="9"/>
            <color indexed="81"/>
            <rFont val="Tahoma"/>
            <family val="2"/>
          </rPr>
          <t xml:space="preserve">
</t>
        </r>
      </text>
    </comment>
    <comment ref="M29" authorId="1" shapeId="0" xr:uid="{CA8DCCEF-2EEB-44DE-AD5F-8A6BC6063713}">
      <text>
        <r>
          <rPr>
            <b/>
            <sz val="9"/>
            <color indexed="81"/>
            <rFont val="Tahoma"/>
            <family val="2"/>
          </rPr>
          <t xml:space="preserve">Enviamos
</t>
        </r>
        <r>
          <rPr>
            <b/>
            <i/>
            <sz val="9"/>
            <color indexed="81"/>
            <rFont val="Tahoma"/>
            <family val="2"/>
          </rPr>
          <t xml:space="preserve">Indíquese </t>
        </r>
        <r>
          <rPr>
            <b/>
            <sz val="9"/>
            <color indexed="81"/>
            <rFont val="Tahoma"/>
            <family val="2"/>
          </rPr>
          <t xml:space="preserve"> 
Han borrado el texto y han dejado en sombreado </t>
        </r>
      </text>
    </comment>
    <comment ref="N29" authorId="1" shapeId="0" xr:uid="{B1C23BD4-D854-4E22-B2F6-130D1939025B}">
      <text>
        <r>
          <rPr>
            <b/>
            <sz val="9"/>
            <color indexed="81"/>
            <rFont val="Tahoma"/>
            <family val="2"/>
          </rPr>
          <t xml:space="preserve">Enviamos
</t>
        </r>
        <r>
          <rPr>
            <b/>
            <i/>
            <sz val="9"/>
            <color indexed="81"/>
            <rFont val="Tahoma"/>
            <family val="2"/>
          </rPr>
          <t>Indíquese importe ejecutado a fecha actual</t>
        </r>
        <r>
          <rPr>
            <b/>
            <sz val="9"/>
            <color indexed="81"/>
            <rFont val="Tahoma"/>
            <family val="2"/>
          </rPr>
          <t xml:space="preserve">
Han borrado el texto y habn dejado el sombreado
</t>
        </r>
        <r>
          <rPr>
            <sz val="9"/>
            <color indexed="81"/>
            <rFont val="Tahoma"/>
            <family val="2"/>
          </rPr>
          <t xml:space="preserve">
</t>
        </r>
      </text>
    </comment>
    <comment ref="O29" authorId="1" shapeId="0" xr:uid="{02EF3654-380A-4689-B784-4A28CC3D934B}">
      <text>
        <r>
          <rPr>
            <b/>
            <sz val="9"/>
            <color indexed="81"/>
            <rFont val="Tahoma"/>
            <family val="2"/>
          </rPr>
          <t xml:space="preserve">Enviamos </t>
        </r>
        <r>
          <rPr>
            <b/>
            <i/>
            <sz val="9"/>
            <color indexed="81"/>
            <rFont val="Tahoma"/>
            <family val="2"/>
          </rPr>
          <t>Indíquese</t>
        </r>
        <r>
          <rPr>
            <b/>
            <sz val="9"/>
            <color indexed="81"/>
            <rFont val="Tahoma"/>
            <family val="2"/>
          </rPr>
          <t xml:space="preserve">  
Han borrado el texto y han dejado en sombreado </t>
        </r>
        <r>
          <rPr>
            <sz val="9"/>
            <color indexed="81"/>
            <rFont val="Tahoma"/>
            <family val="2"/>
          </rPr>
          <t xml:space="preserve">
</t>
        </r>
      </text>
    </comment>
    <comment ref="M30" authorId="1" shapeId="0" xr:uid="{10B69526-32F7-4B86-A9D4-088E22014F87}">
      <text>
        <r>
          <rPr>
            <b/>
            <sz val="9"/>
            <color indexed="81"/>
            <rFont val="Tahoma"/>
            <family val="2"/>
          </rPr>
          <t xml:space="preserve">Enviamos 
</t>
        </r>
        <r>
          <rPr>
            <b/>
            <i/>
            <sz val="9"/>
            <color indexed="81"/>
            <rFont val="Tahoma"/>
            <family val="2"/>
          </rPr>
          <t>Indíquese</t>
        </r>
        <r>
          <rPr>
            <b/>
            <sz val="9"/>
            <color indexed="81"/>
            <rFont val="Tahoma"/>
            <family val="2"/>
          </rPr>
          <t xml:space="preserve"> 
Han borrado el texto y han dejado en sombreado </t>
        </r>
        <r>
          <rPr>
            <sz val="9"/>
            <color indexed="81"/>
            <rFont val="Tahoma"/>
            <family val="2"/>
          </rPr>
          <t xml:space="preserve">
</t>
        </r>
      </text>
    </comment>
    <comment ref="N30" authorId="1" shapeId="0" xr:uid="{D41936C5-92D7-4ADA-AF30-0F1432BDFF6D}">
      <text>
        <r>
          <rPr>
            <b/>
            <sz val="9"/>
            <color indexed="81"/>
            <rFont val="Tahoma"/>
            <family val="2"/>
          </rPr>
          <t>Enviamos
I</t>
        </r>
        <r>
          <rPr>
            <b/>
            <i/>
            <sz val="9"/>
            <color indexed="81"/>
            <rFont val="Tahoma"/>
            <family val="2"/>
          </rPr>
          <t>ndíquese importe ejecutado a fecha actual</t>
        </r>
        <r>
          <rPr>
            <b/>
            <sz val="9"/>
            <color indexed="81"/>
            <rFont val="Tahoma"/>
            <family val="2"/>
          </rPr>
          <t xml:space="preserve">
Han borrado el texto y habn dejado el sombreado
</t>
        </r>
        <r>
          <rPr>
            <sz val="9"/>
            <color indexed="81"/>
            <rFont val="Tahoma"/>
            <family val="2"/>
          </rPr>
          <t xml:space="preserve">
</t>
        </r>
      </text>
    </comment>
    <comment ref="O30" authorId="1" shapeId="0" xr:uid="{1FF156B5-F055-4DAA-A95D-66105EF0F6B7}">
      <text>
        <r>
          <rPr>
            <b/>
            <sz val="9"/>
            <color indexed="81"/>
            <rFont val="Tahoma"/>
            <family val="2"/>
          </rPr>
          <t xml:space="preserve">Enviamos </t>
        </r>
        <r>
          <rPr>
            <b/>
            <i/>
            <sz val="9"/>
            <color indexed="81"/>
            <rFont val="Tahoma"/>
            <family val="2"/>
          </rPr>
          <t>Indíquese</t>
        </r>
        <r>
          <rPr>
            <b/>
            <sz val="9"/>
            <color indexed="81"/>
            <rFont val="Tahoma"/>
            <family val="2"/>
          </rPr>
          <t xml:space="preserve">  
Han borrado el texto y han dejado en sombreado </t>
        </r>
        <r>
          <rPr>
            <sz val="9"/>
            <color indexed="81"/>
            <rFont val="Tahoma"/>
            <family val="2"/>
          </rPr>
          <t xml:space="preserve">
</t>
        </r>
      </text>
    </comment>
    <comment ref="J34" authorId="0" shapeId="0" xr:uid="{E3016727-3693-4C79-8FD0-3D027C04C273}">
      <text>
        <r>
          <rPr>
            <b/>
            <sz val="9"/>
            <color indexed="81"/>
            <rFont val="Tahoma"/>
            <family val="2"/>
          </rPr>
          <t>Reche Segovia, Juan:</t>
        </r>
        <r>
          <rPr>
            <sz val="9"/>
            <color indexed="81"/>
            <rFont val="Tahoma"/>
            <family val="2"/>
          </rPr>
          <t xml:space="preserve">
una META debe ser el grado de consecuención del OBJETIVO que se fije, una meta no debe ser realizar algo, sino que se consigue con ello)
</t>
        </r>
      </text>
    </comment>
    <comment ref="I387" authorId="2" shapeId="0" xr:uid="{0BC1F7FE-B375-468C-A2B8-9F0A892E918B}">
      <text>
        <r>
          <rPr>
            <b/>
            <sz val="9"/>
            <color indexed="81"/>
            <rFont val="Tahoma"/>
            <family val="2"/>
          </rPr>
          <t>No se indica</t>
        </r>
        <r>
          <rPr>
            <sz val="9"/>
            <color indexed="81"/>
            <rFont val="Tahoma"/>
            <family val="2"/>
          </rPr>
          <t xml:space="preserve">
</t>
        </r>
      </text>
    </comment>
    <comment ref="J387" authorId="2" shapeId="0" xr:uid="{9E875E65-48A5-49C7-8393-333F3C848A47}">
      <text>
        <r>
          <rPr>
            <b/>
            <sz val="9"/>
            <color indexed="81"/>
            <rFont val="Tahoma"/>
            <family val="2"/>
          </rPr>
          <t>No se indica</t>
        </r>
        <r>
          <rPr>
            <sz val="9"/>
            <color indexed="81"/>
            <rFont val="Tahoma"/>
            <family val="2"/>
          </rPr>
          <t xml:space="preserve">
</t>
        </r>
      </text>
    </comment>
    <comment ref="I388" authorId="2" shapeId="0" xr:uid="{C3B6AAB3-C233-43B5-BBBA-84114CD2EAD1}">
      <text>
        <r>
          <rPr>
            <b/>
            <sz val="9"/>
            <color indexed="81"/>
            <rFont val="Tahoma"/>
            <family val="2"/>
          </rPr>
          <t>No se indica</t>
        </r>
        <r>
          <rPr>
            <sz val="9"/>
            <color indexed="81"/>
            <rFont val="Tahoma"/>
            <family val="2"/>
          </rPr>
          <t xml:space="preserve">
</t>
        </r>
      </text>
    </comment>
    <comment ref="J388" authorId="2" shapeId="0" xr:uid="{EBE8E502-10CA-4070-866B-9610364EE6C9}">
      <text>
        <r>
          <rPr>
            <b/>
            <sz val="9"/>
            <color indexed="81"/>
            <rFont val="Tahoma"/>
            <family val="2"/>
          </rPr>
          <t>No se indica</t>
        </r>
        <r>
          <rPr>
            <sz val="9"/>
            <color indexed="81"/>
            <rFont val="Tahoma"/>
            <family val="2"/>
          </rPr>
          <t xml:space="preserve">
</t>
        </r>
      </text>
    </comment>
    <comment ref="K388" authorId="2" shapeId="0" xr:uid="{15E5A35E-635B-440A-8750-ADF64A5A3D95}">
      <text>
        <r>
          <rPr>
            <b/>
            <sz val="9"/>
            <color indexed="81"/>
            <rFont val="Tahoma"/>
            <family val="2"/>
          </rPr>
          <t>No se indica</t>
        </r>
        <r>
          <rPr>
            <sz val="9"/>
            <color indexed="81"/>
            <rFont val="Tahoma"/>
            <family val="2"/>
          </rPr>
          <t xml:space="preserve">
</t>
        </r>
      </text>
    </comment>
    <comment ref="N547" authorId="3" shapeId="0" xr:uid="{44E2BBD6-969F-4E0E-9467-A9304F7AFFF2}">
      <text>
        <r>
          <rPr>
            <sz val="11"/>
            <color theme="1"/>
            <rFont val="Calibri"/>
            <family val="2"/>
            <scheme val="minor"/>
          </rPr>
          <t>Factura recibida en octubre por importe de 28.799,02€
======</t>
        </r>
      </text>
    </comment>
    <comment ref="N555" authorId="3" shapeId="0" xr:uid="{160889F9-B2C0-4557-9C12-6DEAFC9201E4}">
      <text>
        <r>
          <rPr>
            <sz val="11"/>
            <color theme="1"/>
            <rFont val="Calibri"/>
            <family val="2"/>
            <scheme val="minor"/>
          </rPr>
          <t>Está prevista la finalización del trabajo en la primera semana de noviembre. Importe de la adjudicación: 438.833,27€
======</t>
        </r>
      </text>
    </comment>
    <comment ref="N563" authorId="3" shapeId="0" xr:uid="{80A74412-18F1-4614-8130-E587A774D474}">
      <text>
        <r>
          <rPr>
            <sz val="11"/>
            <color theme="1"/>
            <rFont val="Calibri"/>
            <family val="2"/>
            <scheme val="minor"/>
          </rPr>
          <t>Adjudicado expediente el
 27/09/2022. Factura pendiente por 7.399,97€
======</t>
        </r>
      </text>
    </comment>
    <comment ref="N564" authorId="3" shapeId="0" xr:uid="{6FE5BD98-4450-494F-AA27-07BDF41078FA}">
      <text>
        <r>
          <rPr>
            <sz val="11"/>
            <color theme="1"/>
            <rFont val="Calibri"/>
            <family val="2"/>
            <scheme val="minor"/>
          </rPr>
          <t>Pendiente de recibir la factura de la anualidad 2022 Importe 1.374,93€
======</t>
        </r>
      </text>
    </comment>
    <comment ref="N565" authorId="3" shapeId="0" xr:uid="{3002E8AA-ADE2-49E1-BD0E-D5EFADA5351E}">
      <text>
        <r>
          <rPr>
            <sz val="11"/>
            <color theme="1"/>
            <rFont val="Calibri"/>
            <family val="2"/>
            <scheme val="minor"/>
          </rPr>
          <t>Pendiente de recibir la factura de la anualidad 2022. Importe 2.283,87€
======</t>
        </r>
      </text>
    </comment>
    <comment ref="N568" authorId="3" shapeId="0" xr:uid="{5C40C8B5-9E94-4AA7-A67A-A91677E53A4F}">
      <text>
        <r>
          <rPr>
            <sz val="11"/>
            <color theme="1"/>
            <rFont val="Calibri"/>
            <family val="2"/>
            <scheme val="minor"/>
          </rPr>
          <t>Pendiente de recibir la factura de la anualidad 2022. Importe 6.214,44€
======</t>
        </r>
      </text>
    </comment>
    <comment ref="N570" authorId="3" shapeId="0" xr:uid="{69ABD658-A49A-4C3C-B0DC-6D19FF100A61}">
      <text>
        <r>
          <rPr>
            <sz val="11"/>
            <color theme="1"/>
            <rFont val="Calibri"/>
            <family val="2"/>
            <scheme val="minor"/>
          </rPr>
          <t>Contrato adjudicado el 14/10/2022 por 7462,94€ anualidad 2022
======</t>
        </r>
      </text>
    </comment>
    <comment ref="N572" authorId="3" shapeId="0" xr:uid="{D83A5746-7356-4FCD-B83F-1CAE96BF6E05}">
      <text>
        <r>
          <rPr>
            <sz val="11"/>
            <color theme="1"/>
            <rFont val="Calibri"/>
            <family val="2"/>
            <scheme val="minor"/>
          </rPr>
          <t>Pendiente de recibir la factura de la anualidad 2022. Importe: 36.239,50€
======</t>
        </r>
      </text>
    </comment>
    <comment ref="N581" authorId="3" shapeId="0" xr:uid="{B63C81E2-C5E0-43B7-BB62-80ABCF4C1352}">
      <text>
        <r>
          <rPr>
            <sz val="11"/>
            <color theme="1"/>
            <rFont val="Calibri"/>
            <family val="2"/>
            <scheme val="minor"/>
          </rPr>
          <t>Pendiente recibir la factura de la anualidad 2022. Importe16.111,15€
======</t>
        </r>
      </text>
    </comment>
    <comment ref="N585" authorId="3" shapeId="0" xr:uid="{BA7A480F-FF79-4BC9-B9FB-6658EB681F85}">
      <text>
        <r>
          <rPr>
            <sz val="11"/>
            <color theme="1"/>
            <rFont val="Calibri"/>
            <family val="2"/>
            <scheme val="minor"/>
          </rPr>
          <t>Pendiente recibir la factura que fue emitida el 30/09/2022 pero rechazada por contener errores. Importe 3.760,33€
======</t>
        </r>
      </text>
    </comment>
    <comment ref="N600" authorId="3" shapeId="0" xr:uid="{EBFDBC57-D029-4B98-A3F9-CA8AC21CA8ED}">
      <text>
        <r>
          <rPr>
            <sz val="11"/>
            <color theme="1"/>
            <rFont val="Calibri"/>
            <family val="2"/>
            <scheme val="minor"/>
          </rPr>
          <t>Pendiente de recibir la factura de la anualidad 2022. Importe 4.410€
======</t>
        </r>
      </text>
    </comment>
    <comment ref="N601" authorId="3" shapeId="0" xr:uid="{CFF40D54-C8D3-4D1F-BF56-AE0D8CBAAE2F}">
      <text>
        <r>
          <rPr>
            <sz val="11"/>
            <color theme="1"/>
            <rFont val="Calibri"/>
            <family val="2"/>
            <scheme val="minor"/>
          </rPr>
          <t>Pendiente recibir la factura de la anualidad 2022. Importe 713,90€
======</t>
        </r>
      </text>
    </comment>
    <comment ref="N618" authorId="3" shapeId="0" xr:uid="{9EAD8CFB-FB8A-4BE1-BEAD-3D462FBDBAFD}">
      <text>
        <r>
          <rPr>
            <sz val="11"/>
            <color theme="1"/>
            <rFont val="Calibri"/>
            <family val="2"/>
            <scheme val="minor"/>
          </rPr>
          <t>Las facturas se han recibido durante el mes de octubre de 2022
======</t>
        </r>
      </text>
    </comment>
    <comment ref="N621" authorId="3" shapeId="0" xr:uid="{D736CB83-CDE5-49F6-8DB1-DCB1FEE96592}">
      <text>
        <r>
          <rPr>
            <sz val="11"/>
            <color theme="1"/>
            <rFont val="Calibri"/>
            <family val="2"/>
            <scheme val="minor"/>
          </rPr>
          <t>Las facturas se han recibido durante el mes de octubre de 2022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Reche Segovia, Juan</author>
    <author>Robles Mateos, Manuela</author>
  </authors>
  <commentList>
    <comment ref="U246" authorId="0" shapeId="0" xr:uid="{9AAA4D22-BA5C-45D4-8C5A-9E32D94FFCEC}">
      <text>
        <r>
          <rPr>
            <b/>
            <sz val="9"/>
            <color indexed="81"/>
            <rFont val="Tahoma"/>
            <family val="2"/>
          </rPr>
          <t xml:space="preserve">Reche Segovia, Juan:
Si el indicador puede aplicarse a acciones de 2022, sería indicar aquí su grado de consecución
</t>
        </r>
      </text>
    </comment>
    <comment ref="V246" authorId="0" shapeId="0" xr:uid="{7F38CBC2-8288-4C77-ADF8-0C4BC05D661B}">
      <text>
        <r>
          <rPr>
            <b/>
            <sz val="9"/>
            <color indexed="81"/>
            <rFont val="Tahoma"/>
            <family val="2"/>
          </rPr>
          <t>Reche Segovia, Juan:</t>
        </r>
        <r>
          <rPr>
            <sz val="9"/>
            <color indexed="81"/>
            <rFont val="Tahoma"/>
            <family val="2"/>
          </rPr>
          <t xml:space="preserve">
Si fijamos meta en 2022, indicar grado de consecución a 1/09/2022
</t>
        </r>
      </text>
    </comment>
    <comment ref="U250" authorId="0" shapeId="0" xr:uid="{71874013-6530-4EEA-814F-5B18439708E2}">
      <text>
        <r>
          <rPr>
            <b/>
            <sz val="9"/>
            <color indexed="81"/>
            <rFont val="Tahoma"/>
            <family val="2"/>
          </rPr>
          <t xml:space="preserve">Reche Segovia, Juan:
Si el indicador puede aplicarse a acciones de 2022, sería indicar aquí su grado de consecución
</t>
        </r>
      </text>
    </comment>
    <comment ref="U267" authorId="0" shapeId="0" xr:uid="{DEA7D094-0FA9-4B21-93FA-0F0469ACE85A}">
      <text>
        <r>
          <rPr>
            <b/>
            <sz val="9"/>
            <color indexed="81"/>
            <rFont val="Tahoma"/>
            <family val="2"/>
          </rPr>
          <t>Reche Segovia, Juan:</t>
        </r>
        <r>
          <rPr>
            <sz val="9"/>
            <color indexed="81"/>
            <rFont val="Tahoma"/>
            <family val="2"/>
          </rPr>
          <t xml:space="preserve">
una META debe ser el grado de consecuención del OBJETIVO que se fije, una meta no debe ser realizar algo, sino que se consigue con ello)
</t>
        </r>
      </text>
    </comment>
    <comment ref="V371" authorId="1" shapeId="0" xr:uid="{75A843E5-38D3-4061-AE03-7B61AF034057}">
      <text>
        <r>
          <rPr>
            <b/>
            <sz val="9"/>
            <color indexed="81"/>
            <rFont val="Tahoma"/>
            <family val="2"/>
          </rPr>
          <t>No se ha indicado</t>
        </r>
      </text>
    </comment>
    <comment ref="V377" authorId="1" shapeId="0" xr:uid="{27A72B18-2C4A-4CA6-96D1-0ABAA66CA308}">
      <text>
        <r>
          <rPr>
            <b/>
            <sz val="9"/>
            <color indexed="81"/>
            <rFont val="Tahoma"/>
            <family val="2"/>
          </rPr>
          <t>No se ha indicado</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1" description="Conexión a la consulta 'Tabla1' en el libro." type="5" refreshedVersion="6" background="1" saveData="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<sst xmlns="http://schemas.openxmlformats.org/spreadsheetml/2006/main" count="24729" uniqueCount="6193">
  <si>
    <t>LÍNEAS DE ACTUACIÓN</t>
  </si>
  <si>
    <t>PARTIDA PRESUPUESTARIA</t>
  </si>
  <si>
    <t>INDICADOR</t>
  </si>
  <si>
    <t>DESCRIPCIÓN OBJETIVOS</t>
  </si>
  <si>
    <t>META</t>
  </si>
  <si>
    <t>TOTAL</t>
  </si>
  <si>
    <t>DIFERENCIAS (a-b)</t>
  </si>
  <si>
    <t>SOLICITUD  (b)</t>
  </si>
  <si>
    <t>JUSTIFICACIÓN ( SI ES NUEVA O HAY INCREMENTO)</t>
  </si>
  <si>
    <t>DENOMINACIÓN PARTIDA PRESUPUESTARIA</t>
  </si>
  <si>
    <t>DESTINO</t>
  </si>
  <si>
    <t>IMPORTE ESTIMADO TOTAL AYUDA</t>
  </si>
  <si>
    <t>Unidad orgánica</t>
  </si>
  <si>
    <t>Unidad Suborgánica</t>
  </si>
  <si>
    <t>CAPÍTULO</t>
  </si>
  <si>
    <t>PROPIOS</t>
  </si>
  <si>
    <t>AJENOS</t>
  </si>
  <si>
    <t>AYUDAS</t>
  </si>
  <si>
    <t>BECAS</t>
  </si>
  <si>
    <t>PREMIOS</t>
  </si>
  <si>
    <t>Denominación</t>
  </si>
  <si>
    <t>NÚMERO DE EFECTIVOS</t>
  </si>
  <si>
    <t xml:space="preserve">ASIGNACIÓN MÓDULO </t>
  </si>
  <si>
    <t>POR PERSONA</t>
  </si>
  <si>
    <t>ASIGNACIÓN FIJA</t>
  </si>
  <si>
    <t>Diferencia</t>
  </si>
  <si>
    <t>0100</t>
  </si>
  <si>
    <t>OFICINA DEL RECTOR</t>
  </si>
  <si>
    <t>0101</t>
  </si>
  <si>
    <t>UNIDAD DE PROTOCOLO</t>
  </si>
  <si>
    <t>0103</t>
  </si>
  <si>
    <t>SERVICIO DE CONTROL INTERNO</t>
  </si>
  <si>
    <t>0200</t>
  </si>
  <si>
    <t>0300</t>
  </si>
  <si>
    <t>VICERRECTORADO DE ESTUDIOS</t>
  </si>
  <si>
    <t>0400</t>
  </si>
  <si>
    <t>0401</t>
  </si>
  <si>
    <t>BIBLIOTECAS</t>
  </si>
  <si>
    <t>0402</t>
  </si>
  <si>
    <t>SERVICIO DE GESTIÓN DE LA INVESTIGACIÓN - OTRI</t>
  </si>
  <si>
    <t>0500</t>
  </si>
  <si>
    <t>OBSERVATORIO OCUPACIONAL</t>
  </si>
  <si>
    <t>0600</t>
  </si>
  <si>
    <t>VICERRECTORADO DE INFRAESTRUCTURAS</t>
  </si>
  <si>
    <t>0601</t>
  </si>
  <si>
    <t>SERVICIO DE INFRAESTRUCTURAS</t>
  </si>
  <si>
    <t>OFICINA AMBIENTAL</t>
  </si>
  <si>
    <t>CAMPUS DE ALTEA</t>
  </si>
  <si>
    <t>CAMPUS DE ELCHE</t>
  </si>
  <si>
    <t>CAMPUS DE ORIHUELA</t>
  </si>
  <si>
    <t>0700</t>
  </si>
  <si>
    <t>VICERRECTORADO DE PROFESORADO</t>
  </si>
  <si>
    <t>0800</t>
  </si>
  <si>
    <t>ACTIVIDADES DEL PUEBLO CIENTIFICO</t>
  </si>
  <si>
    <t>ESCUELA DE VERANO Y AULA JUNIOR</t>
  </si>
  <si>
    <t>DELEGACIÓN DE ESTUDIANTES</t>
  </si>
  <si>
    <t>SERVICIO DE CALIDAD</t>
  </si>
  <si>
    <t>SERVICIO DE COMUNICACIÓN</t>
  </si>
  <si>
    <t>SABIEX</t>
  </si>
  <si>
    <t>PROMOCIÓ DEL VALENCIÀ</t>
  </si>
  <si>
    <t>VICERRECTORADO DE RELACIONES INTERNACIONALES</t>
  </si>
  <si>
    <t>SERVICIO DE RELACIONES INTERNACIONALES  Y COOPERACIÓN AL DESARROLLO Y VOLUNTARIADO</t>
  </si>
  <si>
    <t>SECRETARIA GENERAL</t>
  </si>
  <si>
    <t>SERVICIO JURIDÍCO</t>
  </si>
  <si>
    <t>SERVICIO DE ABOGACÍA</t>
  </si>
  <si>
    <t>SERVICIO DE INFORMACIÓN CONTABLE, GESTIÓN ECONÓMICA Y FINANCIERA</t>
  </si>
  <si>
    <t>SERVICIO DE GESTIÓN DE ESTUDIOS</t>
  </si>
  <si>
    <t xml:space="preserve">SERVICIO DE GESTIÓN PRESUPUESTARIA Y PATRIMONIAL   </t>
  </si>
  <si>
    <t>SERVICIO DE PERSONAL DE ADMINISTRACIÓN Y SERVICIOS</t>
  </si>
  <si>
    <t>SERVICIO DE PERSONAL DOCENTE E INVESTIGADOR Y DE GESTIÓN ECONÓMICA DE LOS RECURSOS HUMANOS</t>
  </si>
  <si>
    <t>CENTRO DE GESTIÓN DE CAMPUS DE ALTEA</t>
  </si>
  <si>
    <t>CENTRO DE GESTIÓN DE CAMPUS DE ELCHE</t>
  </si>
  <si>
    <t>CENTRO DE GESTIÓN DE CAMPUS DE ORIHUELA</t>
  </si>
  <si>
    <t>CENTRO DE GESTIÓN DE CAMPUS DE SAN JUAN</t>
  </si>
  <si>
    <t>DEFENSOR UNIVERSITARIO</t>
  </si>
  <si>
    <t>VICERRECTORADO DE TECNOLOGÍAS DE LA INFORMACIÓN</t>
  </si>
  <si>
    <t>CAMUS DE SANT JOAN D´ALACANT</t>
  </si>
  <si>
    <t>0104</t>
  </si>
  <si>
    <t>='FICHA ACUMULADA'!$E$6</t>
  </si>
  <si>
    <t>='FICHA ACUMULADA'!$E$7</t>
  </si>
  <si>
    <t>='FICHA ACUMULADA'!$E$8</t>
  </si>
  <si>
    <t>='FICHA ACUMULADA'!$E$9</t>
  </si>
  <si>
    <t>='FICHA ACUMULADA'!$E$10</t>
  </si>
  <si>
    <t>='FICHA ACUMULADA'!$E$11</t>
  </si>
  <si>
    <t>='FICHA ACUMULADA'!$E$12</t>
  </si>
  <si>
    <t>='FICHA ACUMULADA'!$E$13</t>
  </si>
  <si>
    <t>='FICHA ACUMULADA'!$E$14</t>
  </si>
  <si>
    <t>='FICHA ACUMULADA'!$E$15</t>
  </si>
  <si>
    <t>='FICHA ACUMULADA'!$E$16</t>
  </si>
  <si>
    <t>='FICHA ACUMULADA'!$E$17</t>
  </si>
  <si>
    <t>='FICHA ACUMULADA'!$E$18</t>
  </si>
  <si>
    <t>='FICHA ACUMULADA'!$E$19</t>
  </si>
  <si>
    <t>='FICHA ACUMULADA'!$E$20</t>
  </si>
  <si>
    <t>='FICHA ACUMULADA'!$E$21</t>
  </si>
  <si>
    <t>='FICHA ACUMULADA'!$E$22</t>
  </si>
  <si>
    <t>='FICHA ACUMULADA'!$E$23</t>
  </si>
  <si>
    <t>='FICHA ACUMULADA'!$E$24</t>
  </si>
  <si>
    <t>='FICHA ACUMULADA'!$E$25</t>
  </si>
  <si>
    <t>='FICHA ACUMULADA'!$E$26</t>
  </si>
  <si>
    <t>='FICHA ACUMULADA'!$E$27</t>
  </si>
  <si>
    <t>='FICHA ACUMULADA'!$E$28</t>
  </si>
  <si>
    <t>='FICHA ACUMULADA'!$E$29</t>
  </si>
  <si>
    <t>='FICHA ACUMULADA'!$E$30</t>
  </si>
  <si>
    <t>='FICHA ACUMULADA'!$E$31</t>
  </si>
  <si>
    <t>='FICHA ACUMULADA'!$E$32</t>
  </si>
  <si>
    <t>='FICHA ACUMULADA'!$E$33</t>
  </si>
  <si>
    <t>='FICHA ACUMULADA'!$E$34</t>
  </si>
  <si>
    <t>='FICHA ACUMULADA'!$E$35</t>
  </si>
  <si>
    <t>TIPO DE FINANCIACIÓN (**)</t>
  </si>
  <si>
    <t>Actividad Específica</t>
  </si>
  <si>
    <t>Dotación para Mejora Administrativa</t>
  </si>
  <si>
    <t>CONVENIOS</t>
  </si>
  <si>
    <t>ACCIONES DE CALIDAD</t>
  </si>
  <si>
    <t>CONSEJO SOCIAL</t>
  </si>
  <si>
    <t>7300</t>
  </si>
  <si>
    <t>1000</t>
  </si>
  <si>
    <t>1001</t>
  </si>
  <si>
    <t>1002</t>
  </si>
  <si>
    <t>1003</t>
  </si>
  <si>
    <t>1004</t>
  </si>
  <si>
    <t>1100</t>
  </si>
  <si>
    <t>1101</t>
  </si>
  <si>
    <t>1300</t>
  </si>
  <si>
    <t>1301</t>
  </si>
  <si>
    <t>1302</t>
  </si>
  <si>
    <t>1401</t>
  </si>
  <si>
    <t>1404</t>
  </si>
  <si>
    <t>1406</t>
  </si>
  <si>
    <t>1407</t>
  </si>
  <si>
    <t>1409</t>
  </si>
  <si>
    <t>1410</t>
  </si>
  <si>
    <t>1500</t>
  </si>
  <si>
    <t>1502</t>
  </si>
  <si>
    <t>1600</t>
  </si>
  <si>
    <t>1602</t>
  </si>
  <si>
    <t>1700</t>
  </si>
  <si>
    <t>1702</t>
  </si>
  <si>
    <t>1800</t>
  </si>
  <si>
    <t>1802</t>
  </si>
  <si>
    <t>3900</t>
  </si>
  <si>
    <t>4000</t>
  </si>
  <si>
    <t>4100</t>
  </si>
  <si>
    <t>4300</t>
  </si>
  <si>
    <t>4400</t>
  </si>
  <si>
    <t>4700</t>
  </si>
  <si>
    <t>5600</t>
  </si>
  <si>
    <t>6100</t>
  </si>
  <si>
    <t>7200</t>
  </si>
  <si>
    <t>Anteproyecto Presupuestos 2019</t>
  </si>
  <si>
    <t>CIF TERCERO</t>
  </si>
  <si>
    <t>DENOMINACIÓN DE TERCERO</t>
  </si>
  <si>
    <t>AMBITO FUNCIONAL</t>
  </si>
  <si>
    <t>OBJETO</t>
  </si>
  <si>
    <t>PROCEDIMIENTO DE ADQUISICION</t>
  </si>
  <si>
    <t>INVESTIGACIÓN</t>
  </si>
  <si>
    <t>OTROS</t>
  </si>
  <si>
    <t>MIXTO (INVESTIGACIÓN + OTROS)</t>
  </si>
  <si>
    <t>SERVICIOS</t>
  </si>
  <si>
    <t>COMPRAS</t>
  </si>
  <si>
    <t>CONTRATO MENOR</t>
  </si>
  <si>
    <t>EXCLUSIVIDAD</t>
  </si>
  <si>
    <t>ACUERDO MARCO</t>
  </si>
  <si>
    <t>SUPERSIMPLIFICADO</t>
  </si>
  <si>
    <t>SIMPLIFICADO</t>
  </si>
  <si>
    <t>ABIERTO</t>
  </si>
  <si>
    <t>SARA</t>
  </si>
  <si>
    <t>Columna1</t>
  </si>
  <si>
    <t>BIENES</t>
  </si>
  <si>
    <t>RELACIÓN DE COMPRAS EFICIENTES POR PROVEEDORES RELEVANTES</t>
  </si>
  <si>
    <t>Indique el importe total de gasto contratado de su Unidad Orgánica por Proveedor ( Informe de Avance/ Estado de Ejecución Gastos /  Por UO y Tercero), de importe superior a 10.000 euros a 1/09/2018, o estimadas superiores de 15.000 euros anuales</t>
  </si>
  <si>
    <t>FICHA 9 PLANIFICACIÓN COMPRAS EFICIENTES</t>
  </si>
  <si>
    <t>IMPORTE CONTRATADO A 1/09/2018 o previsto 31/12/2018</t>
  </si>
  <si>
    <t>1006</t>
  </si>
  <si>
    <t>OFICINA DE LLENGÜES</t>
  </si>
  <si>
    <t>OFICINA INVESTIGACIÓN RESPONSABLE</t>
  </si>
  <si>
    <t>VICERRECTORADO INVESTIGACION</t>
  </si>
  <si>
    <t>1202</t>
  </si>
  <si>
    <t>SERVICIO DE INNOVACIÓN ANATÓMICA</t>
  </si>
  <si>
    <t>VICERRECTORADO DE ESTUDIANTES Y COORDINACIÓN</t>
  </si>
  <si>
    <t>VICERRECTORADO DE CULTURA</t>
  </si>
  <si>
    <t>1201</t>
  </si>
  <si>
    <t>SERVICIO DE MODERNIZACIÓN Y COORDINACIÓN ADMINISTRATIVA</t>
  </si>
  <si>
    <t>4401</t>
  </si>
  <si>
    <t>SERVICIO DE EXPERIMENTACION ANIMAL: SEA</t>
  </si>
  <si>
    <t>SERVICIO DE EXPERIMENTACION ANIMAL: RMG</t>
  </si>
  <si>
    <t>OBJETIVO ODS (SÍ/NO)</t>
  </si>
  <si>
    <t>FUENTES DE FINANCIACIÓN</t>
  </si>
  <si>
    <t>PLAZO DE EJECUCIÓN</t>
  </si>
  <si>
    <t xml:space="preserve">BENEFICIARIO </t>
  </si>
  <si>
    <t xml:space="preserve">FECHA ESTIMADA CONVOCATORIA </t>
  </si>
  <si>
    <t xml:space="preserve">FECHA DE JUSTIFICACIÓN Y REINTEGRO </t>
  </si>
  <si>
    <t>VICERRECTORADO DE TRANSFERENCIA E INTERCAMBIO DE CONOCIMIENTO</t>
  </si>
  <si>
    <t>1205</t>
  </si>
  <si>
    <t>OFICINA DE CULTURA</t>
  </si>
  <si>
    <t>ACTIVIDADES DE CULTURA</t>
  </si>
  <si>
    <t>1200</t>
  </si>
  <si>
    <t>VICERRECTORADO DE INCLUSIÓN, SOSTENIBILIDAD Y DEPORTES</t>
  </si>
  <si>
    <t>OFICINA DE CAMPUS SALUDABLES Y DEPORTES</t>
  </si>
  <si>
    <t>1203</t>
  </si>
  <si>
    <t>1204</t>
  </si>
  <si>
    <t>UNIDAD DE IGUALDAD Y DIVERSIDAD</t>
  </si>
  <si>
    <t>0403</t>
  </si>
  <si>
    <t>1303</t>
  </si>
  <si>
    <t>OFICINA DE DATOS</t>
  </si>
  <si>
    <t>1400</t>
  </si>
  <si>
    <t>GERENCIA</t>
  </si>
  <si>
    <t>SERVICIO DE APOYO TÉCNICO A LA DOCENCIA Y A LA INVESTIGACIÓN</t>
  </si>
  <si>
    <t>6300</t>
  </si>
  <si>
    <t>CENTRO CYBORG</t>
  </si>
  <si>
    <t>7301</t>
  </si>
  <si>
    <t>SERVICIO DE INFRAESTRUCTURA INFORMÁTICA</t>
  </si>
  <si>
    <t>7302</t>
  </si>
  <si>
    <t>SERVICIO DE INNOVACIÓN Y PLANIFICACIÓN TECNOLÓGICA</t>
  </si>
  <si>
    <t>ELIGE UN ODS DE LA LISTA DESPLEGABLE (EN SU CASO)</t>
  </si>
  <si>
    <t xml:space="preserve">  </t>
  </si>
  <si>
    <t>OBJETIVO 1: PONER FIN A LA POBREZA EN TODAS SUS FORMAS EN TODO EL MUNDO</t>
  </si>
  <si>
    <t>OBJETIVO 2: PONER FIN AL HAMBRE</t>
  </si>
  <si>
    <t>OBJETIVO 3: GARANTIZAR UNA VIDA SANA Y PROMOVER EL BIENESTAR</t>
  </si>
  <si>
    <t>OBJETIVO 4: GARANTIZAR UNA EDUCACIÓN INCLUSIVA, EQUITATIVA Y DE CALIDAD Y PROMOVER OPORTUNIDADES DE APRENDIZAJE DURANTE TODA LA VIDA PARA TODOS</t>
  </si>
  <si>
    <t>OBJETIVO 5: LOGRAR LA IGUALDAD ENTRE LOS GÉNEROS Y EMPODERAR A TODAS LAS MUJERES Y LAS NIÑAS</t>
  </si>
  <si>
    <t>OBJETIVO 6: GARANTIZAR LA DISPONIBILIDAD DE AGUA Y SU GESTIÓN SOSTENIBLE Y EL SANEAMIENTO PARA TODOS</t>
  </si>
  <si>
    <t>OBJETIVO 7: GARANTIZAR EL ACCESO A UNA ENERGÍA ASEQUIBLE, SEGURA, SOSTENIBLE Y MODERNA</t>
  </si>
  <si>
    <t>OBJETIVO 8: PROMOVER EL CRECIMIENTO ECONÓMICO INCLUSIVO Y SOSTENIBLE, EL EMPLEO Y EL TRABAJO DECENTE PARA TODOS</t>
  </si>
  <si>
    <t>OBJETIVO 9: CONSTRUIR INFRAESTRUCTURAS RESILIENTES, PROMOVER LA INDUSTRIALIZACIÓN SOSTENIBLE Y FOMENTAR LA INNOVACIÓN</t>
  </si>
  <si>
    <t>OBJETIVO 10: REDUCIR LA DESIGUALDAD EN Y ENTRE LOS PAÍSES</t>
  </si>
  <si>
    <t>OBJETIVO 11: LOGRAR QUE LAS CIUDADES SEAN MÁS INCLUSIVAS, SEGURAS, RESILIENTES Y SOSTENIBLES</t>
  </si>
  <si>
    <t>OBJETIVO 12: GARANTIZAR MODALIDADES DE CONSUMO Y PRODUCCIÓN SOSTENIBLES</t>
  </si>
  <si>
    <t>OBJETIVO 13: ADOPTAR MEDIDAS URGENTES PARA COMBATIR EL CAMBIO CLIMÁTICO Y SUS EFECTOS</t>
  </si>
  <si>
    <t>OBJETIVO 14: CONSERVAR Y UTILIZAR SOSTENIBLEMENTE LOS OCÉANOS, LOS MARES Y LOS RECURSOS MARINOS</t>
  </si>
  <si>
    <t>OBJETIVO 15: GESTIONAR SOSTENIBLEMENTE LOS BOSQUES, LUCHAR CONTRA LA DESERTIFICACIÓN, DETENER E INVERTIR LA DEGRADACIÓN DE LAS TIERRAS, DETENER LA PÉRDIDA DE BIODIVERSIDAD</t>
  </si>
  <si>
    <t>OBJETIVO 16: PROMOVER SOCIEDADES JUSTAS, PACÍFICAS E INCLUSIVAS</t>
  </si>
  <si>
    <t>OBJETIVO 17: REVITALIZAR LA ALIANZA MUNDIAL PARA EL DESARROLLO SOSTENIBLE</t>
  </si>
  <si>
    <t>SI</t>
  </si>
  <si>
    <t>NO</t>
  </si>
  <si>
    <t>DESCRIBE LA META DEL ODS
 (EN SU CASO)</t>
  </si>
  <si>
    <t>SERVICIO DE GESTIÓN DE LA CONTRATACIÓN</t>
  </si>
  <si>
    <t>1412</t>
  </si>
  <si>
    <t>SERVICIO DE PLANIFICACIÓN Y SEGUIMIENTO DE LA CONTRATACIÓN</t>
  </si>
  <si>
    <t>% COFINANCIACIÓN UMH</t>
  </si>
  <si>
    <t>OBJETIVOS ESTRATÉGICOS</t>
  </si>
  <si>
    <t>OBJETIVOS ESPECÍFICOS</t>
  </si>
  <si>
    <t>EFECTOS QUE SE PRETENDEN CON SU APLICACIÓN</t>
  </si>
  <si>
    <t>01-Universidad</t>
  </si>
  <si>
    <t>02-Investigación</t>
  </si>
  <si>
    <t>03-Títulos y Formación</t>
  </si>
  <si>
    <t>04-Vida Universitaria</t>
  </si>
  <si>
    <t>05-Sostenibilidad</t>
  </si>
  <si>
    <t>07-Internacionalización</t>
  </si>
  <si>
    <t>META 2022</t>
  </si>
  <si>
    <t>Subvención</t>
  </si>
  <si>
    <t>Ayuda</t>
  </si>
  <si>
    <t>Premio</t>
  </si>
  <si>
    <t>Convenio</t>
  </si>
  <si>
    <t>Concesión Directa</t>
  </si>
  <si>
    <t>Concurrencia competitiva</t>
  </si>
  <si>
    <t>Interna</t>
  </si>
  <si>
    <t>PUBLICIDAD BDNS</t>
  </si>
  <si>
    <t>Sí</t>
  </si>
  <si>
    <t>No</t>
  </si>
  <si>
    <t>Anualidad 2023</t>
  </si>
  <si>
    <t>PRESUPUESTO 2023</t>
  </si>
  <si>
    <t>RESULTADO A 1/09/2022</t>
  </si>
  <si>
    <t>IMPORTE CONCEDIDO EN 2022 (a)</t>
  </si>
  <si>
    <t>EJECUTADO A 1/09/2022 (CREDITO TOTAL - DISPONIBLE)</t>
  </si>
  <si>
    <t>2023-2022</t>
  </si>
  <si>
    <t>META 2023</t>
  </si>
  <si>
    <t>RESULTADO 2022</t>
  </si>
  <si>
    <t>GASTOS DE FUNCIONAMIENTO VICERRECTORADO</t>
  </si>
  <si>
    <t>1.1     GASTOS DERIVADOS DE LAS NECESIDADES DE FUNCIONAMIENTO DEL VICERRECTORADO (TELÉFONO, COSTES IMPRESIÓN , CORREOS, MATERIAL DE OFICINA Y  COMIDAS INSTITUCIONALES)</t>
  </si>
  <si>
    <t>1.2   GASTO DE DESPLAZAMIENTO INTERCAMPUS DE LA VICERRECTORA Y EL EQUIPO DIRECTIVO DEL VICERRECTORADO</t>
  </si>
  <si>
    <t>1.3  GASTO DE DESPLAZAMIENTO POR  REUNIONES  MULTICAMPUS DEL EQUIPO DE VICERRECTORADO ASI COMO CON  INSTITUCIONES Y ENTIDADES AJENAS A LA UMH EN EL MARCO DE COLABORACIONES DE CULTURA Y EXTENSIÓN UNIVERSITARIA, ASISTENCIAS A JURADOS Y COMITÉS.</t>
  </si>
  <si>
    <t>APORTACIÓN ANUAL A LA FUNDACIÓN UNIVERSITARIA DE INVESTIGACIÓN ARQUEOLÓGICA LA ALCUDIA</t>
  </si>
  <si>
    <t>DESARROLLO DE ACTIVIDADES INHERENTES A LA INVESTIGACIÓN ARQUOLOGICA Y DIFUSIÓN DEL PATRIMONIO</t>
  </si>
  <si>
    <t>1000_1220_24900</t>
  </si>
  <si>
    <t>1000_42301_48200</t>
  </si>
  <si>
    <t>CONVENIO</t>
  </si>
  <si>
    <t>Unidad Orgánica</t>
  </si>
  <si>
    <t>GASTOS DE FUNCIONAMIENTO OFICINA</t>
  </si>
  <si>
    <t>1,1 GASTOS DE TELÉFONO, CORREOS, IMPRESIÓN</t>
  </si>
  <si>
    <t>1,2 GASTOS MATERIAL DE OFICINA</t>
  </si>
  <si>
    <t>1,3 GASTOS ASISTENCIA REUNIONES</t>
  </si>
  <si>
    <t>1001_1220_24900</t>
  </si>
  <si>
    <t>Consolidar las actividades de cultura según  las  líneas estratégicas de la UMH</t>
  </si>
  <si>
    <t>1.1. Exposiciones (Sala Universitas, Sala Gris, Espacios ECO 4 campus, Banco de Espacios convenios: transportes, contratos, caterings, publicaciones, publicidad, etc.)</t>
  </si>
  <si>
    <t>1.2. Música (JOUMH, Ensamble Vocal Pneuma, Acciones Escuela de Rock: pago a profesores, desplazamientos, dietas, publicidad, etc.)</t>
  </si>
  <si>
    <t>1.3. Teatro (2 cursos monográficos, dirección grupo de teatro, desplazamientos, dietas, publicidad, etc.)</t>
  </si>
  <si>
    <t>1.4. Cine (Escuela de Cine, ciclos y/o proyecciones, publicidad, licencia paragüas cine etc.)</t>
  </si>
  <si>
    <t>1.5. Seguros (seguros de exposiciones, seguros de actuaciones musicales y teatrales, seguros de salidas culturales)</t>
  </si>
  <si>
    <t>1002_4230_22880</t>
  </si>
  <si>
    <t>nº de exposiciones</t>
  </si>
  <si>
    <t>nº de conciertos</t>
  </si>
  <si>
    <t>nº de actuaciones</t>
  </si>
  <si>
    <t>nº de actividades</t>
  </si>
  <si>
    <t>En esta línea se preve un pago de 200 € a personal propio por la impartición de un taller sobre temas posturales a los componentes de la JOUMH.</t>
  </si>
  <si>
    <t xml:space="preserve">Aumentamos en 1200 euros esta línea para garantizar una mejor planificación de las actuaciones de teatro: ajustar el calendario a los exámenes de los alumnos y apliar la actividad </t>
  </si>
  <si>
    <t>Desarrollar Acciones Especiales de Cultura y Extensión Universitaria</t>
  </si>
  <si>
    <t>2.1. Culturalab (talleres presenciales y materiales online)</t>
  </si>
  <si>
    <t>2.2. Otras actividades (actividades de bienvenida, senda del poeta, salida cultural, colaboraciones...)</t>
  </si>
  <si>
    <t>nº de talleres</t>
  </si>
  <si>
    <t>nº de asistentes</t>
  </si>
  <si>
    <t xml:space="preserve">-No hemos podido contabilizar el indicador, porque la mayoria de los actos se han hecho de momento de forma virtual.  -Este año se prevee un incremento en el coste de las actividades que se realizan en la Senda del Poeta y en las Actividades de Bienvenida (derivado del aumento de precios de carburantes, etc.).  -En esta línea se preven varios pagos a personal propio en relación a la Senda del Poeta: se prevee dos pagos a profesor de fisioterapia y de podología por una cuantía total de 400 euros.     </t>
  </si>
  <si>
    <t>Consolidar el programa de Becas de Cultura y Extensión Universitaria, y atender las  líneas estratégicas UMH</t>
  </si>
  <si>
    <t>3.1. Beca Mordida (en colab. Con CIEC)</t>
  </si>
  <si>
    <t>3.2. Beca Boomerang (egresados)</t>
  </si>
  <si>
    <t>3.3. Colaboracion con el Certamen Miradas Jorge Alió (en colab. Fundación Jorge Alió)</t>
  </si>
  <si>
    <t>3.4. Colaboración con el Festival Internacional de Cine Fantástico de Elche (en colab. Asociación Unicornio Negro)</t>
  </si>
  <si>
    <t>3.5. Colaboración con la Beca Puenting</t>
  </si>
  <si>
    <t>3.6 Colaboración Unicómic</t>
  </si>
  <si>
    <t>1002_4230_48103</t>
  </si>
  <si>
    <t>nº de becas</t>
  </si>
  <si>
    <t>nº de colaboraciones</t>
  </si>
  <si>
    <t>Esta beca se convoca bianualmente</t>
  </si>
  <si>
    <t>No tenemos colaboración económica</t>
  </si>
  <si>
    <t>Consolidar el programa de Premios de Cultura y Extensión Universitaria, y atender las  líneas estratégicas UMH</t>
  </si>
  <si>
    <t>4.1. Premio Atzavares de Literatura</t>
  </si>
  <si>
    <t>4.2. Premio UMHFest de Música</t>
  </si>
  <si>
    <t>4.3. Premios Festivales de Cine (Elx, Sax, Sant Joan d'Alacant, Rural y Mediambiental Camp d'Elx Rural Filmfest)</t>
  </si>
  <si>
    <t>1002_4230_48300</t>
  </si>
  <si>
    <t>nº de premios</t>
  </si>
  <si>
    <t xml:space="preserve">Tenemos una nueva colaboración con un nuevo Festival  Rural y Mediambiental Camp d'Elx Rural Filmfest (600 euros).  Y aumentamos nuestra colaboración con el Festival de cine de Elche en 400 euros. </t>
  </si>
  <si>
    <t>Medalla Ménade (Cultura del Vino UMH)</t>
  </si>
  <si>
    <t>5.1. Convocar la IV edición Ménade</t>
  </si>
  <si>
    <t>nª de medallas</t>
  </si>
  <si>
    <t>Para el 2023 no vamos a convocar este certamen. Ese dinero lo vamos a utilizar: 1 para aumentar la linea de Teatro en 1.200 euros (permite iniciar los cursos de teatro en el mes de noviembre) 2 aumentar la la dotación de la linea "Otras Actividades" 1400 euros (permite asumir la subida del coste de la actividad Senda del Poeta y Actividades de Bienvenida)</t>
  </si>
  <si>
    <t>Desarrollar Acciones para adquisición de obra para ir aumentando el patrimonio de la UMH</t>
  </si>
  <si>
    <t>6.1 Adquisición de obra</t>
  </si>
  <si>
    <t>1002_4230_62301</t>
  </si>
  <si>
    <t>nª de adquisiciones</t>
  </si>
  <si>
    <t>Dotar de infraestructuras específicas el nuevo edificio Valona</t>
  </si>
  <si>
    <t>1002_42301_22880</t>
  </si>
  <si>
    <t>PREMIOS DE CULTURA</t>
  </si>
  <si>
    <t>IV</t>
  </si>
  <si>
    <t>UMH</t>
  </si>
  <si>
    <t>PREMIO ATZAVARES 2023</t>
  </si>
  <si>
    <t>Convocatoria de premios de literatura 2023 (XVII Premio Atzavares de relato corto)</t>
  </si>
  <si>
    <t>PREMIO UMHFEST 2023</t>
  </si>
  <si>
    <t>Dotación del premios para grupos de múcia de la UMH</t>
  </si>
  <si>
    <t>PREMIO FESTIVAL NACIONAL DE CINE DE SAN JUAN_ PREMIO FICUS DE PLATA UMH</t>
  </si>
  <si>
    <t>Colaboración con varios festivales de cine de la provincia con la dotación de un premio con el nombre de la UMH (convocatorias externas)</t>
  </si>
  <si>
    <t>PREMIO FESTIVAL DE CINE DE SAX_PREMIO DEL PÚBLICO UMH</t>
  </si>
  <si>
    <t>PREMIO FESTIVAL INTERNACIONAL DE CORTOS ELCHE_PREMIO AL MEJOR LARGOMETRÁJE "ÓPERA PRIMA"</t>
  </si>
  <si>
    <t>PREMIO FESTIVAL INTERNACIONAL DE CINE RURAL Y MEDIOAMBIENTAL CAMP D'ELX RURAL FILMFEST_PREMIO DEL PÚBLICO "RURAL"UMH</t>
  </si>
  <si>
    <t>Realizar y colaborar con actividades que preserven el estudio y el conocimiento de la figura de Miguel Hernández, así como incentivar el gusto por la escritura y la literatura en genera</t>
  </si>
  <si>
    <t>Promover la formación y la cultura de la música rock en la comunidad universitaria y divulgar la música UMH en los cuatro campus y su entorno social</t>
  </si>
  <si>
    <t>Dinamizar las proyecciones de cine español, en valencià y en VOS, poniendo el acento en el debate y el estudio sobre el mismo, así como en su uso para apoyar competencias de los títulos oficiales y propios de la UMH, así como del programa IRIS</t>
  </si>
  <si>
    <t>Nº de colaboraciones</t>
  </si>
  <si>
    <t>3 Premios</t>
  </si>
  <si>
    <t>Primer trimestre del año</t>
  </si>
  <si>
    <t>Ayuntamiento de Sant Joan d'Alacant   P-0311900-E</t>
  </si>
  <si>
    <t>Asociación Cinematográfica y Audiovisual de Sax (ACAS) G54040696</t>
  </si>
  <si>
    <t xml:space="preserve">Fundación Mediterráneo G03046562 </t>
  </si>
  <si>
    <t>segundo trimestre del año</t>
  </si>
  <si>
    <t xml:space="preserve">Cinema 4 Latas Coop. V    F42640706            </t>
  </si>
  <si>
    <t>31/10/023</t>
  </si>
  <si>
    <t xml:space="preserve"> Preservar el estudio y el conocimiento de la figura de Miguel Hernández,</t>
  </si>
  <si>
    <t>Promover la Cultura de la música de rock</t>
  </si>
  <si>
    <t>Difusión de la cultura cinematográfica española, en valenciano y en versión original</t>
  </si>
  <si>
    <t>Las Aulas Universitarias de la Experiencia son un proyecto educativo dedicado a potenciar la cultura a través de un programa de estudios inmerso en el ambiente universitario y dirigido a personas mayores de 55 años. Se desarrolla en 6 sedes: ALTEA,  BENIDORM, EL CAMPELLO, IBI, ELCHE, ORIHUELA</t>
  </si>
  <si>
    <t>PAGO PROFESORES</t>
  </si>
  <si>
    <t>DIETAS Y DESPLAZAMIENTOS</t>
  </si>
  <si>
    <t>MATERIAL FUNGIBLE, SEGURO ESCOLAR, ACTO DE CLAUSURA</t>
  </si>
  <si>
    <t>1003_4230_22880</t>
  </si>
  <si>
    <t>1003_4230_22601</t>
  </si>
  <si>
    <t>1003_4230-22880</t>
  </si>
  <si>
    <t>PAGO DE TODAS LAS ASIGNATURAS ANTES DE TRES MESES DESDE SU FINALIZACIÓN</t>
  </si>
  <si>
    <t>REALIZACION DEL PROGRAMA</t>
  </si>
  <si>
    <t>Generalitat Valenciana</t>
  </si>
  <si>
    <t>ACTIVIDADES AUNEX</t>
  </si>
  <si>
    <t>CONTINUACIÓN PROGRAMA  "ACTIVATE CON SABIEX - fisiogym"</t>
  </si>
  <si>
    <t>1,1 Pago monitores</t>
  </si>
  <si>
    <t>1003_42301_22880</t>
  </si>
  <si>
    <t>1,2 difusión/realixzación actividad</t>
  </si>
  <si>
    <t>ACTIVIDADES INTERUNIVERSITARIAS: RED UNIVERSIDADES VALENCIANAS XPUM-CV-XARXA VIVES UNIVERSITATS PER A MAJORS</t>
  </si>
  <si>
    <t xml:space="preserve">2.1 Colaboración elaboración materianles online  </t>
  </si>
  <si>
    <t>CONTINUACIÓN TALLER REVISTA AGORA</t>
  </si>
  <si>
    <t>3,1 Pago profesor realización actividad</t>
  </si>
  <si>
    <t>3,2 Diseño e impresión y difusión de la revista</t>
  </si>
  <si>
    <t xml:space="preserve"> TALLER HH SOCIALES PARA LAS ARTES ESCÉNICAS </t>
  </si>
  <si>
    <t>4,1 Pago profesor realización actividad</t>
  </si>
  <si>
    <t xml:space="preserve">CAMPAÑAS DE SENSIBILIZACIÓN Y COLABORACIÓN CON ENTIDADES </t>
  </si>
  <si>
    <t xml:space="preserve">5,1  Envejecimeinto Activo y saludable - SVGG/ Jornada Maltrato/ Alzheimer </t>
  </si>
  <si>
    <t xml:space="preserve">6.1. Difusión actividades. </t>
  </si>
  <si>
    <t xml:space="preserve"> PROGRAMA  "NEUROPREVENT"</t>
  </si>
  <si>
    <t>7,1 Pago monitores</t>
  </si>
  <si>
    <t>7,2 Compra material y acondicionamiento prevención COVID</t>
  </si>
  <si>
    <t>1004-42301-22800</t>
  </si>
  <si>
    <t>Nombre de participants</t>
  </si>
  <si>
    <t>-</t>
  </si>
  <si>
    <t>Posarem en marxa el curs 2021-22</t>
  </si>
  <si>
    <t>SÍ</t>
  </si>
  <si>
    <t>Compres fins al final del pressupost a 31/12</t>
  </si>
  <si>
    <t>DINAMITZAR L'ÚS DEL VALENCIÀ ENTRE EL PAS-PDI</t>
  </si>
  <si>
    <t>2,2 SENYALÍSTICA DE LA UMH</t>
  </si>
  <si>
    <t>COL·LABORAR AMB DIFERENTS ENTITATS CÍVIQUES PER LA  NORMALITZACIÓ DE L'ÚS DEL VALENCIÀ</t>
  </si>
  <si>
    <t>5,7 LLIGA DEBAT IES - XARXA VIVES</t>
  </si>
  <si>
    <t>1004-42301-48103</t>
  </si>
  <si>
    <t>5,13 "FESTIVAL D'EUROVISIÓ" AMB ELS IES I LES UNIVERSITATS DE LA COMARCA</t>
  </si>
  <si>
    <t>5,14 REALITZACIÓ DE TALLERS DE TEATRE EN VALENCIÀ</t>
  </si>
  <si>
    <t>5,15 ESTUDI SOCIOLINGÜÍSTIC DE LES UNIVERSITATS VALENCIANES</t>
  </si>
  <si>
    <t>7,1 ESCOLA VALENCIANA - SAMBORI</t>
  </si>
  <si>
    <t>FOMENTAR L´´US DEL VALENCIÀ EN L'ÀMBIT DE LA RECERCA</t>
  </si>
  <si>
    <t>8,1 CONVOCATÒRIA D'AJUTS PER ELABORAR TESIS I TFG EN VALENCIÀ</t>
  </si>
  <si>
    <t>Realització de cursos d'hivern</t>
  </si>
  <si>
    <t>Activitat que no s'ha pogut fer</t>
  </si>
  <si>
    <t>Activitat que no s'ha pogut fer per la pendèmia</t>
  </si>
  <si>
    <t>No s'ha pogut realitzar a causa de la pandèmia</t>
  </si>
  <si>
    <t>Algunes accions no s'han pogut realitzar a causa de la pandèmia</t>
  </si>
  <si>
    <t>A desembre 2021</t>
  </si>
  <si>
    <t>passem a capítol IV-conveni</t>
  </si>
  <si>
    <t>Nombre de beques</t>
  </si>
  <si>
    <t>Convocatòria d'ajuts TFG TFM en valencià</t>
  </si>
  <si>
    <t>Lliga de debat Secundària i Batxillerat-Xarxa Vives</t>
  </si>
  <si>
    <t>Premi Sambori de literatura en valencià</t>
  </si>
  <si>
    <t xml:space="preserve">Fomentar l'ús del valencià en l'àmbit de la recerca </t>
  </si>
  <si>
    <t>Participación de 1 equipo del IES ganador de la fase local de la Lliga en la fase final</t>
  </si>
  <si>
    <t>Participación en el concurso de literatura en valencià Sambori con el resto de univ valencianas</t>
  </si>
  <si>
    <t>Fomentar l'ús del valencià en la literatura</t>
  </si>
  <si>
    <t>ESTUDIANTAT QUE PRESENTA TFG, TFG, TESIS O MEMÒRIES D'INVESTIGACIÓ EN VALENCIÀ</t>
  </si>
  <si>
    <t>1r trimestre 2022</t>
  </si>
  <si>
    <t>3r trimestre 2022</t>
  </si>
  <si>
    <t>GASTOS FUNCIONAMIENTO OFICINA</t>
  </si>
  <si>
    <t>1,1 GASTOS DE TELÉFONO, CORREOS, COSTE DE IMPRESIÓN</t>
  </si>
  <si>
    <t>1,2 GASTOS MATERIAL DE OFICINA Y OBRAS CONSULTA</t>
  </si>
  <si>
    <t>1,3 GASTOS OCASIONADOS ASISTENCIA A REUNIONES</t>
  </si>
  <si>
    <t>1006-1220-24900</t>
  </si>
  <si>
    <t>COMPLETAR LAS ACCIONES PREVISTAS EN EL PLAN DE CALIDAD EN CUANTO A LA DOCENCIA E INVESTIGACIÓN Y LAS ACTUACIONES PREVISTAS EN EL PLAN DIRECTOR PARA LA CALIDAD EN LA GESTIÓN</t>
  </si>
  <si>
    <t>1.1 MEJORA DE LA APLICACIÓN SGQ</t>
  </si>
  <si>
    <t>4000_12102_22609</t>
  </si>
  <si>
    <t>OPERATIVIDAD CONTINUADA DE LA APLICACIÓN SGQ DE SOPORTE A LOS TÍTULOS</t>
  </si>
  <si>
    <t>RESOLUCIÓN DE INCIDENCIAS MENSUALES</t>
  </si>
  <si>
    <t>Se ha incrementado  la partida en previsión de una actualización de precios en el nuevo contrato de exclusividad que se está preparando.</t>
  </si>
  <si>
    <t xml:space="preserve">1.2 REALIZAR AUDITORÍAS INTERNAS EN MATERIA DE CALIDAD EN LA GESTIÓN </t>
  </si>
  <si>
    <t>REALIZACIÓN DE AUDITORIAS QUE GARANTICEN UNA EDUCACIÓN DE CALIDAD</t>
  </si>
  <si>
    <t>%  AUDITORÍAS REALIZADAS CONFORME AL PLAN DE TRABAJO</t>
  </si>
  <si>
    <t xml:space="preserve">DIFUNDIR ACTIVIDADES DE MEJORA DE LA CALIDAD UMH Y FOMENTAR LA VISIBILIDAD DE LA UMH EN DIFERENTES FOROS </t>
  </si>
  <si>
    <t>2.1. PARTICIPAR EN CURSOS SOBRE CALIDAD, REDES Y COLABORACIONES CON UNIVERSIDADES /OTRAS ORGANIZACIONES (AVAP, ANECA) . Reuniones Acreditación.</t>
  </si>
  <si>
    <t>4000_12208_24900</t>
  </si>
  <si>
    <t>COLABORACIÓN CON OTRAS UNIVERSIDADES E INSTITUCIONES PARA CREAR SINERGIAS EN PRO DEL CRECIMIENTO ECONÓMICO INCLUSIVO Y SOSTENIBLE</t>
  </si>
  <si>
    <t>NÚMERO DE ACTIVIDADES DESARROLLADAS</t>
  </si>
  <si>
    <t>VOZ DEL CLIENTE</t>
  </si>
  <si>
    <t xml:space="preserve">3.1. CONSEGUIR INFORMACIÓN SOBRE LA PERCEPCIÓN DE LOS ESTUDIANTES CON RESPECTO A LA DOCENCIA Y LOS SERVICIOS PRESTADOS. </t>
  </si>
  <si>
    <t>4000_12103_22609</t>
  </si>
  <si>
    <t>NUMERO DE ACCIONES DESARROLLAS PARA IMPULSAR LA PARTICIPACIÓN DE LOS USUARIOS EN LAS ENCUESTAS</t>
  </si>
  <si>
    <t>OTROS TRABAJOS REALIZADOS POR EMPRESAS: SOFTWARE CAMPUS, NORMAS ISO</t>
  </si>
  <si>
    <t>SEGUIMIENTO DEL SISTEMA DE GARANTÍA DE CALIDAD. ACREDITAR NUESTROS TÍTULOS EN LOS TÉRMINOS PROPUESTOS POR ANECA/AVAP</t>
  </si>
  <si>
    <t>1.1. IMPLANTACIÓN DEL REAL DECRETO 822/2021 Y POSTERIOR ACTUALIZACIÓN</t>
  </si>
  <si>
    <t>0104_12101_22706</t>
  </si>
  <si>
    <t>REACREDITAR TODOS LOS TÍTULOS DE LA UMH EN LOS PLAZOS ESTABLECIDOS POR AVAP Y ASÍ GARANTIZAR UNA EDUCACIÓN DE CALIDAD</t>
  </si>
  <si>
    <t>RECONOCER LOS RESULTADOS DE CALIDAD</t>
  </si>
  <si>
    <t>INDICADOR: PORCENTAJE DE APLICACIÓN DE LA PROPUESTA DE INCENTIVOS APROBADA POR CONSEJO DE CALIDAD, CONSEJO DE GOBIERNO Y RATIFICADA POR CONSEJO SOCIAL</t>
  </si>
  <si>
    <t>2.2 MEJORA DE LAS CONDICIONES LABORALES DEL PERSONAL</t>
  </si>
  <si>
    <t>0000_42203_16000</t>
  </si>
  <si>
    <t>ASIGNACIÓN DE LOS INCENTIVOS  AL PAS CONFORME A CRITERIOS Y OBJETIVOS MEDIBLES Y CUANTIFICABLES PARA EL FOMENTO DEL EMPLEO INCLUSIVO</t>
  </si>
  <si>
    <t>Se incrementa el presupuesto respecto al pasado año, pero para mantener  el mismo incentivo individual . Esto es consecuencia de un incremento en la plantilla de 46 personas, ya que se han incorporado los servicios de Innovación Anatómica y Gestión de la Contratación  más el incremento de plantilla en el resto de servicios.</t>
  </si>
  <si>
    <t>PLANIFICAR LAS ACTUACIONES EN MATERIA DE CALIDAD Y DIFUNDIR LA CULTURA DE CALIDAD</t>
  </si>
  <si>
    <t>3.1. DIFUSIÓN DE LA CULTURA DE CALIDAD</t>
  </si>
  <si>
    <t>0104_12102_22606</t>
  </si>
  <si>
    <t>INDICADOR: NÚMERO DE ACTUACIONES DE DIFUSIÓN DE LA CULTURA DE CALIDAD UMH (COMUNICACIONES, PARTICIPACIÓN EN FOROS)</t>
  </si>
  <si>
    <t>No se han realizado jorandas presenciales como consecuencia de la pandemia, lo volvemos a presupuestar porque en que en 2023 se volverá a la presencialidad de los actos.</t>
  </si>
  <si>
    <t>BUSCAR LA MEJORA CONTINUA Y LA INNOVACIÓN DOCENTE COMO GARANTÍA DE CALIDAD PARA LA COMUNIDAD UNIVERSITARIA</t>
  </si>
  <si>
    <t>4.1 BUSCAR LA MEJORA CONTINUA Y LA INNOVACIÓN DOCENTE A TRAVES DE ACCIONES DE BENCHMARKING</t>
  </si>
  <si>
    <t>0104_1210_22800</t>
  </si>
  <si>
    <t>APRENDIZAJE CONTINUO DEL PAS A TRAVES DEL CONOCIMIENTO DE BUENAS PRÁCTICAS</t>
  </si>
  <si>
    <t>INDICADOR: REALIZACIÓN JORNADAS DE BENCHMARING (IMPULSO ACCONES DE BENCHMARKING Y EQUIPOS MEJORA)</t>
  </si>
  <si>
    <t>A finales de año se organizará otra jornada de Equipos de Mejora.</t>
  </si>
  <si>
    <t>DESARROLLO Y MANTENIMIENTO DE LA SEMANA DE LA INNOVACIÓN</t>
  </si>
  <si>
    <t>5.1. IMPLEMENTACIÓN DE LA SEMANA DE LA INNOVACIÓN</t>
  </si>
  <si>
    <t>1400 122101 22800*</t>
  </si>
  <si>
    <t>IMPULSAR ANUALMENTE ACCIONES INNOVADORAS EN EL ÁMBITO DE LA GESTIÓN QUE FOMENTEN LA CULTURA DE INNOVACIÓN EN LA UNIVERSIDAD</t>
  </si>
  <si>
    <t>INDICADOR: %DE ACTUACIONES PARA EL DESARROLLO DE LA SEMANA DE LA INNOVACIÓN</t>
  </si>
  <si>
    <t>Se cumple en octubre - noviembre.</t>
  </si>
  <si>
    <t>5.2. CONCESIÓN DE INCENTIVOS A LAS IDEAS GANADORAS DE LA SEMANA DE LA INNOVACIÓN</t>
  </si>
  <si>
    <t>1400 122101 48400*</t>
  </si>
  <si>
    <t>PREMIAR ACCIONES DE INNOVACIÓN EN EL ÁMBITO DE LA GESTIÓN QUE FOMENTEN LA CULTURA DE INNOVACIÓN EN LA UNIVERSIDAD</t>
  </si>
  <si>
    <t>INDICADOR: % DE INCENTIVOS GESTIONADOS</t>
  </si>
  <si>
    <t>Se cumple en octubre - noviembre</t>
  </si>
  <si>
    <t>DESARROLLO Y MANTENIMIENTO DE LOS PROGRAMAS DE FORMACIÓN, BENCHMARKING Y OTROS</t>
  </si>
  <si>
    <t>6.1 FINANCIACION DE LAS ACCIONES DE BENCHMARKING REALIZADAS</t>
  </si>
  <si>
    <t>1400 12210 23200*</t>
  </si>
  <si>
    <t>IMPULSAR ANUALMENTE ACCIONES DE BENCHMARKING QUE FOMENTEN LA CULTURA DE APRENDIZAJE CONTINUO EN LA UNIVERSIDAD</t>
  </si>
  <si>
    <t>INDICADOR: % DE ACTUACIONES PARA EL DESARROLLO Y MANTENIMIENTO DE LOS PROGRAMAS DE FORMACIÓN, BENCHMARKING Y OTROS IMPUTADAS</t>
  </si>
  <si>
    <t>No se han realizado jorandas presenciales como consecuencia de la pandemia, lo volvemos a presupuestar pensando en que en 2023 se volverá a solicitar acciones.</t>
  </si>
  <si>
    <t>REPRESENTACIÓN EN MATERIA DE CALIDAD</t>
  </si>
  <si>
    <t>7.1 IMPULSO DE LA MEJORA EN LA UNIVERSIDAD</t>
  </si>
  <si>
    <t>0000_32301_22614</t>
  </si>
  <si>
    <t>COLABORACIÓN CON INSTITUCIONES LÍDERES Y REPRESENTATIVAS EN MATERIA DE CALIDAD.</t>
  </si>
  <si>
    <t xml:space="preserve">INDICADOR: CUOTA DE EVALUADORES </t>
  </si>
  <si>
    <t>Se ha incrementado la cantidad presupuestada por el aumento del número de evaluadores de la universidad. Para el 2023 hay 3 personas.</t>
  </si>
  <si>
    <t>SEMANA INNOVACIÓN PREMIOS</t>
  </si>
  <si>
    <t>PAS</t>
  </si>
  <si>
    <t>FOMENTAR LA INNOVACIÓN EN EL PAS</t>
  </si>
  <si>
    <t>MAYO</t>
  </si>
  <si>
    <t>NOVIEMBRE</t>
  </si>
  <si>
    <t>12 meses</t>
  </si>
  <si>
    <t>24900</t>
  </si>
  <si>
    <t>62600</t>
  </si>
  <si>
    <t>22614</t>
  </si>
  <si>
    <t>22609</t>
  </si>
  <si>
    <t>22880</t>
  </si>
  <si>
    <t>Gastos de Funcionamiento del Vicerrectorado de Estudios</t>
  </si>
  <si>
    <t>Gastos corrientes.  Adquisición de Material de oficina. Gastos de impresión centralizada. Gastos de teléfono. Aquí están incluidos los gastos de funcionamiento de Vicerrectora y los tres Vicerrectores Adjuntos</t>
  </si>
  <si>
    <t>0300/1220/24900</t>
  </si>
  <si>
    <t>GARANTIZAR EL FUNCIONAMIENTO DE LA UNIDAD GESTORA RESPONSABLE DE LA ACTIVIDAD DOCENTE</t>
  </si>
  <si>
    <t>Dotar al Vicerrectorado del material necesario para su funcionamiento</t>
  </si>
  <si>
    <t>Acciones específicas del Vicerrectorado de Estudios.</t>
  </si>
  <si>
    <t xml:space="preserve">Asistencia a convocatorias oficiales, jornadas y congresos. Atenciones protocolarias. Comidas de trabajo. Dietas asociadas a Convocatorias de Comisiones. Gastos de organización de cursos, seminarios.. </t>
  </si>
  <si>
    <t>0300/12208/24900</t>
  </si>
  <si>
    <t>COLABORACIÓN CON OTRAS UNIVERSIDADES E INSTITUCIONES PARA CREAR SINERGIAS EN PRO DE LA MEJORA DOCENTE</t>
  </si>
  <si>
    <t>Asistir a todas las convocatorias oficiales. El Vdo. cumpla con su correcto funcionamiento</t>
  </si>
  <si>
    <t>Adquisición de Material Docente para la implantación y el correcto desarrollo de los Títulos de Grado y Másteres.</t>
  </si>
  <si>
    <t xml:space="preserve">Adquirir material docente inventariable para todos los títulos de Grados, adscritos todos los Centros de la UMH. Se hará un reparto entre los Centros basándose en criterios establecidos, como el número de alumnos, el grado de experimentalidad del título. </t>
  </si>
  <si>
    <t>0300/42202/62600</t>
  </si>
  <si>
    <t>MEJORA ANUAL DE LOS MEDIOS MATERIALES NECESARIOS PARA IMPARTIR UNA ENSEÑANZA DE CALIDAD</t>
  </si>
  <si>
    <t>INDICADOR: % DE FINANCIACIÓN GESTIONADA</t>
  </si>
  <si>
    <t>Tasas de Seguimiento de la AVAP de los Estudios Oficiales.</t>
  </si>
  <si>
    <t>Gastos ocasionados por el Seguimiento de los Títulos Oficiales, Grados y Másteres, que se lleva a cabo por la AVAP y ANECA. Esta tasa se paga directamente a la “Agència Valenciana d´Avaluació y Prospectiva” de la Generalitat Valenciana. Renovaciones de Acreditaciones y participación de los titulos en el programa ANECA PLUS.</t>
  </si>
  <si>
    <t>0300/42203/22614</t>
  </si>
  <si>
    <t>ACREDITAR LA CALIDAD DE LA DOCENCIA EN LAS TITULACIONES OFICIALES</t>
  </si>
  <si>
    <t>En 2022 inicialmente se concedieron 13600 €. A lo largo de dicho periodo se ha tenido que solicitar un suplemento de crédito de 65038 € para hacer frente a los pagos de la renovación de los sellos de calidad internacional EURACE y EUROIF de varias titulaciones de Grado y Master oficial de la EPSE. A fecha 01/09/2022, se han recibido 33578 € de los 65038 € solicitados.</t>
  </si>
  <si>
    <t>Pruebas evaluación ECOE medicina</t>
  </si>
  <si>
    <t>Realizar las pruebas evaluación ECOE medicina y satisfacer los gastos ocasionados. Incrementar la calidad mediante una evaluación integral en la Facultad de Medicina</t>
  </si>
  <si>
    <t>0300/42204/22609</t>
  </si>
  <si>
    <t>Incrementar la calidad DOCENTE mediante una evaluación integral en el  Grado de Medicina</t>
  </si>
  <si>
    <t>Acciones de fomento e impulso de estudios de Postgrado</t>
  </si>
  <si>
    <t>Desarrollar estudios de postgrado y en concreto complementar la financiación del Master Universitario en Abogacía</t>
  </si>
  <si>
    <t>0300/42210/22880</t>
  </si>
  <si>
    <t>APOYAR EL FUNCIONAMIENTO DE UN MASTER HABILITANTE</t>
  </si>
  <si>
    <t>7302/42103/48403</t>
  </si>
  <si>
    <t>INNOVACIÓN EDUCATIVA COLABORATIVA: PIEU</t>
  </si>
  <si>
    <t>Equipos de profesores UMH que impartan docencia en grados o másteres oficiales de la UMH.</t>
  </si>
  <si>
    <t>Desarrollo de proyectos que involucren la puesta en marcha y/o adaptación de metodologías innovadoras encaminadas a la mejora de los procesos de enseñanza-aprendizaje y de evaluación en titulaciones oficiales de grado y máster. Podrán ejecutarse durante el 1er o el 2º semestre del curso.</t>
  </si>
  <si>
    <t>Promover la generación e implementación de proyectos educativos universitarios innovadores, en consonancia con las tendencias, desafíos y desarrollos tecnológicos actuales.</t>
  </si>
  <si>
    <t>PORCENTAJE DE APLICACIÓN DE LA PROPUESTA DE INCENTIVOS DE LA CONVOCATORIA</t>
  </si>
  <si>
    <t>Departamentos</t>
  </si>
  <si>
    <t>Mes de septiembre</t>
  </si>
  <si>
    <t>1er semestre: hasta 22 de diciembre.
2º semestre: hasta 20 de junio.</t>
  </si>
  <si>
    <t>1er semestre: del 16 al 31 de enero.
2º semestre: del 21 de junio al 30 de junio.</t>
  </si>
  <si>
    <t>Motivar al profesorado al desarrollo de actividades de innovación docente</t>
  </si>
  <si>
    <t>7302/32401/48403</t>
  </si>
  <si>
    <t>INNOVACIÓN DOCENTE: CONVOCATORIA INDICO</t>
  </si>
  <si>
    <t>EDITA: Personal docente e investigador (PDI) de la UMH.
PLE: PDI de la UMH, que deben ser profesores/as en la/s asignatura/s para las que se desarrolla el material audiovisual. 
EDU: Personas responsables de un grado, máster oficial o doctorado UMH. 
Programa de reconocimientos a acciones de divulgación de la innovación docente: Profesorado que ha desarrollado proyectos de innovación docente durante el curso.</t>
  </si>
  <si>
    <t>EDITA: Publicación de libros docentes originales en la Editorial Electrónica UMH.
PLE: Generación de recursos audiovisuales en abierto.
EDU: Divulgación de las titulaciones oficiales de grado y máster de la UMH mediante videos promocionales, sitios web y Twiter.
Programa de reconocimientos a acciones de divulgación de la innovación docente: Premiar los mejores proyectos desarrollados. Para ello se celebrará la "Jornada de Innovación Docente Educativa UMH" donde se expondrán y votarán.</t>
  </si>
  <si>
    <t>EDITA: El objetivo es la publicación de libros docentes originales en la Editorial Electrónica UMH, en cuya autoría intervenga personal docente e investigador (PDI) de la UMH y que cubran completamente, o en parte, el contenido teórico y/o práctico de asignaturas impartidas en grados y/o másteres oficiales de la UMH.
PLE: El objetivo es promover la generación de recursos audiovisuales en abierto para estimular el aprendizaje del estudiantado UMH cursando estudios en grados o másteres oficiales UMH, así como la integración de estos recursos audiovisuales en la página web de material de la asignatura, dentro del campus virtual Moodle de la UMH o en el campus Universite UMH.
EDU: El objetivo es apoyar la divulgación de las titulaciones oficiales de grado y máster de la UMH.
Programa de reconocimientos a acciones de divulgación de la innovación docente: El objetivo promover la divulgación de buenas prácticas de innovación docente, ejecutadas por el profesorado UMH en el marco de la convocatoria PIEU.</t>
  </si>
  <si>
    <t>Mes de diciembre</t>
  </si>
  <si>
    <t>EDITA: Los fondos se deben ejecutar antes del cierre del ejercicio económico en que se realiza el ingreso de los mismos.
PLE: Los fondos se deben ejecutar antes del cierre del ejercicio económico en que se realiza el ingreso de los mismos.
EDU: Sin plazo.
Programa de reconocimientos a acciones de divulgación de la innovación docente: Los fondos se deben ejecutar antes del cierre del ejercicio económico en que se realiza el ingreso de los mismos.</t>
  </si>
  <si>
    <t>Los fondos se deben ejecutar antes del cierre del ejercicio económico en que se realiza el ingreso de los mismos. Aquellos fondos no ejecutados se deben reintegrar en los términos de la ley de subvenciones, con la comunicación del responsable al Vicerrectorado de Estudios y a su departamento</t>
  </si>
  <si>
    <t>EDITA: Motivar al profesorado para que genere libros docentes originales con ISBN  que cubran el contenido de asignaturas impartidas en grados y másteres oficiales de la UMH.
PLE: Motivar al profesorado para que genere recursos audiovisuales en abierto relacionado con las asignaturas impartidas en grados y másteres oficiales UMH.
EDU: Divulgar las titulaciones de la UMH.
Programa de reconocimientos a acciones de divulgación de la innovación docente: Motivar al profesorado al desarrollo de actividades de innovación docente y la difusión de las mismas</t>
  </si>
  <si>
    <t>Gastos de funcionamiento del Vicerrectorado de Tecnologías de la Información</t>
  </si>
  <si>
    <t>Gastos derivados de las necesidades de funcionamiento del Vicerrectorado (gasto telefónico, mensajería, gastos de impresión, atenciones protocolarias, comidas de trabajo,  gastos de desplazamiento para la asistencia a reuniones institucionales, material fungible...)</t>
  </si>
  <si>
    <t>7300 1220 24900</t>
  </si>
  <si>
    <t>Mantenimiento y reparación de equipos</t>
  </si>
  <si>
    <t xml:space="preserve"> -Adquisición de material o kits para reparaciones que ejecutan los técnicos del servicio.
 -Pequeñas instalaciones ejecutadas en el servicio (cableado, circuitos etc)</t>
  </si>
  <si>
    <t>7302/5410102/21600</t>
  </si>
  <si>
    <t>5,85%</t>
  </si>
  <si>
    <t>Material para acciones de Innovación: Aula plató, aulas audiovisuales….</t>
  </si>
  <si>
    <t>Impulsadas desde el SIPT, Vicerrectorado de Tecnologías de la Información, Vicerrectorado de Investigación o Vicerrectorado de Estudios
- Acciones específicas para la Innovación Docente
- Acciones específicas para la promoción y posicionamiento de la UMH a través de las nuevas tecnologías y las redes sociales, 
- Adquisición de material electrico, mecánico y electrónico para desarrollo de prototipos en el ámbito de la innovación
- Dotación, mantenimiento y mejora de material audiovisual de Aula Plató
- Dotación, mantenimiento y mejora de mobiliario del Aula plató</t>
  </si>
  <si>
    <t>7302/12202/24900</t>
  </si>
  <si>
    <t>2,04%</t>
  </si>
  <si>
    <t>Desarrollo, mantenimiento y material para proyectos TIC</t>
  </si>
  <si>
    <t>Impulsadas desde el SIPT, Vicerrectorado de Tecnologías de la Información, Vicerrectorado de Investigación o Vicerrectorado de Estudios
- Acciones específicas para la Innovación Docente
- Acciones específicas para la promoción y posicionamiento de la UMH a través de las nuevas tecnologías y las redes sociales, 
- Acciones de promoción de la Oficina de Software y Hardware Libre 
- Dotación, mantenimiento y mejora de equipos para aulas y talleres de software y hardware libre
- Dotación de plataformas TIC (nube y local)
- Hardware y software destinado al desarrollo de aplicaciones TIC</t>
  </si>
  <si>
    <t>7302/12201/24900</t>
  </si>
  <si>
    <t>38,18%</t>
  </si>
  <si>
    <t xml:space="preserve">Banc de la Selectivitat: </t>
  </si>
  <si>
    <t>- Generación de un Banco de Exámenes resueltos en vídeo abierto para preparar la selectividad, mediante su grabación y edición para su posterior subida al canal de Youtube de la UMH. 
- Creación, mantenimiento y dotación de contenido de un blog institucional dedicado al efecto.
- Difusión y análisis de influencia en la sociedad y en la comunidad estudiantil, de la acción mediante la cuenta tweeter creada específicamente.
- Participación de los profesores de la selectividad en la elaboración de los vídeos (profesores UMH y de Secundaria)</t>
  </si>
  <si>
    <t>7302/42101/22800</t>
  </si>
  <si>
    <t xml:space="preserve">Incremento del 10% del contenido disponible en vídeos de las asignaturas de selectividad
Incremento del 5% de visionados provinciales
Incremento del 10% de visionados nacionales
Incremento del 10% de visionados internacionales </t>
  </si>
  <si>
    <t>90,20%</t>
  </si>
  <si>
    <t>Innovación Docente: Convocatoria INDICO</t>
  </si>
  <si>
    <t>- Acciones de estímulo y fomento de la Innovación Docente entre la comunidad universitaria en general, y el PDI en particular, impulsadas desde el Vdo de Estudios y gestionadas Técnica y administrativamente desde el SIPT a través de convocatorias de ayuda a proyectos de Innovación docente y  uso de nuevas tecnólogías. 
- Planes PLE,  EDITA Libros, EDU</t>
  </si>
  <si>
    <t>Liquidación 100% de las ayudas</t>
  </si>
  <si>
    <t>0,00</t>
  </si>
  <si>
    <t>Las convocatorias INDICO se solapan con dos ejercicos económicos de ahí que el gasto a 1 de sep sea cero o mínimo. Lo que se ha pagado corresponde a convocatorias 2021 sobre el remanente</t>
  </si>
  <si>
    <t>Innovación Tecnológica en la Proyección y Divulgación de la Investigación.</t>
  </si>
  <si>
    <t>- Acciones de estímulo y fomento de la Innovación tecnológica entre la comunidad universitaria en general, y el PDI en particular, para la proyección y divulgación de la investigación científica , impulsadas desde el Vdo de Investigación y gestionadas Técnica y administrativamente desde el SIPT a través de convocatorias de ayuda a proyectos de Innovación divulgativa y  uso de nuevas tecnólogías. 
- Planes: EDITA-INV, EDITA-OJS, PROYECTA INVESTIGACION y DIVULGA</t>
  </si>
  <si>
    <t>7302/42102/48405</t>
  </si>
  <si>
    <t>Las convocatorias se solapan con dos ejercicos económicos de ahí que el gasto a 1 de sep sea cero o mínimo. Lo que se ha pagado corresponde a convocatorias 2021 sobre el remanente</t>
  </si>
  <si>
    <t>Innovación Educativa Colaborativa: PIEU</t>
  </si>
  <si>
    <t xml:space="preserve">- Acciones para el fomento de la Innovación Docente entre la comunidad universitaria en general, y el PDI en particular, impulsadas desde el Vdo de Estudios y gestionadas desde el SIPT
- PIEU: Promoción estratégica de la innovación y la mejora educativa dentro de nuestra Universidad, desde un planteamiento colaborativo y constructivo.
</t>
  </si>
  <si>
    <t>42,04%</t>
  </si>
  <si>
    <t>Las convocatorias PIEU se solapan con dos ejercicos económicos de ahí que el gasto a 1 de sep sea cero o mínimo. Lo que se ha pagado corresponde a convocatorias 2021 sobre el remanente</t>
  </si>
  <si>
    <t>Innovación Educativa Colaborativa: PIEU 2022</t>
  </si>
  <si>
    <t>Acciones para el fomento de la Innovación Docente entre la comunidad universitaria en general, y el PDI en particular, impulsadas desde el Vdo de Estudios y gestionadas desde el SIATDI
 PIEU: Promoción estratégica de la innovación y la mejora educativa dentro de nuestra Universidad, desde un planteamiento colaborativo y constructivo.</t>
  </si>
  <si>
    <t>El Vicerrectorado de Estudios ha solicitado la baja de 32400 € correspondiente a la convocatoria PIEU 2022 (2º semestre) para adaptar el presupuesto de dicho programa a la planificación plurianual.</t>
  </si>
  <si>
    <t>Innovación Docente: Convocatoria INDICO 2022</t>
  </si>
  <si>
    <t xml:space="preserve">El Vicerrectorado de Estudios ha solicitado la baja de 57000 € correspondiente a la convocatoria INDICO 2022. Para la convocatoria INDICO 2023 se ha pedido el mismo importe.  </t>
  </si>
  <si>
    <t>48100</t>
  </si>
  <si>
    <t>0000</t>
  </si>
  <si>
    <t>0804</t>
  </si>
  <si>
    <t>Impulsar acciones concertadas con los centro de enseñanza no universitaria que permitan atraer al estudiantado</t>
  </si>
  <si>
    <t>Desarrollo de la acción " Estudia un día en la UMH" que permita que alumnado de centros de enseñanza no universitaria realicen actividades prácticas en las instalaciones de la UMH.</t>
  </si>
  <si>
    <t xml:space="preserve">0800_32406_22609 </t>
  </si>
  <si>
    <t>Nº de talleres impartidos en las instalaciones de la UMH</t>
  </si>
  <si>
    <t xml:space="preserve">EN ESTA LINEA PRESUPUESTARIA SE TIENE QUE REALIZAR PAGOS A PERSONAL PROPIO DE LA UNIVERIDAD A TRAVES DEL APLICATIVO OTROS PAGOS A PERSONAL PROPIO. </t>
  </si>
  <si>
    <t>Actividades de promoción y divulgacion de los estudios de la UMH.</t>
  </si>
  <si>
    <t>0800_32409_22890</t>
  </si>
  <si>
    <t>Nº de actividades realizadas en centros de enseñanza secundaria dirigidas a equipos directivos, estudiantes o sus familias.</t>
  </si>
  <si>
    <t xml:space="preserve">Organización y participacion de las Olimpiadas Academicas  y promocion de los Certámenes Cientificos de proyectos científicos de alumnado de centros de enseñanza no universitaria. </t>
  </si>
  <si>
    <t>Nº de olimpiadas destinadas a almunos de enseñanza secundaria</t>
  </si>
  <si>
    <t>Jornadas de Puertas Abiertas de los Campus UMH</t>
  </si>
  <si>
    <t>0800_32403_22890</t>
  </si>
  <si>
    <t xml:space="preserve">Nº de jornadas de puertas abiertas realizadas en los diferentes campus </t>
  </si>
  <si>
    <t xml:space="preserve">Desarrollar la formación necesaria para la obtención de buenos rendimientos para los estudiantes de nuevo ingreso. </t>
  </si>
  <si>
    <t>Cursos de nivelación en los campus para estudiantes que accedan a la universidad para las diferentes asignaturas debachillerato.</t>
  </si>
  <si>
    <t>0800_32404_22880</t>
  </si>
  <si>
    <t xml:space="preserve">Nº de cursos de nivelacion </t>
  </si>
  <si>
    <t xml:space="preserve">Coordinacion y docencia de  los cursos de iniciación universitaria para mayores de 25,40 y 45 años, Gestion de rebicuiones correspondientes al personal propio y externos. </t>
  </si>
  <si>
    <t>Nª Coordinadores cursos</t>
  </si>
  <si>
    <t>Realización de actividades y jornadas sobre habilidades básicas para el estudio.</t>
  </si>
  <si>
    <t>Nº jornadas realizadas</t>
  </si>
  <si>
    <t xml:space="preserve">Coordinar pruebas de acceso a la universidad , 2º de bachiller, mayores de 25,40 y 45 años </t>
  </si>
  <si>
    <t xml:space="preserve">GASTOS CORRIENTES DERIVADOS PRUEBAS PAU </t>
  </si>
  <si>
    <t>0800__32405_22615</t>
  </si>
  <si>
    <t>nº matriculas pruebas acceso bachillerato y C.F</t>
  </si>
  <si>
    <t xml:space="preserve">LIQUIDACIONES COMISION SERVICOS REUNIONES PREVIAS </t>
  </si>
  <si>
    <t xml:space="preserve">PERSONAL UMH: TRIBUNAL 25 Y 45 + DIETAS </t>
  </si>
  <si>
    <t xml:space="preserve">PERSONAL EXTERNO: TRIBUNAL 25 Y 45 </t>
  </si>
  <si>
    <t xml:space="preserve">PERSONAL UMH: TRIBUNAL 40 + DIETAS </t>
  </si>
  <si>
    <t xml:space="preserve">PERSONAL UMH JUNIO : TRIBUNA Nº 10 + DIETAS </t>
  </si>
  <si>
    <t xml:space="preserve">PERSONAL EXTERNO JUNIO: TRIBUNAL Nº 10 </t>
  </si>
  <si>
    <t xml:space="preserve">PERSONAL UMH JUNIO : LIQUDACIONES 10 TRIBUNALES PAU </t>
  </si>
  <si>
    <t xml:space="preserve">PERSONAL UMH JUNIO : LIQUDACIONES 10 TRIBUNALES PAU DE DIETAS </t>
  </si>
  <si>
    <t xml:space="preserve">PERSONAL EXTERNO JUNIO: LIQUIDACIONES 10 TRIBUNAES PAU </t>
  </si>
  <si>
    <t xml:space="preserve">PERSONAL UMH JULIO: LIQUIDACIONES 10 TRIBUNALES PAU </t>
  </si>
  <si>
    <t xml:space="preserve">PERSONAL UMH JULIO: LIQUIDACIONES 10 TRIBUNALES PAU DE DIETAS </t>
  </si>
  <si>
    <t xml:space="preserve">PERSONAL EXTERNO JULIO: LIQUIDACINES 10 TRIBUNALES PAU </t>
  </si>
  <si>
    <t xml:space="preserve">PERSONAL UMH JULIO: LIQUIDACIONES TRIBUNAL Nº 10 + DIETAS </t>
  </si>
  <si>
    <t>PERSONAL EXTERNO JULIO: LIQUIACIONES TRIBUNAL Nº 10</t>
  </si>
  <si>
    <t xml:space="preserve">ESPECIALISTAS UMH DE MATERIA PAU </t>
  </si>
  <si>
    <t xml:space="preserve">ESPECIALIESTAS UMH DE MATERIA MAYORES </t>
  </si>
  <si>
    <t xml:space="preserve">ASESORES EXTERNOS MATERIA PAU </t>
  </si>
  <si>
    <t xml:space="preserve">OTRAS INDEMNIZACIONES </t>
  </si>
  <si>
    <t>Actividades de acogida y de promoción de la actividad estudiantil estudiantiles</t>
  </si>
  <si>
    <t>Promoción de las actividades de integración y de formación de estudiantes y aportaciones a eventos organizadas por el estudiantado</t>
  </si>
  <si>
    <t>0800_32412_22608</t>
  </si>
  <si>
    <t>Actividades de Enriquecimiento Intelectual</t>
  </si>
  <si>
    <t xml:space="preserve">Premios de divulgación cienfífica y enriquecimiento intelectual </t>
  </si>
  <si>
    <t>0800_32414_48100</t>
  </si>
  <si>
    <t>SE SOLICITA CREACIÓN DE NUEVA PARTIDA. No hay incremento de presupuesto. El crédito incrementado de 2.000 en esta linea presupuestaria es financianda de la partida presupuestaria 0800/32411/22606 Organización de la Semana de la Ciencia y Tecnología. Se incorpora a esta linea el crédito de 3.000 euros de la partida 0000_12204_48100 Premios de Divulgación Cientifica</t>
  </si>
  <si>
    <t>Ayudas para la realización de actividades de enriquecimiento intelectual dirigidas a alumnado de centros de enseñanza no universitaria</t>
  </si>
  <si>
    <t>0800_32414_22608</t>
  </si>
  <si>
    <t>No hay incremento de presupuesto. El crédito incrementado de 6.000 en esta linea presupuestaria es financianda de la partida presupuestaria 0800/32411/22606 Organización de la Seana de la Ciencia y Tecnología. Procede el pago a personal propio PAS+PDI para la organizacion de la docencia, charlas y talleres dentro del desarrollo de las diferentes actividades . Se solicita el cambio de denominación actual  "Actividades Campus Cientificos" por "Actividades de Enriquecimiento Intelectual "</t>
  </si>
  <si>
    <t xml:space="preserve">Aumentar la difusion de unversitaria a través de la radio </t>
  </si>
  <si>
    <t>Convocatoria Premio periodístico Divulgación Científica UMH</t>
  </si>
  <si>
    <t>0000_12204_48100</t>
  </si>
  <si>
    <t xml:space="preserve">SE ELIMINA ESTA PARTIDA PRESUPUESTARIA.  El crédito de 3,000 euros de  esta linea presupuestaria se incorpora a la nueva partida 0800_32414_48100 </t>
  </si>
  <si>
    <t xml:space="preserve">Organización de la semana de la ciencia y la tecnologia </t>
  </si>
  <si>
    <t>FECIELX</t>
  </si>
  <si>
    <t>0800_32411_22606</t>
  </si>
  <si>
    <t>SE ELIMINA ESTA PARTIDA PRESUPUESTARIA.  El crédito de esta linea presupuestaria se traspada para financiar diferentes partidas . 2.000 euros para la CREACIÓN DE UNA NUEVA PARTIDA 0800/32414/48100 Premio de divulgación cienfífica y enriquecimiento intelectual . 8.000 euros a la partida presupuestaria 0800_32414_22618 Actividades de Enriquecimiento Intelectual. 12.0000 euros para la CREACIÓN DE UNA NUEVA PARTIDA 0800_32415_22608 GASTOS DE ACTIVIDADES Programas para promover la divulgación científica, académica y el intercambio de conocimiento.</t>
  </si>
  <si>
    <t>Estudio e impulso de acciones para la evaluación y formación de las competencias blandas del estudiantado UMH</t>
  </si>
  <si>
    <t xml:space="preserve">Analizar el estado de rendimiento del estudiantado en la UMH según diferentes patrones y características de este, y diseñar mecanismos de detección automática </t>
  </si>
  <si>
    <t>0800_32407_22609</t>
  </si>
  <si>
    <t>Analizar el estado de las competencias en nuestros estudiantes dependiendo de la rama de conocimiento y carrera a la que pertenezcan.</t>
  </si>
  <si>
    <t>Gestion del Programa EVALUA y el abono de las retribuciones a personal propio UMH</t>
  </si>
  <si>
    <t>Estudiar posibles planes de formación en competencias en el estudiantado</t>
  </si>
  <si>
    <t>Estudiar posibles formas de certificación de competencias en el estudiantado</t>
  </si>
  <si>
    <t>Programa de prácticas de estudiantes : Programa de Prácticas Gestión</t>
  </si>
  <si>
    <t xml:space="preserve">Impulso a las prácticas de sus estudiantes con el objeto de fortalecer su formación práctica en diversos campos. Se trata de una dotación económica para que los estudiantes presten su colaboración, en régimen de compatibilidad con sus estudios. </t>
  </si>
  <si>
    <t>0000_32210_22611</t>
  </si>
  <si>
    <t xml:space="preserve">Nº ANEXOS FORMALIZADOS </t>
  </si>
  <si>
    <t>92002.55</t>
  </si>
  <si>
    <t>Programas para promover la divulgación científica, académica y el intercambio de conocimiento.</t>
  </si>
  <si>
    <t>Programa ORGANIZA: Apoyar la organización de eventos de divulgación científica, académica y el intercambio de conocimiento.</t>
  </si>
  <si>
    <t>0800_32415_48405</t>
  </si>
  <si>
    <t>Nº de propuestas de acciones recibidas</t>
  </si>
  <si>
    <t>Gastos de Actividades de divulgación científica, académica y el intercambio de conocimiento en los centro de enseñanza no universitaria  o espacios sociales.</t>
  </si>
  <si>
    <t>0800_32415_22608</t>
  </si>
  <si>
    <t xml:space="preserve">SE SOLICITA NUEVA PARTIDA PRESUPUESTARIA. No hay incremento de presupuesto. El crédito incrementado por importe  de 12.000 euros se financiade la partida  presupuestaria 0800/32411/22606 Organización de la Seana de la Ciencia y Tecnología. </t>
  </si>
  <si>
    <t>Programa Cuenta PROFESORADO. Realización de actividades de divulgación científica, académica y el intercambio de conocimiento</t>
  </si>
  <si>
    <t>Nº de propuestas de talleres recibidos</t>
  </si>
  <si>
    <t>Programa Cuenta ESTUDIANTE. Realización de actividades de divulgación científica, académica y el intercambio de conocimiento.</t>
  </si>
  <si>
    <t>Concesión de ayudas para acciones</t>
  </si>
  <si>
    <t>Cuotas Anuales UMH</t>
  </si>
  <si>
    <t xml:space="preserve">PROGRAMA DACIE </t>
  </si>
  <si>
    <t>PAGO CUOTAS</t>
  </si>
  <si>
    <t xml:space="preserve">CUOTA ANUAL DE PARTICIPACION DE LA UMH EN LA PROGRAMA DACIU </t>
  </si>
  <si>
    <t xml:space="preserve">CEDRO                       </t>
  </si>
  <si>
    <t>0000-32301-22614</t>
  </si>
  <si>
    <t>Marcas Institucionales</t>
  </si>
  <si>
    <t>PREVISIÓN DE MARCAS ADICIONALES</t>
  </si>
  <si>
    <t>0000_3230_22609</t>
  </si>
  <si>
    <t>REGISTRO MARCA</t>
  </si>
  <si>
    <t>REGISTRO EUIPO</t>
  </si>
  <si>
    <t>Se solicita incremento de crédito con respecto al año anterior, al tener prevision para el ejercicio 2023 de incremento de marcas, tanto nacionales como europeas, que necesitarán ser renovadas, en el caso de que la Universidad considere oportuno mantener la vigencia de las mismas, y ese incremento se debe al pago de las tasas de renovación de todas ellas. (se aporta documentación )</t>
  </si>
  <si>
    <t>PREVISIÓN OPOSICIÓN MARCAS</t>
  </si>
  <si>
    <t xml:space="preserve">NUEVAS SOLICITUDES </t>
  </si>
  <si>
    <t>0000_3230_226090</t>
  </si>
  <si>
    <t xml:space="preserve">NO </t>
  </si>
  <si>
    <t>Centro de Formación Innovación Educativa y Cultura Científica (Centro FIECC)</t>
  </si>
  <si>
    <t>Rama formativa: Actividades formativas complementarias a las oficiales y de cultura científica de la sociedad, que impulsen el conocimiento en todos los niveles, contribuyendo a la mejora de la comprensión científica y de la actividad educativa general</t>
  </si>
  <si>
    <t>0804_3240_22880</t>
  </si>
  <si>
    <t>Nº personal UMH y externo que realiza los cursos</t>
  </si>
  <si>
    <t>Rama de Innovación y Cultura científica: Organización de una jornada de innovación y comunicación científica (Son jornadas de innovación educativa para profesorado de los diferentes niveles educativos)</t>
  </si>
  <si>
    <t>Nº personas que participan en las jornadas</t>
  </si>
  <si>
    <t>Rama de Innovación y Cultura científica: Diseño e implementación de proyecto de ciencia ciudadana en el que participen los diferentes niveles educativos, empresas e instituciones del mundo de la educación no formal (como los museos)</t>
  </si>
  <si>
    <t>Nº de entidades y  participantes involucrados en el proyecto</t>
  </si>
  <si>
    <t>Continuidad del funcionamiento ordinario del Vicerrectorado</t>
  </si>
  <si>
    <t>Acciones específicas del Vicerrectorado de Estudiantes y Coordinación</t>
  </si>
  <si>
    <t>0800_1228_24900</t>
  </si>
  <si>
    <t>Sufragar parcialmente los gastos de
transporte  del estudiantado de la UMH,
matriculado en los estudios de grado</t>
  </si>
  <si>
    <t>Convocatoria  de ayudas al transporte universitario</t>
  </si>
  <si>
    <t>0800_3240001_48100</t>
  </si>
  <si>
    <t>Dirigida a estudiantes de grado con necesidades básicas para el transporte</t>
  </si>
  <si>
    <t>Estimación número de becas concedidas</t>
  </si>
  <si>
    <t>Facilitar el acceso de estudiantes a
titulaciones universitarias oficiales de
máster en la UMH financiando las
matrículas.</t>
  </si>
  <si>
    <t>Convocatoria de becas UMH para la matrícula en estudios oficiales de máster</t>
  </si>
  <si>
    <t>0800_3240002_48100</t>
  </si>
  <si>
    <t>Dirigida a estudiantes de máster con necesidades para cobertura de matrícula</t>
  </si>
  <si>
    <t>Pendiente Resolución Concesión</t>
  </si>
  <si>
    <t>Facilitar el acceso de estudiantes a
titulaciones universitarias oficiales de
grado en la UMH financiando las
matrículas.</t>
  </si>
  <si>
    <t>Convocatoria de becas UMH para la matrícula en estudios oficiales de grado</t>
  </si>
  <si>
    <t>0800_3240003_48100</t>
  </si>
  <si>
    <t>Dirigida a estudiantes de grado con necesidades para cobertura de matrícula</t>
  </si>
  <si>
    <t>Distinguir a los mejores estudiantes mediante un premio con dotación económica.</t>
  </si>
  <si>
    <t>Otorgar premios de excelencia académica a los 28 mejores expedientes de la universidad</t>
  </si>
  <si>
    <t>0800_3240004_48100</t>
  </si>
  <si>
    <t>Dirigida a estudiantes de grado con el mejor expediente</t>
  </si>
  <si>
    <t>Ayudar a los estudiantes con los gastos de manutención a través de bonos comedor</t>
  </si>
  <si>
    <t>Programa comedor universitario</t>
  </si>
  <si>
    <t>0800_3240005_48100</t>
  </si>
  <si>
    <t>Dirigido a estudiantes de grado y máster con necesidades económicas para cobertura de gastos de alimentación</t>
  </si>
  <si>
    <t>Atender, orientar e informar a los estudiantes de la UMH</t>
  </si>
  <si>
    <t>Desarrollo de la acción "Atención al estudiante y orientación universitaria"</t>
  </si>
  <si>
    <t>0000_32210_48100</t>
  </si>
  <si>
    <t>Proporcionar información académica de su interés a los estudiantes</t>
  </si>
  <si>
    <t>Las becas se empiezan a pagar en diciembre</t>
  </si>
  <si>
    <t>Se incremita la doctacion presuestaria de esta linea por importe  640 euro  para reajustar el importe al ser 18 becas de importe 1.980 euros cada una</t>
  </si>
  <si>
    <t>Facilitar la formación complementaria de los estudiantes de los últimos cursos a través de realización de prácticas en actividades de fomento de la investigación</t>
  </si>
  <si>
    <t>Formacion complementaria a los estudiantes de los ultimos cursos</t>
  </si>
  <si>
    <t>0000_32201_22618</t>
  </si>
  <si>
    <t xml:space="preserve">Se incrementa dotación en la linea presupuestara  para cubrir el total del importe de las becas por Departamentos e Institutos universitarios de investigación teniendo en cuenta también la cuota de la Segurida Social </t>
  </si>
  <si>
    <t>Facilitar el acceso a la educación superior a aquellos estudiantes con los mejores expedientes académicos a nivel nacional de cualquier curso de Grado o Máster</t>
  </si>
  <si>
    <t>Becas Santander Estudios | Progreso</t>
  </si>
  <si>
    <t>0800_ 3240350_48100</t>
  </si>
  <si>
    <t>SÍ / Convenio con Banco de Santander, S.A.</t>
  </si>
  <si>
    <t>Dirigido a estudiantes con los mejores expedientes académicos a nivel nacional de cualquier curso de Grado o Máster</t>
  </si>
  <si>
    <t>Convenio Banco Santander S.A.,  con universidades españolas adheridas a Crue,</t>
  </si>
  <si>
    <t>Potenciar la imagen de marca de la UMH entre los nuevos estudiantes al tiempo que fomentar sentimiento de pertenencia. </t>
  </si>
  <si>
    <t>Desarrollo de acciones para acogida a los nuevos estudiantes. </t>
  </si>
  <si>
    <t>0800_32410_22608</t>
  </si>
  <si>
    <t>Nº de acciones de acogida realizadas </t>
  </si>
  <si>
    <t xml:space="preserve">SE SOLICITA NUEVA PARTIDA PRESUESTARIA 0800/32410/22608 con denominación Actividades de bienvenida de nuevos estudiantes. Se solicita incremento por importe de 14.000 euros en el presupuesto 2023 para atender las necesidades de los nuevos estudiantes y fomentar su sociabilidad e integración en la comunidad universitaria a través de diferentes eventos como charlas de bienvenida y actividades lúdicas. </t>
  </si>
  <si>
    <t>Atender las necesidades de representación social de la UMH en los eventos organizados por entidades, ayuntamientos, IFA, etc...</t>
  </si>
  <si>
    <t>Representación de la UMH mediante un stand en ferias que no sean propias de educación, actos sociales, celebraciones, eventos, etc...</t>
  </si>
  <si>
    <t>0800_32408_22601</t>
  </si>
  <si>
    <t>no</t>
  </si>
  <si>
    <t>Nº de acciones de representación en las que participa la UMH. </t>
  </si>
  <si>
    <t xml:space="preserve">SE SOLICITA NUEVA PARTIDA PRESUESTARIA 0800/324108/22601 con denominación Representación social de la UMH. Se solicita incremento por importe de 11.000 euros en el presupuesto 2023 para atender la necesidad institucional necesario para tener presencia en determinados eventos que organizan otras entidades a modo de representar a la Universidad, como por ejemplo en las fiestas de Elche. En esta linea es necesario gestionar pagos a personal propio: Habitualmente las celebraciones, ferias, actos sociales que organizan terceros suelen tener lugar durante los fines de semana, periodos de vacaciones o de permisos. Para la organización y coordinación de la representación institucional de la UMH en estos eventos se hace necesario contar con la presencia de personal UMH </t>
  </si>
  <si>
    <t>Formación del Estudiantado a través de prácticas profesionales</t>
  </si>
  <si>
    <t>Becas prácticas estudiantes Conselleria de Vivienda</t>
  </si>
  <si>
    <t>08.800.324.XX 48100</t>
  </si>
  <si>
    <t>A través de la experiencia en prácticas del estudiantado emprendedor se facilita su formación, habilidades, competencias que permiten el crecimiento económico inclusivo, con empleo y trabajo decente para las personas.</t>
  </si>
  <si>
    <t>Personas becadas</t>
  </si>
  <si>
    <t>Becas prácticas estudiantes Conselleria de Obras Públicas</t>
  </si>
  <si>
    <t>Becas prácticas internacionales Santander</t>
  </si>
  <si>
    <t>08.00.324.00.50 48100</t>
  </si>
  <si>
    <t>A través de la experiencia internacional del estudiantado emprendedor se facilita su formación, habilidades, competencias que permiten el crecimiento económico inclusivo, con empleo y trabajo decente para las personas.</t>
  </si>
  <si>
    <t>Becas prácticas estudiantes Ministerio de Transición</t>
  </si>
  <si>
    <t>Becas prácticas Fundación ONCE-CRUE</t>
  </si>
  <si>
    <t>Becas prácticas estudiantes Conselleria de Agricultura</t>
  </si>
  <si>
    <t>0800.324.XX 48100</t>
  </si>
  <si>
    <t xml:space="preserve">CHARLAS TED  SANTANDER UMH </t>
  </si>
  <si>
    <t>0800_3241650_22880</t>
  </si>
  <si>
    <t>0800_32401_226890</t>
  </si>
  <si>
    <t>5 personas becadas</t>
  </si>
  <si>
    <t>4 personas becadas</t>
  </si>
  <si>
    <t>2 personas becadas</t>
  </si>
  <si>
    <t>10 personas becadas</t>
  </si>
  <si>
    <t>12 personas becadas</t>
  </si>
  <si>
    <t>Fundación ONCE</t>
  </si>
  <si>
    <t>Ventanilla única para que los estudiantes puedan obtener toda la información necesaria para el desarrollo de su formación universitaria</t>
  </si>
  <si>
    <t>PROGRAMA DE BECAS UMH: AYUDAS AL TRANSPORTE UNIVERSITARIO</t>
  </si>
  <si>
    <t>Estudiantes</t>
  </si>
  <si>
    <t>Ayudas al transporte universitario</t>
  </si>
  <si>
    <t>Ayudas al estudiante con los gastos de transporte</t>
  </si>
  <si>
    <t>Estudiantes de grado de  UMH</t>
  </si>
  <si>
    <t>2 meses</t>
  </si>
  <si>
    <t>Beca para la financiación de matricula de máster oficial</t>
  </si>
  <si>
    <t>Estudiantes de máster de UMH</t>
  </si>
  <si>
    <t>3 meses</t>
  </si>
  <si>
    <t>La finalidad de las becas es facilitar el acceso
del estudiantado a las titulaciones
universitarias oficiales de Máster ofertadas
por la Universidad Miguel Hernández de
Elche.</t>
  </si>
  <si>
    <t xml:space="preserve">UMH </t>
  </si>
  <si>
    <t>Beca para la financiación de matricula de grado oficial</t>
  </si>
  <si>
    <t>Estudiantes de grado de UMH</t>
  </si>
  <si>
    <t>Ayudas para estudiantes de excelencia académica</t>
  </si>
  <si>
    <t>Distinguir a los mejores estudiantes de grado, mediante premio con dotación económica.</t>
  </si>
  <si>
    <t>1 mes</t>
  </si>
  <si>
    <t>Distinguir a los mejores estudiantes de grasdo mediante premio con dotación económica.</t>
  </si>
  <si>
    <t xml:space="preserve">Ayudas dentro del Programa Comedor Universitario </t>
  </si>
  <si>
    <t>Ayudas al estudiante con los gastos de manutención a través de bonos comedor</t>
  </si>
  <si>
    <t>Ayudar al estudiante con los gastos de manutención</t>
  </si>
  <si>
    <t>Ajenos</t>
  </si>
  <si>
    <t>Generalitat Valenciana - C. Agricultura</t>
  </si>
  <si>
    <t>Becas prácticas Estudiantes</t>
  </si>
  <si>
    <t>04: Vida universitaria</t>
  </si>
  <si>
    <t>Promover la inserción laboral de los estudiantes, facilitando su incorporación vía prácticas en Administración Pública</t>
  </si>
  <si>
    <t>Estudiantes títulos oficiales UMH</t>
  </si>
  <si>
    <t>9 meses</t>
  </si>
  <si>
    <t>Fomentar el talento emprendedor estudiantes UMH</t>
  </si>
  <si>
    <t>10 meses</t>
  </si>
  <si>
    <t>Banco de Santander</t>
  </si>
  <si>
    <t>Becas Movilidad Internacional Estudiantes</t>
  </si>
  <si>
    <t>Promover la movilidad internacional, facilitando su incorporación vía prácticas en Empresas de la UE</t>
  </si>
  <si>
    <t>11 meses</t>
  </si>
  <si>
    <t>Ministerio para la Transición Ecológica y Reto Demográfico</t>
  </si>
  <si>
    <t>Promover la inserción laboral de los estudiantes, facilitando su incorporación vía prácticas en Menos de 5000 habitantes</t>
  </si>
  <si>
    <t>Promover la inserción laboral de los estudiantes, facilitando su incorporación vía prácticas en Empresas</t>
  </si>
  <si>
    <t>16 meses</t>
  </si>
  <si>
    <t>Actividades de inserción laboral y fomento del empleo</t>
  </si>
  <si>
    <t>1.1 Confeccionar el informe de inserción laboral</t>
  </si>
  <si>
    <t>41.00-3240.1</t>
  </si>
  <si>
    <t>4. Educación de calidad inclusiva y equitativa 
5. Igualdad de género y empoderar</t>
  </si>
  <si>
    <t>Informe realizado</t>
  </si>
  <si>
    <t>Realizar el informe antes del 15,11,2022</t>
  </si>
  <si>
    <t>En proceso (25%)</t>
  </si>
  <si>
    <t>Realizar el informe antes del 15,11,2023</t>
  </si>
  <si>
    <t>1.2 Desarrollo de las jornadas de Empleo</t>
  </si>
  <si>
    <t>4. Educación de calidad inclusiva y equitativa 
8. Empleo y crecimiento económico</t>
  </si>
  <si>
    <t>Número de jornadas desarrolladas</t>
  </si>
  <si>
    <t>17 (100%)</t>
  </si>
  <si>
    <t>1.3 Grabación, edición de vídeos y subida a servidor</t>
  </si>
  <si>
    <t>Número de jornadas grabadas</t>
  </si>
  <si>
    <t>17(100%)</t>
  </si>
  <si>
    <t>1.4 Asesoramiento en programa hermes de prácticas en el extranjero</t>
  </si>
  <si>
    <t>Servicio de Asesoramiento a estudiantes</t>
  </si>
  <si>
    <t>10 estudiantes en prácticas internacionales</t>
  </si>
  <si>
    <t>Encuentros, actividades formativas para mejorar la empleabilidad y la creación de empresas</t>
  </si>
  <si>
    <t>2.1 Encuentro tutores</t>
  </si>
  <si>
    <t>41.00-3240.2</t>
  </si>
  <si>
    <t>Realización del evento</t>
  </si>
  <si>
    <t>1 evento</t>
  </si>
  <si>
    <t>1 (100%)</t>
  </si>
  <si>
    <t>2.2 EmpleoWeekend /Entrevistas de trabajo simuladas</t>
  </si>
  <si>
    <t>2.3 Difusión del programa de prácticas</t>
  </si>
  <si>
    <t>Número de charlas</t>
  </si>
  <si>
    <t>10 (100%)</t>
  </si>
  <si>
    <t>2.4 Certámen Innova-Emprende</t>
  </si>
  <si>
    <t>En proceso 30%</t>
  </si>
  <si>
    <t>2.6 Programa de Mentores profesionales</t>
  </si>
  <si>
    <t>Realizado 50%</t>
  </si>
  <si>
    <t>2.7 Asistencia a jornadas de formación y visitas a centros</t>
  </si>
  <si>
    <t>Número de eventos</t>
  </si>
  <si>
    <t>8 Asistencia a Eventos externos</t>
  </si>
  <si>
    <t>En proceso (75%)</t>
  </si>
  <si>
    <t>8 Asistencias a Eventos externos</t>
  </si>
  <si>
    <t>2.8 EmprendeWeekend</t>
  </si>
  <si>
    <t>Realizado 100%</t>
  </si>
  <si>
    <t>Acciones específicas de Gestión de Documentación</t>
  </si>
  <si>
    <t>3. Envío de cartas con documentos de prácticas, convenios + anexos, Llamadas telefónicas a estudiantes y empresas</t>
  </si>
  <si>
    <t>41.00-1220.8</t>
  </si>
  <si>
    <t>Número de prácticas realizadas</t>
  </si>
  <si>
    <t>10000 cartas</t>
  </si>
  <si>
    <t>Realizado 90%</t>
  </si>
  <si>
    <t>Dar soporte a la actividad diaria del servicio de comunicación.</t>
  </si>
  <si>
    <t>"Acciones funcionales de gestión del Servicio de Comunicación"</t>
  </si>
  <si>
    <t>610012208_24900</t>
  </si>
  <si>
    <t>% de acciones a las que da soporte</t>
  </si>
  <si>
    <t>Atender necesidades específicas del servicio de comunicación (dietas, kilometraje) para dar soporte a las acciones realizadas en Redes Sociales, Revista UMH Sapiens y Tv. Universitaria.</t>
  </si>
  <si>
    <t>Dietas y kilometraje de personal colaborador</t>
  </si>
  <si>
    <t>6100/1220.4/22001</t>
  </si>
  <si>
    <t>% de acciones cubiertas en redes sociales, revista, TV universitaria, Asignatura Pendiente, Aula Plaça Baix</t>
  </si>
  <si>
    <t>Comunicar la Ciencia que se genera en la UMH, hacerla llegar a la sociedad y difundir los logros realizados por nuestros profesores e investigadores a través de una revista científica.</t>
  </si>
  <si>
    <t>Producir, realizar, maquetar, imprimir y distribuir la revista trimestral de divulgación científica de la UMH: "UMH Sapiens"</t>
  </si>
  <si>
    <t>6100/1220.5/22600</t>
  </si>
  <si>
    <t>4.000 € (consejo social)</t>
  </si>
  <si>
    <t>número de revistas publicadas al año</t>
  </si>
  <si>
    <t>Elaborar el dossier de prensa.</t>
  </si>
  <si>
    <t>Adquisición en digital de la prensa diaria a través de diferentes plataformas como ORBYT o KIOSCO Y MÁS.</t>
  </si>
  <si>
    <t>6100/1220.6/22600</t>
  </si>
  <si>
    <t>% de número de días laborales que se realiza el dossier de prensa</t>
  </si>
  <si>
    <t>Maquetación y diseño de diferentes piezas gráficas para difundir los títulos oficiales de la umh.</t>
  </si>
  <si>
    <t>Diseño y maquetación de piezas publicitarias para web, prensa, imprenta,  Internet y exterior.</t>
  </si>
  <si>
    <t>6100/1220.3/22706</t>
  </si>
  <si>
    <t>Número de diseños realizados</t>
  </si>
  <si>
    <t>Desarrollo y mantenimiento de aplicaciones informáticas que faciliten y ayuden a dar la difusión de las noticias de comunicación.</t>
  </si>
  <si>
    <t xml:space="preserve"> Mantenimiento, desarrollo, coordinación y gestión del programa gestor del Circuito Cerrado de Televisión.</t>
  </si>
  <si>
    <t>6100/1221.3/22706</t>
  </si>
  <si>
    <t>% implementado de mejoras en los programas</t>
  </si>
  <si>
    <t>Medir y comparar sucesivamente la imagen de la Universidad en diferentes públicos objetivos.</t>
  </si>
  <si>
    <t>Encuestas para determinar los parámetros de la UMH mejor valorados interna y externamente y análisis de resultados para la toma de decisiones de Marketing.</t>
  </si>
  <si>
    <t>6100/1220.7/22600</t>
  </si>
  <si>
    <t>% Informe  realizado</t>
  </si>
  <si>
    <t>Fomento de imagen corporativa: Presupuesto para cubrir los gastos protocolarios del equipo de Gobierno.</t>
  </si>
  <si>
    <t>Detalles promocionales para cuidar la imagen corporativa de la UMH.</t>
  </si>
  <si>
    <t>6100/1220.9/22109</t>
  </si>
  <si>
    <t>Número de atenciones protocolarias</t>
  </si>
  <si>
    <t xml:space="preserve">Promocionar la marca UMH con una tienda online. </t>
  </si>
  <si>
    <t>Desarrollo de la Tienda de la Universidad</t>
  </si>
  <si>
    <t>6100/1221.1/22601</t>
  </si>
  <si>
    <t>Número de productos en la Tienda</t>
  </si>
  <si>
    <t>Difundir y reforzar la imagen de la Universidad en centros de educación docente no universitaria y en diferentes entornos sociales.</t>
  </si>
  <si>
    <t>Talleres prácticos en centros de Educación Secundaria - MIREUMH (Descubre tu talento)</t>
  </si>
  <si>
    <t>6100/12212/22608</t>
  </si>
  <si>
    <t>Número de talleres impartidos</t>
  </si>
  <si>
    <t>Potenciar la generación de productos audiovisuales.</t>
  </si>
  <si>
    <t>Producción, edición, grabación, montaje, distribución de un informativo semanal y de un reportaje de vídeo mensual con contenidos de los principales aconteciminetos de la Universidad</t>
  </si>
  <si>
    <t>6100/1221.4/22600</t>
  </si>
  <si>
    <t>Número de informativos y reportajes realizados anualmente</t>
  </si>
  <si>
    <t>40 informativos/20 reportajes/8 Play UMH</t>
  </si>
  <si>
    <t>26 informativos/8  reportajes/5 play</t>
  </si>
  <si>
    <t>Contribuir a la mejora de la imagen de la Universidad  
 a través de Publicidad,
 ejecutar acciones encaminadas a la captación de estudiantes y
difundir nuestros títulos de grado y máster.</t>
  </si>
  <si>
    <t>Crear un plan de marketing anual que contemple la impresión de material divulgativo de la UMH (títulos de grado y posgrado) ; Contratación de publicidad y patrocionios (prensa, web, radio, exterior, TV, etc.) ; Patrocinio de programas en diferentes medios de comunicación (Onda Cero, Teleelx, Información TV, Radio Elche) y campaña de captación en Google Adwords (SEM Y SEO) y Redes Sociales.</t>
  </si>
  <si>
    <t>6100/1220.2/22602</t>
  </si>
  <si>
    <t>% de ejecución del plan de Marketing</t>
  </si>
  <si>
    <t>Fortalecer la relación con antiguos estudiantes</t>
  </si>
  <si>
    <t>Fomento de actividades para la captación de nuevos estudiantes Alumni</t>
  </si>
  <si>
    <t>6100/12215/24900</t>
  </si>
  <si>
    <t>Número de acciones realizadas para la captación de nuevos "Alumni".</t>
  </si>
  <si>
    <t>8 acciones</t>
  </si>
  <si>
    <t>7 acciones</t>
  </si>
  <si>
    <t>Emitir la programación de la Radio UMH en FM</t>
  </si>
  <si>
    <t xml:space="preserve">Alquiler y mantenimiento de los equipos de alta frecuencia (antena, transmisor, radioenlace, RDS…)  </t>
  </si>
  <si>
    <t>6100 42301_20900</t>
  </si>
  <si>
    <t>Realización del mantenimiento (sí/no)</t>
  </si>
  <si>
    <t xml:space="preserve">Ampliar, mantener y dotar del material audiovisual necesario para acercar la Radio, TV y la tienda de la UMH a la Comunidad Universitaria y a la sociedad.  </t>
  </si>
  <si>
    <t>Dotación de material para actualizar las cámaras, equipamiento técnico para la Radio, las máquinas expendedoras para los productos de la tienda y renovar los equipos del Circuito Cerrado de TV.</t>
  </si>
  <si>
    <t>0000 122.00.09 621 00</t>
  </si>
  <si>
    <t>número de equipos renovados</t>
  </si>
  <si>
    <t>Se hace necesario renovar los estudios de autocontrol del campus de Elche y Sant Joan d'Alacant destinados a la realización de programas de producción propia y la realización de prácticas por parte de los estudiantes de forma autónoma. Durante los 15 años de uso han pasado por las manos de centenares de estudiantes e investigadores, grabando miles de horas de radio. Hoy en día tenemos unos estudios que están tecnológicamente obsoletos y técnicamente se encuentran al final de su vida útil, provocando errores en las grabaciones y continuas reparaciones que, en la mayoría de las ocasiones, no se pueden realizar debido a la falta de recambios acaecida por la obsolescencia de los equipos, hecho que afecta directamente a la realización de las prácticas docentes de las asignaturas de los grados en Periodismo, Comunicación Audiovisual y del doble grado en Comunicación Audiovisual y Periodismo, así como a la calidad y las posibilidades de las producciones propias de Radio UMH.</t>
  </si>
  <si>
    <t>El proyecto de vida 
universitaria está 
formado por un conjunto 
de acciones dirigidas a
 ESTUDIANTES DE LA UMH, 
con el fin de dinamizar la vida en los campus y atender las necesidades de los estudiantes con otro tipo de actividades。Puesto que esta actividad requiere de la coordinación y, en ocasiones, de la impartición de clases magistrales ofrecidas por personal del Servicio de Comunicación o por personal ajeno a la organización,  se  considera necesario habilitar los pagos a personal propio en esta línea presupuestaria.</t>
  </si>
  <si>
    <t xml:space="preserve">Atender las necesidades y al profesorado de  las escuelas de música, cocina y radio y los clubs de influencers, baile moderno, juegos de mesa, batallas de gallos  y cómic, entre otros. </t>
  </si>
  <si>
    <t>6100/ 3240/ 22608</t>
  </si>
  <si>
    <t>número de estudiantes que participan en las escuelas y clubs de Vida UMH</t>
  </si>
  <si>
    <t>SE AMPLIA EL NÚMERO DE ACTIVIDADES OFERTADAS A LOS ESTUDIANTES DE LA UMH</t>
  </si>
  <si>
    <t>Satisfacer las necesidades informativas de los potenciales y actuales estudiantes mediante la resolución de consultas de carácter académico, educativo, social, etc., al tiempo que contribuir a la generación del sentimiento de pertenencia y potenciar la imagen de marca UMH.E34:E38</t>
  </si>
  <si>
    <t>Colaboración en la coordinación de las acciones encaminadas a atender las necesidades de información sobre la UMH de los potenciales y actuales estudiantes de la UMH</t>
  </si>
  <si>
    <t>6100/32401/22609</t>
  </si>
  <si>
    <t>número de consultas atendidas</t>
  </si>
  <si>
    <t>PROYECTO VIDA UNIVERSITARIA</t>
  </si>
  <si>
    <t>Colaboración en la coordinación de las acciones encaminadas a atender las necesidades de información sobre la UMH de los potenciales y actuales estudiantes de la UMH (charlas informativas, visitas a los campus, jornadas de puertas abiertas, jornadas de bienvenidas, etc..).</t>
  </si>
  <si>
    <t>Realización de tareas de apoyo en la elaboración de soportes gráficos para la promoción de la imagen de marca de la UMH.</t>
  </si>
  <si>
    <t xml:space="preserve">Colaborar en las actividades que organiza la Unidad de Cultura Científica del Servicio de Comunicación, Marketing y Atención al Estudiantado </t>
  </si>
  <si>
    <t>2 años</t>
  </si>
  <si>
    <t>si</t>
  </si>
  <si>
    <t>CERTIFICACION Y MANTENIMIENTO DEL SISTEMA DE GESTIÓN AMBIENTAL ISO 14001</t>
  </si>
  <si>
    <t>1205 42401  22706</t>
  </si>
  <si>
    <t>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</si>
  <si>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Nº DE SISTEMAS DE GESTIÓN AMBIENTAL IMPLANTADOS Y CERTIFICADOS ISO 14001 AENOR</t>
  </si>
  <si>
    <t>CONSEGUIR IMPLANTAR Y CERTIFICAR UN SISTEMA DE GESTIÓN AMBIENTAL ISO 14001:2015</t>
  </si>
  <si>
    <t>IMPLANTADO Y CERTIFICADO UN SISTEMA</t>
  </si>
  <si>
    <t>CONSEGUIR CERTIFICACION DE UN SISTEMA DE GESTIÓN ISO 14001:2015</t>
  </si>
  <si>
    <t>FOMENTO DE LA EDUCACIÓN Y SENSIBILIZACIÓN AMBIENTAL Y EL VOLUNTARIADO POR EL MEDIO AMBIENTE.</t>
  </si>
  <si>
    <t>1205 1220.8</t>
  </si>
  <si>
    <t>Mejorar la educación, la sensibilización y la capacidad humana e institucional respecto de la mitigación del cambio climático, la adaptación a él, la reducción de sus efectos y la alerta temprana</t>
  </si>
  <si>
    <t>% DE VARIACIÓN DE ACTIVIDADES PONDERADAS RESPECTO A LA MEDIA DE LOS 3 ULTIMOS AÑOS</t>
  </si>
  <si>
    <t>OBTENER UN PORCENTAJE DE VARIACIÓN DE +/- EL 15%</t>
  </si>
  <si>
    <t>DISMINUCIÓN DE UN 60,3% DE ACTIVIDADES PONDERADAS RESPECTO A LA MEDIA DE LOS ULTIMOS 3 AÑOS. SE ESPERA ALCANZAR LA META CON LOS MESES QUE RESTAN DEL 2022</t>
  </si>
  <si>
    <t>MANTENER UN PORCENTAJE DE +/- EL 15% DE VARIACIÓN ACTIVIDADES PONDERADAS RESPECTO A LA MEDIA DE LOS ULTIMOS 3 AÑOS</t>
  </si>
  <si>
    <t>Labores de gestión ambiental y desarrollo sostenible, a través de la colaboración en proyectos de temática medioambiental (biodiversidad, movilidad sostenible, economía circular, etc.), de actividades de comunicación y sensibilización ambiental (gestión de redes sociales, organización de jornadas, talleres y cursos, campañas de concienciación y difusión, etc.) y de programas de voluntariado ambiental, así como de otras actividades relacionadas con el Área Ambiental y Desarrollo Sostenible de la UMH</t>
  </si>
  <si>
    <t>DESCENTRALIZACION ADMINISTRATIVA</t>
  </si>
  <si>
    <t>Realizar las funciones asignadas a los Centros de Gestión de Campus en sus diferentes áreas de actuación: académica; estudiantes; económica, general, etc.</t>
  </si>
  <si>
    <t>1802,1220,22703</t>
  </si>
  <si>
    <t>CORREO</t>
  </si>
  <si>
    <t>MEJORA DE LA EFICACIA Y EFICIENCIA EN LA GESTIÓN</t>
  </si>
  <si>
    <t>Revisar los procesos administrativos al objeto de reducir costes y disminuir la burocracia, potenciando los medios telemáticos</t>
  </si>
  <si>
    <t>1802,1220,22002</t>
  </si>
  <si>
    <t>MAT. FUNG. INFORMATICO</t>
  </si>
  <si>
    <t>COORDINACIÓN DE PROCEDIMIENTOS ADMINISTRATIVOS</t>
  </si>
  <si>
    <t xml:space="preserve"> Unificar criterios en los procedimientos administrativos, entre los Centros de Gestión de Campus, y los Servicios y Unidades Centrales</t>
  </si>
  <si>
    <t>1802,1220,22000</t>
  </si>
  <si>
    <t>MAT. OFICINA ORDINARIO + IMPRESIÓN</t>
  </si>
  <si>
    <t>DESARROLLO DE NUEVOS PROCEDIMIENTOS</t>
  </si>
  <si>
    <t xml:space="preserve">Consolidar la implantación de los procedimientos establecidos. </t>
  </si>
  <si>
    <t>1802,1220,23102</t>
  </si>
  <si>
    <t>DIETAS PAS</t>
  </si>
  <si>
    <t>MEJORA DE LAS CONDICIONES DE TRABAJO</t>
  </si>
  <si>
    <t>Mantener la adaptación del Centro a las necesidades derivadas del Plan de Prevención de Riesgos Laborales, y a las nuevas tecnologías.</t>
  </si>
  <si>
    <t>1802,1220,22200</t>
  </si>
  <si>
    <t>TELEFONO</t>
  </si>
  <si>
    <t>MEJORA CONTINUA</t>
  </si>
  <si>
    <t>Aplicar y mantener el Plan de Mejora del Centro</t>
  </si>
  <si>
    <t>1802,1220,22609</t>
  </si>
  <si>
    <t>OTROS GASTOS DIVERSOS</t>
  </si>
  <si>
    <t>DESCENTRALIZACION ADMINISTRATIVA (Atención a Estudiantes sobre acciones que emanan del Vicerrectorado de Estudiantes y Coordinación)</t>
  </si>
  <si>
    <t>1,1-Comunicaciones postales a los estudiantes de las instrucciones recibidas por parte del Vicerrector (anulaciones, impagos, becas, etc)</t>
  </si>
  <si>
    <t>1802,12208,22703</t>
  </si>
  <si>
    <t>1,2-Encuadernación actas calificaciones académicas</t>
  </si>
  <si>
    <t>1802,12208,22000</t>
  </si>
  <si>
    <t>IMPRESIÓN</t>
  </si>
  <si>
    <t>REAFIRMAR E INCREMENTAR LA PROYECCIÓN INTERNACIONAL DE LA UMH</t>
  </si>
  <si>
    <t>1.1 Acciones especiales de impulso a la internacionalización</t>
  </si>
  <si>
    <t>1100 13104 22800</t>
  </si>
  <si>
    <t>Asistencia a reuniones CICUE, EAIE, NAFSA… viajes de promoción internacional. Acciones enfocadas a mejorar la posición de la UMH en rankings internacionales</t>
  </si>
  <si>
    <t>100% de reuniones convocadas a las que se ha asistido. Dos viajes anuales de promoción realizados.</t>
  </si>
  <si>
    <t>100% de reuniones convocadas a las que se ha asistido. Tres viajes anuales de promoción realizados.</t>
  </si>
  <si>
    <t>1.2 Acciones de mejora de la estrategia de internacionalización de Centros y Facultades</t>
  </si>
  <si>
    <t>1100 13110 23202</t>
  </si>
  <si>
    <t>1.3 Acciones especiales de impulso al postgrado internacional (Fundación Carolina, AECID)</t>
  </si>
  <si>
    <t>1100 13110 48163</t>
  </si>
  <si>
    <t>Incorporación de 3 estudiantes de Master y 2 de Doctorado</t>
  </si>
  <si>
    <t>Incorporación de 2 estudiantes de Doctorado y a la espera de 3 de Master</t>
  </si>
  <si>
    <t>1.4 Becas Doctorado Colegio Tordesillas</t>
  </si>
  <si>
    <t>1100 13110 48100</t>
  </si>
  <si>
    <t>Becas para Doctorandos y PDI Colegio Doctorado Tordesillas</t>
  </si>
  <si>
    <t>Finalización y defensa Doctorado de Doble (UMH-USP). Estancia de 2 meses. Publicación de 3 articulos primer cuartil</t>
  </si>
  <si>
    <t>1.5 Becas para proyectos de investigación internacionales</t>
  </si>
  <si>
    <t>1100 13111 48100</t>
  </si>
  <si>
    <t>Desarrollo de 3 Proyectos pilotos USP + UMH</t>
  </si>
  <si>
    <t>Conceder 3 proyectos piloto en diversas áreas para la colaboración entre grupos de investigación del estado de Sao Paulo y de la UMH.</t>
  </si>
  <si>
    <t>1.6 Beca Formativa Titulado en Periodismo y Comunicación Interna</t>
  </si>
  <si>
    <t>0000 12201 48103</t>
  </si>
  <si>
    <t xml:space="preserve">Mantenimiento de redes sociales y comunicaciones del Vicerrectorado </t>
  </si>
  <si>
    <t>Incorporación de un becario</t>
  </si>
  <si>
    <t>1.7 Acreditación exámenes ACLES en la UMH</t>
  </si>
  <si>
    <t>Nueva partida</t>
  </si>
  <si>
    <t>1.8 Cuotas de pertenencia a asociaciones internacionales (ACLES, AUIP y Grupo Tordesillas)</t>
  </si>
  <si>
    <t>0000 32301 22614</t>
  </si>
  <si>
    <t>Pertenencia ACLES, AUIP y G Tordesillas para internacionalización UMH</t>
  </si>
  <si>
    <t>Cuotas abonadas</t>
  </si>
  <si>
    <t>ATRACCIÓN DE NUEVOS ESTUDIANTES DE POSGRADO EN UNIVERSIDADES IBEROAMERICANAS</t>
  </si>
  <si>
    <t>2.1. Desarrollo Programa Piloto Espejo Iberoamérica. Detalles en Resolución C.G. 27/06/18</t>
  </si>
  <si>
    <t>1100 1310 22709</t>
  </si>
  <si>
    <t>Ingresos por 50 matrículas de Master UMH y por varios programas Study Abroad</t>
  </si>
  <si>
    <t>ACCIONES ESPECIALES DE IMPULSO A LA INTERNACIONALIZACIÓN Y COOP AL DESARROLLO</t>
  </si>
  <si>
    <t>3.1 Ayudas comedor estudiantes escuela de Nemba</t>
  </si>
  <si>
    <t>1100 13105 23100</t>
  </si>
  <si>
    <t>3.2 Impulso de Proyectos de inversión en Cooperación al Desarrollo: sede UMH - Ruanda</t>
  </si>
  <si>
    <t>1100 1340 79000</t>
  </si>
  <si>
    <t>3.3 Actividades de Cooperación Internacional al Desarrollo y ayuda humanitaria de la UMH en Ruanda</t>
  </si>
  <si>
    <t>Reforma del sistema de evacuación y tratamiento de aguas residuales Hospital Nemba</t>
  </si>
  <si>
    <t>1100 1340 49000</t>
  </si>
  <si>
    <t>3.4 Beca Formativa Titulado en Periodismo y Comunicación Interna</t>
  </si>
  <si>
    <t>Difusión y visibilidad de las acciones de cooperación del Vicerrectorado</t>
  </si>
  <si>
    <t>Existencia de un becario para difusión y redes sociales</t>
  </si>
  <si>
    <t>3.5 Acciones especiales: mujeres por África</t>
  </si>
  <si>
    <t>1100 1341100 48164</t>
  </si>
  <si>
    <t>3.6 Ayuda solidaria convenio Ayto Elche y ONG Reporterosmsin Fronteras</t>
  </si>
  <si>
    <t>Firma de convenio de colaboración con el Ayto de Elche: acoger a un reportero amenazado de muerte como refugiado</t>
  </si>
  <si>
    <t>En colaboración con Reporteros Sin Fronteras y el Ayto de Elche: acoger a un reportero amenazado de muerte como refugiado</t>
  </si>
  <si>
    <t>3.7 Acciones de promoción internacional solidaria ODS estudiantes UMH + Alumni</t>
  </si>
  <si>
    <t>1100 13403 22602</t>
  </si>
  <si>
    <t>Comunicación interna y externa del Vicerrectorado en acciones de internacionalización</t>
  </si>
  <si>
    <t>Comunicación interna y externa del Vicerrectorado en acciones de cooperación</t>
  </si>
  <si>
    <t>UMH, FUNDACIÓN CAROLINA</t>
  </si>
  <si>
    <t>ESTUDIANTES POSGRADO</t>
  </si>
  <si>
    <t>ESTUDIOS DE MASTER Y DOCTORADO</t>
  </si>
  <si>
    <t>INTERNACIONALIZACIÓN POSGRADO UMH</t>
  </si>
  <si>
    <t>Nº ESTUDIANTES MATRICULADOS</t>
  </si>
  <si>
    <t xml:space="preserve">2 ESTUDIANTES DOCTORADO + 3 ESTUDIANTES MASTER (FUNDACIÓN CAROLINA) </t>
  </si>
  <si>
    <t>2 ESTUDIANTES DOCTORADO + 3 ESTUDIANTES MASTER</t>
  </si>
  <si>
    <t>ESTUDIANTES MASTER Y DOCTORADO UNIVERSIDADES EXTRANJERAS</t>
  </si>
  <si>
    <t>CONVOCA FUNDACIÓN CAROLINA</t>
  </si>
  <si>
    <t xml:space="preserve">PROMOCIÓN INTERNACIONAL POSGRADO UMH </t>
  </si>
  <si>
    <t>ESTUDIANTES UMH</t>
  </si>
  <si>
    <t>ACCIONES DE COOPERACIÓN AL DESARROLLO</t>
  </si>
  <si>
    <t>ACCIONES DE COOPERACIÓN AL DESARROLLO EN ESTUDIANTES UMH</t>
  </si>
  <si>
    <t>Nº PREMIOS CONCEDICOS</t>
  </si>
  <si>
    <t>4 PREMIOS DE 1.000 EUROS CONCEDIDOS.</t>
  </si>
  <si>
    <t>2 PREMIOS DE 2.000 EUROS CONCEDIDOS.</t>
  </si>
  <si>
    <t>COOPERACIÓN AL DESARROLLO</t>
  </si>
  <si>
    <t>IMPULSO DE PROYECTOS DE INVERSIÓN EN COOPERACIÓN AL DESARROLLO: SEDE UMH EN RUANDA</t>
  </si>
  <si>
    <t>VII</t>
  </si>
  <si>
    <t>PROYECTOS INTERNACIONALES INVESTIGACIÓN PROGRAMA SPRINT CON BRASIL</t>
  </si>
  <si>
    <t>GRUPOS DE INVESTIGACIÓN UMH</t>
  </si>
  <si>
    <t>Ayudas para grupos de investigación UMH y Brasil. La FAPESPI concede el mismo importe para grupos brasileños</t>
  </si>
  <si>
    <t>INTERNACIONALIZACIÓN INVESTIGACIÓN</t>
  </si>
  <si>
    <t>Convocatoria de ayudas para grupos investigación realizada</t>
  </si>
  <si>
    <t>De 2 a 3 ayudas concedidas</t>
  </si>
  <si>
    <t>Grupos investigación UMH</t>
  </si>
  <si>
    <t>2022/23</t>
  </si>
  <si>
    <t>DIC-22 Y DIC-23</t>
  </si>
  <si>
    <t>CREACIÓN REDES INTERNACIONALES DE INVESTIGACIÓN</t>
  </si>
  <si>
    <t>Movilidad doctorados Colegio Tordesillas</t>
  </si>
  <si>
    <t>Adjudicación becas para doctorados CDT</t>
  </si>
  <si>
    <t>4 ayudas concedidas</t>
  </si>
  <si>
    <t>PERSONAL INVESTIGADOR</t>
  </si>
  <si>
    <t>2022/2023</t>
  </si>
  <si>
    <t>ESTUDIOS DE MASTER PARA MUJERES AFRICANAS</t>
  </si>
  <si>
    <t>BECA CONCEDIDA</t>
  </si>
  <si>
    <t>1 BECA CONCEDIDA</t>
  </si>
  <si>
    <t>ESTUDIANTE DE MASTER</t>
  </si>
  <si>
    <t>CONVOCA MUJERES POR ÁFRICA</t>
  </si>
  <si>
    <t>DERECHOS DE PROPIEDAD INDUSTRIAL E INTELECTUAL</t>
  </si>
  <si>
    <t>Cubrir los gastos de registro y tramitación de patentes y registros de propiedad intelectual. Facturas de Agentes de Propiedad Industrial encargados de la redacción de memoria de patentes; Tasas oficiales de la OEPM y Registro Propiedad Intelectual; Precio Público Informes Tecnológicos de Patentes</t>
  </si>
  <si>
    <t>05.00 5420.4 227.06</t>
  </si>
  <si>
    <t xml:space="preserve">Registros Propiedad Industrial </t>
  </si>
  <si>
    <t xml:space="preserve">15 ITPs 8 solicitudes nacionales, 5 extensiones internacionales, 3 registros propiedad intelectual </t>
  </si>
  <si>
    <t xml:space="preserve">13 ITPs, 2 patentes nacionales, 3 extensiones internacionales </t>
  </si>
  <si>
    <t xml:space="preserve">15 Informes Tecnológicos; 8 Solicitudes Patentes Nacionales; 5 Extensiones Internacionales; 3 Inscripciones de Propiedad Intelectual </t>
  </si>
  <si>
    <t>Aunque se ha gastado 19450,00 se solicita 46360,00 porque para 2022 todavía se espera un gasto de 24100,00 debido a gestiones futuras de aquí a diciembre</t>
  </si>
  <si>
    <t>ACCIONES DE IMPULSO A LA INNOVACIÓN: PARTICIPACIONES EMPRESAS CREADAS EN ACCIONES NAU DE LA INNOVACIÓ</t>
  </si>
  <si>
    <t>APORTACIÓN DEL 5% EN LAS EMPRESAS QUE SALGAN DEL PROGRAMA MARATON</t>
  </si>
  <si>
    <t>05.00 32210 840.01</t>
  </si>
  <si>
    <t>NÚMERO DE EMPRESAS EN LAS QUE PARTICIPA LA UMH CON UNA APORTACIÓN DEL 5% DEL CAPITAL SOCIAL</t>
  </si>
  <si>
    <t xml:space="preserve">CONSTITUCIÓN DE 14 A 15 EMPRESAS </t>
  </si>
  <si>
    <t>SE HAN CONSTITUIDO 5 EMPRESAS EN LAS QUE PARTICIPA LA UMH</t>
  </si>
  <si>
    <t>No se ejecuta el crédito en su totalidad debido a la situación arrastrada  por el COVID'19</t>
  </si>
  <si>
    <t>ACCIONES DE IMPULSO A LA INNOVACIÓN:  PREMIOS FUMH (PROGRAMA ACELERACIÓN)</t>
  </si>
  <si>
    <t>5 PREMIOS DE 5.000€ FINANCIADOS POR EL BANCO SANTANDER</t>
  </si>
  <si>
    <t>05.00 322.00.50 48106</t>
  </si>
  <si>
    <t>NÚMERO DE EMPRESAS QUE SE PRESENTAN A LAS EDICIONES DEL PROGRAMA ACELERACIÓN</t>
  </si>
  <si>
    <t>PARTICIPACIÓN DE 5 PROYECTOS</t>
  </si>
  <si>
    <t>SE HAN PRESENTADO 9 PROYECTOS Y SE HAN SELECCIONADO 2.
SE INICIA EL PROGRAMA EN OCTUBRE 2022</t>
  </si>
  <si>
    <t xml:space="preserve">Se solicitaron 98000€€ de crédito inicial tras reunión con Gerencia y SGPyP debido a un déficit acumulado.La diferencia por tanto no es real. Se incorporan 8000  euros (remanente justificado) en la partida 0500 3221095 48106. Actualmente hay un deficit en la FUMH de 34000€, una vez ejecutado todo el crédito disponible en la partida y en la de remanente. </t>
  </si>
  <si>
    <t>ACCIONES DE IMPULSO A LA INNOVACIÓN:  PREMIOS FUMH (PROGRAMA MARATÓN)</t>
  </si>
  <si>
    <t>10 PREMIOS DE 1.000€ EN LA FASE MEDIA Y 5 PREMIOS DE 10.000€ EN LA FASE FINAL DEL PROGRAMA MARATON</t>
  </si>
  <si>
    <t>05.00 322.00.50 48107</t>
  </si>
  <si>
    <t>NÚMERO DE EMPRESAS QUE SE PRESENTAN A LAS EDICIONES DEL PROGRAMA MARATON</t>
  </si>
  <si>
    <t>PARTICIPACIÓN DE 30 PROYECTOS</t>
  </si>
  <si>
    <t>HAN PARTICIPADO 31 PROYECTOS, DE ELLOS 24 LLEGARON AL JURADO DE LA MEDIA MARATON.
SE HA CELEBRADO EL JURADO DE LA MEDIA MARATON CON FECHA 27/01/2022 Y EL JURADO DE LA FINAL DE LA MARATÓN  CON FECHA 12/04/2022</t>
  </si>
  <si>
    <t>VICERRECTORADO DE TRANSFERENCIA E INTERCAMBIO DE CONOCIMIENTO GASTOS DE FUNCIONAMIENTO</t>
  </si>
  <si>
    <t>Desplazamientos Vicerrectora y Vicerrectores adjuntos, inscripciones congresos y jornadas, dietas, gasto telefónico, impresión y mensajería, compra de material de oficin, fra. sexenios profesorado laboral y demás gastos necesarios para el buen funcionamiento del vicerrectorado.</t>
  </si>
  <si>
    <t>05.00 1220 249.00</t>
  </si>
  <si>
    <t>Está pendiente recibir la factura correspondiente a los sexenios de transferencia de nuestro profesorado relativa a la conv. 2018,  por importe aproximado de 3000€ . Se contempla el gasto para 2023</t>
  </si>
  <si>
    <t xml:space="preserve">PROGRAMA DIFUNDE </t>
  </si>
  <si>
    <t>AYUDAS A LA DIFUSIÓN DE RESULTADOS DE INVESTIGACIÓN CON ORIENTACIÓN HACIA LA TRANSFERENCIA E INTECAMBIO DEL CONOCIMIENTO</t>
  </si>
  <si>
    <t>05.00 542.10.01 48106</t>
  </si>
  <si>
    <t xml:space="preserve">Número de solicitantes entre 20 y 25 </t>
  </si>
  <si>
    <t>IMPULSAR LA TRANSFERENCIA DEL CONOCIMIENTO EN ENTORNOS EMPRESARIALES, PROFESIONALES Y SOCIALES.</t>
  </si>
  <si>
    <t xml:space="preserve">13 ayudas concedias </t>
  </si>
  <si>
    <t>Entre 15 y 20 ayudas. Organización de jornadas con empresas y elaboración de informes de transferencia de resultados al tejido empresarial y social.</t>
  </si>
  <si>
    <t>Se recibieron 37 solicitudes y solo se pudieron conceder 13 por falta de dotación de crédito.</t>
  </si>
  <si>
    <t>PROGRAMA ISOCIAL</t>
  </si>
  <si>
    <t>AYUDAS PARA EL FOMENTO DE PROYECTOS DE TRANSFERENCIA DE CONOCIMIENTO Y EMPRENDIMIENTO SOCIAL.</t>
  </si>
  <si>
    <t>05.00 542.10.06 48106</t>
  </si>
  <si>
    <t xml:space="preserve">Número de solicitantes entre 7 y 10 </t>
  </si>
  <si>
    <t>IMPULSAR LAS ACCIONES DE TRANSFERENCIA DE CONOCIMIENTO CON VALOR SOCIAL EN LA UMH</t>
  </si>
  <si>
    <t>5 ayudas concedidas</t>
  </si>
  <si>
    <t>7 Ayudas. Favorecer la contribución social de nuestros investigadores (innovación social)</t>
  </si>
  <si>
    <t>Se recibieron 7 solicitudes y se pudieron conceder 5 con una revisión del presupuesto concedido a la baja en cada una de ellas</t>
  </si>
  <si>
    <t xml:space="preserve">PROGRAMA COMPACIENCIA </t>
  </si>
  <si>
    <t>AYUDAS PARA EL IMPULSO DE TRABAJOS DE INICIACIÓN A LA TRANSFERENCIA DEL CONOCIMIENTO EN COLABORACIÓN CON EMPRESAS E INSTITUCIONES.</t>
  </si>
  <si>
    <t>0500 542.10.08 48106</t>
  </si>
  <si>
    <t>Número de solicitantes entre 8 y 10</t>
  </si>
  <si>
    <t>IMPULSAR TFG Y TFM QUE SE ACERQUEN A RESOLVER RETOS/PROBLEMAS PLANTEADOS POR EMPRESAS/INSTITUCIONES</t>
  </si>
  <si>
    <t xml:space="preserve">10 ayudas. Fomento de un ecosistema innovador entre invetigadores, estudiantes y empresas/instituciones. </t>
  </si>
  <si>
    <t>Inicialmente se conceden 10000 y se realiza MC de 5000 a programa CONCEPTO</t>
  </si>
  <si>
    <t>PROGRAMA CONTACTA</t>
  </si>
  <si>
    <t>AYUDAS PARA EL INTERCAMBIO DE CONOCIMIENTO (ESTANCIAS) CON EL ECOSISTEMA EMPRESARIAL E INSTITUCIONAL</t>
  </si>
  <si>
    <t>0500 542.00.04 48106</t>
  </si>
  <si>
    <t xml:space="preserve">Número de solicitantes entre 3 y  5 </t>
  </si>
  <si>
    <t>FACILITAR EL INTERCAMBIO DE CONOCIMIENTO ENTRE LA UNIVERSIDAD Y LAS EMPRESAS/INSTITUCIONES DE NUESTRO ENTORNO FAVORECIENDO ESTANCIAS.</t>
  </si>
  <si>
    <t>4 ayudas. Favorecer la conexión entre el investigador y la empresa</t>
  </si>
  <si>
    <t xml:space="preserve">PROGRAMA CAPACITA </t>
  </si>
  <si>
    <t>Ayudas para la capacitación científica y tecnológica de investigadores mediante la realización de tesis industriales</t>
  </si>
  <si>
    <t>0500 542.10.01 47111</t>
  </si>
  <si>
    <t>Número de solicitantes 4</t>
  </si>
  <si>
    <t>IMPULSAR EL DESARROLLO DE TESIS INDUSTRIALES EN LA UMH</t>
  </si>
  <si>
    <t>Importe de 1 euro por error en reparto</t>
  </si>
  <si>
    <t xml:space="preserve">PROGRAMA CONCEPTO </t>
  </si>
  <si>
    <t>AYUDAS PARA LA  VALORIZACIÓN Y TRANSFERENCIA DE LOS RESULTADOS DE INVESTIGACIÓN MEDIANTE PROYECTOS DE PRUEBA DE CONCEPTO</t>
  </si>
  <si>
    <t>0500 542 10 03 48106</t>
  </si>
  <si>
    <t>Número de solicitantes 3</t>
  </si>
  <si>
    <t>IMPULSAR LAS PRUEBAS DE CONCEPTO COMO PASO PREVIO A PROTECCIÓN DE RESULTADOS DE INVESTIGACIÓN DE LA UMH</t>
  </si>
  <si>
    <t>5 Proyectos (4 Industriales, 1 CSSHH)</t>
  </si>
  <si>
    <t>3 Proyectos Industriales, 2 Proyectos Ciencias Sociales y Humanas</t>
  </si>
  <si>
    <t>Inicialmente se conceden 30000 y se realiza MC de 10000 procedentes de los programas COMPACIENCIA Y COMPENDIA</t>
  </si>
  <si>
    <t>PROGRAMA COMPENDIA</t>
  </si>
  <si>
    <t>AYUDAS PARA EL DIAGNÓSTICO Y SISTEMATIZACIÓN DEL CONOCIMIENTO INTERCAMBIABLE</t>
  </si>
  <si>
    <t>05.00 542.10.04 48106</t>
  </si>
  <si>
    <t xml:space="preserve">Número de solicitantes entre 40 y 50 </t>
  </si>
  <si>
    <t>IDENTIFICAR Y CATALOGAR LA OFERTA DE CONOCIMIENTO DE NUESTROS INVESTIGADORES</t>
  </si>
  <si>
    <t>28 solicitudes en total</t>
  </si>
  <si>
    <t>Previsión de incremento de solicitudes con respecto al ejercicio anterior una vez se presente la plataforma INGENIUMH</t>
  </si>
  <si>
    <t xml:space="preserve">COFINANCIACIÓN CONVOCATORIAS COMPETITIVAS DE INNOVACIÓN (APORTACIÓN UMH) </t>
  </si>
  <si>
    <t xml:space="preserve">Cofinanciación Agentes de Innovación (AVI) </t>
  </si>
  <si>
    <t>0500 542.10 48100</t>
  </si>
  <si>
    <t>PENDIENTE CONIFIRMAR IMPORTE  IB (Agente Innovación) PARA SOLICITUD 2023</t>
  </si>
  <si>
    <t>ORGANIZACIÓN ACTIVIDADES CULTURA DE TRANSFERENCIA</t>
  </si>
  <si>
    <t>Acciones para formar y sensibilizar al profesorado</t>
  </si>
  <si>
    <t>05.00 542.10.02 22890</t>
  </si>
  <si>
    <t xml:space="preserve">Número de sesiones entre 3 y 4 </t>
  </si>
  <si>
    <t>INFORMAR Y ASESORAR AL PROFESORADO UMH RESPECTO A LA NUEVA CONVOCATORIA DE SEXENIOS DE TRANSFERENCIA.</t>
  </si>
  <si>
    <t>0 - NO HA HABIDO PUBLICACIÓN DE CONVOCATORIA SEXENIO TRANSFERENCIA</t>
  </si>
  <si>
    <t xml:space="preserve">2 SESIONES </t>
  </si>
  <si>
    <t>Explicar novedades y cambios de la Convocatoria de Sexenios de Transferencia para 2023</t>
  </si>
  <si>
    <t>ACCIONES DE IMPULSO AL EMPRENDIMIENTO (ENCARGO FUMH)</t>
  </si>
  <si>
    <t>ENCARGO DE GESTIÓN DE LA UMH A LA FUMH COMO MEDIO PROPIO</t>
  </si>
  <si>
    <t>00.00 322.21.2 22800</t>
  </si>
  <si>
    <t>EL IMPORTE DEL 2023 QUEDA PENDIENTE DE LAS PROPUESTAS QUE APRUEBE LA COMISIÓN DE SEGUIMIENTO DEL ENCARGO Y NEGOCIE CON LA UMH</t>
  </si>
  <si>
    <t>ACCIONES DE PROYECCIÓN DEL PARQUE CIENTÍFICO Y EMPRESARIAL (ENCARGO FUMH)</t>
  </si>
  <si>
    <t>00.00 322.11. 22800</t>
  </si>
  <si>
    <t>APORTACIÓN INVERSIONES EN INMOVILIZADO UMH EN PC EMPRESARIAL (ENCARGO FUMH)</t>
  </si>
  <si>
    <t>00.00 322.00.21.62100</t>
  </si>
  <si>
    <t>INVERSIONES MATERIALES REALIZADAS EN EL PARQUE CIENTÍFICO</t>
  </si>
  <si>
    <t>DIVERSAS INVERSIONES EN EL PARQUE</t>
  </si>
  <si>
    <t>APROBADAS LA REALIZACIÓN DE 19 ACTUACIONES</t>
  </si>
  <si>
    <t>Fondo dotacional de la FUMH</t>
  </si>
  <si>
    <t>0000.32213.85003</t>
  </si>
  <si>
    <t>APORTACIÓN AL FONDO DOTACIONAL DE LA UMH</t>
  </si>
  <si>
    <t>APORTACIÓN DE 100.000€</t>
  </si>
  <si>
    <t>APORTACIÓN REALIZADA</t>
  </si>
  <si>
    <t>APORTACIÓN DE OTROS 100.000€</t>
  </si>
  <si>
    <t>CÁTEDRAS INSTITUCIONALES UMH</t>
  </si>
  <si>
    <t>2.1 MISTERI D´ELX, PALMERAL D´ELX, MIGUEL HERNÁNDEZ , PEDRO IBARRA, DAMA DE ELCHE , SAN CRISPÍN, RWANDA, ANNETA NICOLI, ROCK, CINEMATOGRAFÍA, CLÍNICA JURÍDICA</t>
  </si>
  <si>
    <t>05.00 323.04 22800</t>
  </si>
  <si>
    <t>MEMORIA ACTIVIDAD</t>
  </si>
  <si>
    <t>PUBLICACION MEMORIA DE ACTIVIDADES</t>
  </si>
  <si>
    <t>REALIZADA</t>
  </si>
  <si>
    <t>PUBLICAR MEMORIA DE ACTIVIDADES</t>
  </si>
  <si>
    <t>La Cátedra de Rock inicia su actividad en 2023, motivo por el cual solicitamos su dotación presupuestaria.</t>
  </si>
  <si>
    <t>CONVOCATORIA DE AYUDAS PROMOVIDAS POR CÁTEDRAS</t>
  </si>
  <si>
    <t>Promover  la visibilidad  y el reconocimiento del Misteri d'Elx (Cat. Misteri d'Elx) - Ayudas a la Promoción de la Innovación en Construcción (Cat.Krystaline) - Ayudas a la Innovación Tecnológica y Premio al mejor TFG, TFM o Tesis Doctoral, sobre el sector del calzado (Cát. del Calzado “San Crispín")</t>
  </si>
  <si>
    <t>05.00 32304 48406</t>
  </si>
  <si>
    <t>SÍ EXCEPTO SAN CRISPIN</t>
  </si>
  <si>
    <t>Numero de candidatos que se presentan a la convocatoria.</t>
  </si>
  <si>
    <t>Aumentar el número de candidatos en un 5% con respecto a años anteriores</t>
  </si>
  <si>
    <t xml:space="preserve">Crédito no ejecutado por no finalización de convocatoria en Ayudas a la Investigación Cátedra Misteri de Elx e incremento de 3000 euros de la  Convocatoria de Ayudas a la promoción de la innovación en construcción 2022 de la Cátedra Krystaline-UMH (código de subvención: 05-323-4-2022-0150)          </t>
  </si>
  <si>
    <t>ACCIONES DE IMPULSO QUE PROMUEVAN ACERCAMIENTO DE LA UNIVERSIDAD A LA SOCIEDD</t>
  </si>
  <si>
    <t>Promover un acercamiento visible de la UMH a la sociedad</t>
  </si>
  <si>
    <t>05.00 542.01 22609</t>
  </si>
  <si>
    <t>Numero de actividades para promover el acercamiento de la Universidad a la sociedad</t>
  </si>
  <si>
    <t>Aumentar el número de actividades con respecto al año anterior aprovechando la puesta en funcionamiento del Aula Plaça de Baix</t>
  </si>
  <si>
    <t>1 actividad</t>
  </si>
  <si>
    <t>Promover el acercamiento de la Universidad a la sociedad</t>
  </si>
  <si>
    <t>Se ha realizado un número mayor de actividades cuyo coste ha sido imputado a la partida correspondiente de los actos del 25 Aniversario UMH</t>
  </si>
  <si>
    <t>Becas prácticas UJIE Campus Emprendimiento Innovador</t>
  </si>
  <si>
    <t>05.00.322.06 48181</t>
  </si>
  <si>
    <t>Premos Campus Emprendimiento Innovador</t>
  </si>
  <si>
    <t>05.00.322.05 48303</t>
  </si>
  <si>
    <t>4 premios</t>
  </si>
  <si>
    <t>0500 322.00.50 48107</t>
  </si>
  <si>
    <t>ACCIONES DE IMPULSO A LA INNOVACIÓN: PREMIOS FUMH. PROGRAMA MARATON</t>
  </si>
  <si>
    <t>EXTERNA</t>
  </si>
  <si>
    <t>EMPRESAS DE NUEVA CREACIÓN</t>
  </si>
  <si>
    <t>IMPULSAR LA CREACIÓN DE EMPRESAS DE BASE TECCNOLOGÍCA (START UP-SPIN OFF) EN EL ENTORNO UMH</t>
  </si>
  <si>
    <t>NÚMERO DE EMPRENDEDORES Y/O PROYECTOS ASESORADOS</t>
  </si>
  <si>
    <t>CONCURRENCIA COMPETITIVA</t>
  </si>
  <si>
    <t xml:space="preserve">EMPRESAS NUEVA CREACIÓN </t>
  </si>
  <si>
    <t>NO PROCEDE</t>
  </si>
  <si>
    <t>HASTA FINALES DE 2023</t>
  </si>
  <si>
    <t>CREAR EMPRESAS TECNOLÓGICAS E INNOVADORAS QUE EMPLEEN PERSONAL DE ALTA CUALIFICACIÓN</t>
  </si>
  <si>
    <t>ACCIONES DE IMPULSO A LA INNOVACIÓN: PREMIOS FUMH. PROGRAMA ACELERACIÓN</t>
  </si>
  <si>
    <t>Convocar las Ayudas a la Investigación  2023 de la Cátedra Misteri d’Elx y aprobar las bases que regulan esta convocatoria</t>
  </si>
  <si>
    <t>El objetivo de las ayudas a la Investigación es reconocer el esfuerzo de aquellos investigadores españoles que contribuyan de forma relevante a promover la visibilidad y el reconocimiento del Misteri d´Elx, con el firme propósito de impulsar y fortalecer el desarrollo de la actividad investigadora en torno al Misteri d´Elx.</t>
  </si>
  <si>
    <t>AYUDA</t>
  </si>
  <si>
    <t>Convocar las ayudas a la Promoción de la Innovación en Construcción 2022 de la Cátedra Krystaline-UMH de Economía y Eficiencia en Construcción</t>
  </si>
  <si>
    <t>Fomentar la generación y el avance significativo del conocimiento científico y la investigación de calidad en torno a la construcción eficiente y la economía, desde cualquier área de conocimiento (ciencias físico- técnicas, ciencias sociales y humanidades).</t>
  </si>
  <si>
    <t>Captar el talento de jóvenes estudiantes o recién titulados relacionados con las infraestructuras y su gestión eficiente.</t>
  </si>
  <si>
    <t>Concesión de ayuda para el desarrollo del trabajo de innovación tecnológica.</t>
  </si>
  <si>
    <t>Personas físicas del ámbito académico y profesional, cuya formación esté relacionada con las Infraestructuras</t>
  </si>
  <si>
    <t>3 meses + 3 meses prorrogables</t>
  </si>
  <si>
    <t>31/12/2022, salvo prórroga.</t>
  </si>
  <si>
    <t>Impulsar la generación del conocimiento en el sector de las infraestructuras.</t>
  </si>
  <si>
    <t>Cátedra del Calzado San Crispín</t>
  </si>
  <si>
    <t>ANUALIDAD 2023</t>
  </si>
  <si>
    <t>Dotación de  premio al mejor trabajo fin de
grado, fin de master o tesis doctoral, sobre el sector
del calzado
Tecnológica 2023 de la Cátedra del Calzado SAN
CRISPÍN en convocatoria</t>
  </si>
  <si>
    <t>Premiar un Trabajo de Fin de Grado, o un
Trabajo de Fin de Máster o una Tesis Doctoral sobre el
sector del calzado, con el fin de fomentar el interés y
la investigación relacionada con este sector de
actividad.</t>
  </si>
  <si>
    <t>Concesión de premio al mejor trabajo fin de
grado, fin de master o tesis doctoral relacionado con el sector del calzado</t>
  </si>
  <si>
    <t>1 Premio</t>
  </si>
  <si>
    <t>Becas Movilidad Internacional UJIE - Proyecto Campus del Emprendimiento Innovador 5UCV</t>
  </si>
  <si>
    <t>Promover la movilidad internacional de los estudiantes, facilitando su incorporación vía prácticas en empresas de la UE</t>
  </si>
  <si>
    <t>14 meses</t>
  </si>
  <si>
    <t>Premios Proyecto Campus del Emprendimiento Innovador 5UCV</t>
  </si>
  <si>
    <t>Promover la creación de empresas de los estudiantes</t>
  </si>
  <si>
    <t>15 meses</t>
  </si>
  <si>
    <t>INTERNA</t>
  </si>
  <si>
    <t xml:space="preserve">PDI BENEFICIARIOS </t>
  </si>
  <si>
    <t>PROVEER LOS RECURSOS ECONÓMICOS NECESARIOS PARA EL CORRECTO DESARROLLO DEL PROGRAMA DE INCENTIVOS DENTRO DEL PROGRAMA DE EVALUACIÓN DOCENTE EN FORMA DE PREMIOS AL TALENTO DOCENTE</t>
  </si>
  <si>
    <t>1.1  PROVEER LOS RECURSOS ECONÓMICOS NECESARIOS PARA LA DOTACIÓN DE LOS 90 PREMIOS AL TALENTO DOCENTE COMPROMETIDOS POR LA UMH PARA 2022</t>
  </si>
  <si>
    <t>0000/1210606/24900</t>
  </si>
  <si>
    <t>GASTOS DE LA IX EDICIÓN DE LOS PREMIOS AL TALENTO DOCENTE</t>
  </si>
  <si>
    <t>Los gastos de la IX edición de los Premios al Talendo Docente comprenden la carteleria de promoción, los trofeos (grabación de estos+chapa personalizada) y catering en la entrega de premios. Al realizar la entrega de los premios en el mes de diciembre, se suelen producir los gastos a partir de octubre-noviembre, de ahí la baja ejecución en esta partida</t>
  </si>
  <si>
    <t>1.2 PROVEER LOS RECURSOS ECONÓMICOS NECESARIOS PARA LOS GASTOS DE FUNCIONAMIENTO DE LA V EDICIÓN DE LOS PREMIOS AL TALENTO DOCENTE</t>
  </si>
  <si>
    <t>0000/1210606/48300</t>
  </si>
  <si>
    <t>Nº DE PREMIOS</t>
  </si>
  <si>
    <t>1.3 PROVEER LOS RECURSOS ECONÓMICOS NECESARIOS PARA EL CORRECTO FUNCIONAMIENTO DE LOS CONSEJOS DE EVALUACIÓN DOCENTE DE LA UMH DENTRO DEL PROGRAMA DOCENTIA</t>
  </si>
  <si>
    <t>0000/42205/23201</t>
  </si>
  <si>
    <t>Nº REUNIONES CONSEJOS DE EVALUACIÓN DOCENTE</t>
  </si>
  <si>
    <t>Los gastos por Asistencia a las reuniones de los Consejos de Evaluación Docente y de la Comisión de Revisión Docente se realizan, habitualmente entre septiembre y noviembre, por lo que la imputación en esta partida es SIEMPRE durante octubre, noviembre</t>
  </si>
  <si>
    <t>PROVEER LOS RECURSOS ECONÓMICOS NECESARIOS PARA EL CORRECTO DESARROLLO DE LAS CONVOCATORIAS DE PDI DE LA UMH</t>
  </si>
  <si>
    <t>2.1 PROVEER LOS RECURSOS ECONÓMICOS NECESARIOS PARA EL CORRECTO DESARROLLO DE LAS COMISIONES DE CONTRATACIÓN Y COMISIONES JUZGADORAS QUE HAN DE EVALUAR LAS PLAZAS DE PDI DE LA UMH</t>
  </si>
  <si>
    <t>0000/42204/23200</t>
  </si>
  <si>
    <t>PROVEER EL CORRECTO DESARROLLO DEL PROGRAMA DE FORMACIÓN Y MEJORA DOCENTE DEL PDI DE LA UMH</t>
  </si>
  <si>
    <t>3.1 PROVEER LOS RECURSOS ECONÓMICOS NECESARIOS PARA EL PAGO A PERSONAL PROPIO QUE INTERVIENE EN EL PROGRAMA DE FORMACIÓN Y MEJORA DOCENTE DEL PDI DE LA UMH</t>
  </si>
  <si>
    <t>0700/422017201</t>
  </si>
  <si>
    <t>3.2 PROVEER LOS RECURSOS ECONÓMICOS NECESARIOS PARA EL PAGO A PERSONAL DOCENTE EXTERNO QUE INTERVIENE EN EL PROGRAMA DE FORMACIÓN Y MEJORA DOCENTE DEL PDI DE LA UMH</t>
  </si>
  <si>
    <t>0700/42202/22880</t>
  </si>
  <si>
    <t>PROVEER LOS RECURSOS ECONÓMICOS NECESARIOS PARA EL CORRECTO DESARROLLO DEL GRADO EN DERECHO SEMIPRESENCIAL DE LA UMH</t>
  </si>
  <si>
    <t>4.1  PROVEER LOS RECURSOS ECONÓMICOS NECESARIOS PARA EL CORRECTO DESARROLLO DEL GRADO EN DERECHO SEMIPRESENCIAL DE LA UMH CORRESPONDIENTES A LOS CURSOS 1º, 2º, 3º y 4º</t>
  </si>
  <si>
    <t>0700/42203/22880</t>
  </si>
  <si>
    <t>APOYO A LA MEJORA DE LA GESTIÓN DE PROCESOS DE PERSONAL ENCAMINADOS A LA CALIDAD DE LA DOCENCIA</t>
  </si>
  <si>
    <t xml:space="preserve">5.1. PROPORCIONAR LOS RECURSOS ECONÓMICOS NECESARIOS PARA EL APOYO DE INCENTIVOS INDIVIDUALES, EN EL MARCO DEL PLAN ESPECIAL DE INCENTIVOS DE CALIDAD DESARROLLANDO UN SISTEMA QUE POSIBILITE EL CONTACTO DIARIO Y DIRECTO CON EL PROFESORADO EN EL PROPIO CAMPO DE TRABAJO </t>
  </si>
  <si>
    <t>0700/42201/16000</t>
  </si>
  <si>
    <t>El crédito solicitado para esta partida esta destinado a proveer posible eventualidades extraordinarias relacionadas con actividades docentes. Por esta razón, no se sujeta a metas o indicadores.</t>
  </si>
  <si>
    <t>0000 121.06.06 48300</t>
  </si>
  <si>
    <t>PREMIOS AL TALENTO DOCENTE</t>
  </si>
  <si>
    <t>PDI UMH</t>
  </si>
  <si>
    <t>VIII EDICIÓN PREMIOS AL TALENTO DOCENTE</t>
  </si>
  <si>
    <t>MEJORAR DE LA CALIDAD DOCENTE DEL PDI</t>
  </si>
  <si>
    <t>PDTE. RESOLVER (90)</t>
  </si>
  <si>
    <t>9 MESES</t>
  </si>
  <si>
    <t>MEJORAR LA CALIDAD EN LA DOCENCIA</t>
  </si>
  <si>
    <t>MANTENIMIENTO, CONSERVACIÓN Y REPARACIONES DE EQUIPOS Y PEQUEÑAS OBRAS</t>
  </si>
  <si>
    <t>0000 12208 21301</t>
  </si>
  <si>
    <t>TRANSPORTE DE MOBILIARIO Y ENSERES (TRASLADOS)</t>
  </si>
  <si>
    <t>0000 1220 22301</t>
  </si>
  <si>
    <t>Según adjudicacion del nuevo contrato + parte variable (25,652 €)</t>
  </si>
  <si>
    <t>SISTEMAS DE CONTROL DE EDIFICIOS, DE CONTROL ENERGÉTICO Y SISTEMAS CONTRA INCENDIOS</t>
  </si>
  <si>
    <t>0000 1220 22701</t>
  </si>
  <si>
    <t>Importe adjudicación Mto. SIEMENS 2019_00021  (17,210 €) + importe de adjudicación Mto. HONEYWELL  2021_023 ( Parte fija 35,000 €  + p. variable 5,000 €) + Importe de adjudicacion de Mto. de contadores 19,750 € +  2019_00054 MTO GMAO MANTTEST 16,380 €.+ Previsión MTO CONTROL SCHNEIDER 15,000 € fijo + 2,500 € variable (IVA CONTABILIZADO EN LA SOLICITUD PERO NO INCLUIDO EN EL DESGLOSE)+Azigrene 8,470 (IVA incluido)</t>
  </si>
  <si>
    <t>ASISTENCIA TÉCNICA PARA LA SUPERVISIÓN DE CONTRATOS EXTERNOS Y CONCESIONES ADMINISTRATIVAS</t>
  </si>
  <si>
    <t>0000 1220 22702</t>
  </si>
  <si>
    <t>Trabajos realizados otras empresas postales: Servicio de correo-mensajería</t>
  </si>
  <si>
    <t>0000 1220 22703</t>
  </si>
  <si>
    <t>Expte. 15/19 Servicio de valija interna y externa en los campus de Altea, San Juan, Elche y Orihuela UMH</t>
  </si>
  <si>
    <t>MANTENIMIENTOS APLICATIVOS DE GESTIÓN DE INFRAESTRUCTURAS</t>
  </si>
  <si>
    <t xml:space="preserve">0000 1220 22705  </t>
  </si>
  <si>
    <t>No se ha renovado el contrato.</t>
  </si>
  <si>
    <t>Estudios y trabajos técnicos: Planes de prevención</t>
  </si>
  <si>
    <t>Asistencia Técnicas para la intervención psicosocial</t>
  </si>
  <si>
    <t>0000 12202 22706</t>
  </si>
  <si>
    <t>En previsión de 2 asistencias a 1500 euros cada una, se adjunta informe.</t>
  </si>
  <si>
    <t xml:space="preserve">MANTENIMIENTO Y REPARACIÓN DE CUBIERTAS DE ESPECIAL ACCESO </t>
  </si>
  <si>
    <t>0000 12204 21200</t>
  </si>
  <si>
    <t>GESTIÓN DE RESIDUOS</t>
  </si>
  <si>
    <t>0000 12205 22609</t>
  </si>
  <si>
    <t>Importe según nuevo contrato adjudicado</t>
  </si>
  <si>
    <t>MANTENIMIENTO: EDIFICIOS Y OTRAS CONSTRUCCIONES (MANTENIMIENTO INTEGRAL, Y DE LOS SISTEMAS DE GESTIÓN DE INSTALACIONES)</t>
  </si>
  <si>
    <t>0000 12208 21200</t>
  </si>
  <si>
    <t>Importe de licitación del Exp 2022_020 incluyendo parte fija y variable de los 3 lotes según fechas estimadas de inicio + Mantenimiento de cargadores electricos de vehículos (añadiendo una base más).</t>
  </si>
  <si>
    <t>CONTROL DE INSTALACIONES DE TELEVIGILANCIA Y ACCESOS</t>
  </si>
  <si>
    <t>0000 12210 21200</t>
  </si>
  <si>
    <t>Contrato vigente incluido parte variable + modificado 2022.</t>
  </si>
  <si>
    <t>Arrendamiento edificio histórico centro de Elche</t>
  </si>
  <si>
    <t xml:space="preserve">Se solicita el cambio de competencia de esta partida y cambio del responsable del contrato. </t>
  </si>
  <si>
    <t xml:space="preserve">0000 1221607 20200 </t>
  </si>
  <si>
    <t>Según contrato patrimonial firmado.</t>
  </si>
  <si>
    <t>Suministro: energía eléctrica</t>
  </si>
  <si>
    <t>Campus Altea</t>
  </si>
  <si>
    <t>1500 1220 22100</t>
  </si>
  <si>
    <t>Estimación según nuevo contrato y pecios a futuro OMIP año 2023</t>
  </si>
  <si>
    <t>Suministro: agua</t>
  </si>
  <si>
    <t>1500 1220 22101</t>
  </si>
  <si>
    <t>Suministro: combustible</t>
  </si>
  <si>
    <t>1500 1220 22103</t>
  </si>
  <si>
    <t>Trabajos prestados por modelos de Bellas Artes</t>
  </si>
  <si>
    <t>1500 4220 22609</t>
  </si>
  <si>
    <t>Conforme el contrato vigente con posible modificación en 2023</t>
  </si>
  <si>
    <t>Trabajos realizados por otras empresas: limpieza</t>
  </si>
  <si>
    <t>1500 1220 22700</t>
  </si>
  <si>
    <t>Trabajos realizados por otras empresas: seguridad</t>
  </si>
  <si>
    <t>1500 1220 22701</t>
  </si>
  <si>
    <t>Trabajos realizados por otras empresas: Servicio de conserjería</t>
  </si>
  <si>
    <t>1500 1220 22703</t>
  </si>
  <si>
    <t>Trabajos realizados por otras empresas: jardinería</t>
  </si>
  <si>
    <t>1500 1220 22707</t>
  </si>
  <si>
    <t>Según contrato en licitacion mas ampliacion zona Mascarat</t>
  </si>
  <si>
    <t>Gastos de funcionamiento</t>
  </si>
  <si>
    <t>Gastos de funcionamiento del vicerrectorado de Infraestructuras</t>
  </si>
  <si>
    <t>0600 1220 24900</t>
  </si>
  <si>
    <t>Gestión de proyectos de desarrollos Tecnológicos</t>
  </si>
  <si>
    <t>Proyecto dátil</t>
  </si>
  <si>
    <t>0600 12203 22800</t>
  </si>
  <si>
    <t>Elementos de Protección fungible COVID-19</t>
  </si>
  <si>
    <t>Compra de material de protección contra COVID-19</t>
  </si>
  <si>
    <t>0600 12204 22106</t>
  </si>
  <si>
    <t>Mascarillas, Geles, toallitas, papel, desinfectantes, …… para una previsón de 6-8 meses y 100 pruebas de PCRs</t>
  </si>
  <si>
    <t>Equipos técnicos del servicio médico y de primeros auxilios</t>
  </si>
  <si>
    <t>0601 12206 62100</t>
  </si>
  <si>
    <t>Mediciones de contaminantes quimicos</t>
  </si>
  <si>
    <t>Suministro de energía eléctrica</t>
  </si>
  <si>
    <t>1700 1220 22100</t>
  </si>
  <si>
    <t>Estimación según nuevo contrato y precios a futuro OMIP año 2023</t>
  </si>
  <si>
    <t>Suministro de agua</t>
  </si>
  <si>
    <t>1700 1220 22101</t>
  </si>
  <si>
    <t>Sumnistro de gas</t>
  </si>
  <si>
    <t>1700 1220 22102</t>
  </si>
  <si>
    <t>Estimación según precios mercado actual</t>
  </si>
  <si>
    <t>Sumnistro de combustible y biomasa</t>
  </si>
  <si>
    <t>1700 1220 22103</t>
  </si>
  <si>
    <t>1700 1220 22700</t>
  </si>
  <si>
    <t>Trabajos realizados por otras empresas: servicio de seguridad</t>
  </si>
  <si>
    <t>1700 1220 22701</t>
  </si>
  <si>
    <t>Trabajos realizados por otras empresas: servicio de conserjería</t>
  </si>
  <si>
    <t>1700 1220 22703</t>
  </si>
  <si>
    <t>1700 1220 22707</t>
  </si>
  <si>
    <t>Según importes de contratos en licitación JARDINERÍA = 186.914,31 € y PALMERAS = 16.971,26 €</t>
  </si>
  <si>
    <t>Campus Elche</t>
  </si>
  <si>
    <t>1600 1220 221.00</t>
  </si>
  <si>
    <t>1600 1220 221.01</t>
  </si>
  <si>
    <t>Previsto Agua Potable del Campus con dotación de CCRR 45,000 M3 X 0,39 €/M3 = 17.550 €. +45,000 x3,75 + 30,000*3,75 = 281,250 +17550 =298,800</t>
  </si>
  <si>
    <t>Suministro: gas</t>
  </si>
  <si>
    <t>1600 1220 221.02</t>
  </si>
  <si>
    <t>Estimación según precios a futuro TTF año 2023</t>
  </si>
  <si>
    <t>1600 1220 221.03</t>
  </si>
  <si>
    <t>Otros gastos: mantenimiento y socorrismo piscina</t>
  </si>
  <si>
    <t>1600 1220 226.09</t>
  </si>
  <si>
    <t>1600 1220 227.00</t>
  </si>
  <si>
    <t>Apertura del edificio Valona 3.460h de julio a diciembre 2023</t>
  </si>
  <si>
    <t>1600 1220 227.01</t>
  </si>
  <si>
    <t>1600 1220 227.03</t>
  </si>
  <si>
    <t>Apertura del edificio Valona 1685h de julio a diciembre 2023</t>
  </si>
  <si>
    <t>1600 1220 227.07</t>
  </si>
  <si>
    <t>Según importes de contratos en licitación JARDINERÍA = 784.818,15 € y PALMERAS = 94891,99 € mas ampiacion entorno Valona</t>
  </si>
  <si>
    <t>MANTENIMIENTO ISNTALACIONES LCOALES</t>
  </si>
  <si>
    <t>Campus Sant Joan d'Alacant</t>
  </si>
  <si>
    <t>1800 1220 21200</t>
  </si>
  <si>
    <t>SUMINISTRO DE ENERGÍA ELÉCTRICA</t>
  </si>
  <si>
    <t>1800 1220 22100</t>
  </si>
  <si>
    <t>SUMINISTRO DE AGUA</t>
  </si>
  <si>
    <t>1800 1220 22101</t>
  </si>
  <si>
    <t>SUMINISTRO DE GAS</t>
  </si>
  <si>
    <t>1800 1220 22102</t>
  </si>
  <si>
    <t>SUMINISTRO DE COMBUSTIBLE</t>
  </si>
  <si>
    <t>1800 1220 22103</t>
  </si>
  <si>
    <t>TRABAJOS REALIZADOS POR OTRAS EMPRESAS: LIMPIEZA</t>
  </si>
  <si>
    <t>1800 1220 22700</t>
  </si>
  <si>
    <t>TRABAJOS REALIZADOS POR OTRAS EMPRESAS: SERVICIO DE SEGURIDAD</t>
  </si>
  <si>
    <t>1800 1220 22701</t>
  </si>
  <si>
    <t>Ampliación de 1803,5 horas al año según solicitud del Diretor de Seguridad para garantizar la calidad del servicio.</t>
  </si>
  <si>
    <t>TRABAJOS REALIZADOS POR OTRAS EMPRESAS: SERVICIO DE CONSERJERÍA</t>
  </si>
  <si>
    <t>1800 1220 22703</t>
  </si>
  <si>
    <t>TRABAJOS REALIZADOS POR OTRAS EMPRESAS: JARDINERÍA</t>
  </si>
  <si>
    <t>1800 1220 22707</t>
  </si>
  <si>
    <t>Según importes de contratos en licitación JARDINERÍA = 128.503,59 € y PALMERAS = 1.278,502 €</t>
  </si>
  <si>
    <t>PENDIENTE</t>
  </si>
  <si>
    <t>GASTOS DE FUNCIONAMIENTO</t>
  </si>
  <si>
    <t>0400/1220/ 24900</t>
  </si>
  <si>
    <t>ACCIONES ESPECÍFICAS DEL VICERRECTORADAO DE INVESTIGACIÓN</t>
  </si>
  <si>
    <t>Apoyo a los investigadores en tareas de publicación científica, difusión y actividad investigadora</t>
  </si>
  <si>
    <t>0400/54101/23100</t>
  </si>
  <si>
    <t>REPARACIÓN MANTENIMIENTO Y CONSERVACIÓN MAQUINARIA Y EQUIPAMIENTO INVESTIGACIÓN</t>
  </si>
  <si>
    <t>Reparación, mantenimiento y conservación de maquinaria y equipamiento de investigación</t>
  </si>
  <si>
    <t>0400/54102/21301</t>
  </si>
  <si>
    <t>NÚMERO DE REPARACIONES</t>
  </si>
  <si>
    <t>ATENDER TODAS LAS SOLICITUDES</t>
  </si>
  <si>
    <t>PROYECTO DE PROMOCIÓN Y DIVULGACIÓN DE ACTIVIDADES (FAR)</t>
  </si>
  <si>
    <t>Promoción y divulgación de actividades científicas</t>
  </si>
  <si>
    <t>0400/5411001/22600</t>
  </si>
  <si>
    <t>número de actividades y solicitudes</t>
  </si>
  <si>
    <t>ACCIONES DE IMPULSO A LA MOVILIDAD DEL PDI Y PI</t>
  </si>
  <si>
    <t>Favorecer la movilidad del profesorado de la UMH</t>
  </si>
  <si>
    <t>0400/5411004/23200</t>
  </si>
  <si>
    <t>NÚMERO DE AYUDAS</t>
  </si>
  <si>
    <t>Acuerdo para redireccionar los ahorros debidos a las ayudas de recualificación hacia este tipo ayudas para el fomento de la investigación.</t>
  </si>
  <si>
    <t>ACCIONES DE IMPULSO A LA DIFUSIÓN DE LA CIENCIA, LA TECNOLOGÍA Y LA INNOVACIÓN</t>
  </si>
  <si>
    <t>Promoción de la investigación en investigadores emergentes para facilitar su reconocimiento como IP de un proyecto de baja cuantía</t>
  </si>
  <si>
    <t>0400/5411006/23202</t>
  </si>
  <si>
    <t>AYUDAS A PROYECTOS DE INVESTIGACIÓN</t>
  </si>
  <si>
    <t>0400/5411005/48405</t>
  </si>
  <si>
    <t>NÚMERO DE PROYECTOS</t>
  </si>
  <si>
    <t>GESTIÓN GENERAL OTRAS INDEMNIZACIONES: GASTOS DERIVADOS DE TRIBUNALES TESIS DOCTORALES</t>
  </si>
  <si>
    <t>Abonar las indemnizaciones de los asistentes a los tribunales de tesis y demás gastos ocasionados</t>
  </si>
  <si>
    <t>0000 42205 23200</t>
  </si>
  <si>
    <t>TODAS</t>
  </si>
  <si>
    <t>Debido a la mejora de la pandemia han vuelto las defensas presenciales que conllevan más gasto. De hecho, se ha tenido que solicitar una ampliación de crédito para hacer frente a los gastos de las tesis leídas.</t>
  </si>
  <si>
    <t>CUOTAS INSTITUCIONALES</t>
  </si>
  <si>
    <t>Abonar las cuotas de la UMH en las asociaciones en las que somos socios, como DIALNET, RUVID, UNE</t>
  </si>
  <si>
    <t>0000/32301/22614</t>
  </si>
  <si>
    <t>CUOTAS</t>
  </si>
  <si>
    <t xml:space="preserve">TODAS  </t>
  </si>
  <si>
    <t>EDITORIAL ELECTRÓNICA</t>
  </si>
  <si>
    <t xml:space="preserve">Promoción de documentos de especial relevancia e interés para la UMH. </t>
  </si>
  <si>
    <t>0400/54102/22001</t>
  </si>
  <si>
    <t>MANTENIMIENTO DEL SELLO EUROPEO PARA LA ACREDITACIÓN DE CALIDAD EN RECURSOS HUMANOS PARA LA INVESTIGACIÓN</t>
  </si>
  <si>
    <t>traducciones y dietas por asistencia a reuniones</t>
  </si>
  <si>
    <t>0400/54104/22706</t>
  </si>
  <si>
    <t>EVALUACIÓN DEL PROFESORADO EN ACTIVIDADES DE INVESTIGACIÓN (SEXENIOS DE INVESTIGACIÓN)</t>
  </si>
  <si>
    <t>Tramitar las solicitudes presentadas por los profesores respecto a la evaluación de la actividad investigadora tanto a la AVAP como a la CNEAI</t>
  </si>
  <si>
    <t>0400/54105/22800</t>
  </si>
  <si>
    <t>COFINANCIACIÓN PROYECTOS UMH-LA FE</t>
  </si>
  <si>
    <t>Promoción de la creación de grupos conjuntos de investigación entre profesionales clínicos e investigadores de la UMH</t>
  </si>
  <si>
    <t>0400/54120/22800</t>
  </si>
  <si>
    <t>PROYECTOS DE INVESTIGACIÓN</t>
  </si>
  <si>
    <t>4 PROYECTOS</t>
  </si>
  <si>
    <t>EN PROCESO</t>
  </si>
  <si>
    <t>BECAS INICIACIÓN A LA INVESTIGACIÓN</t>
  </si>
  <si>
    <t>promoción de la investigación en recién egresados</t>
  </si>
  <si>
    <t>0400/54110/48103</t>
  </si>
  <si>
    <t>20 CONTRATOS</t>
  </si>
  <si>
    <t>CONVOCATORIA CONSELLERIA DE TRANSPARENCIA</t>
  </si>
  <si>
    <t>promoción proyectos de transparencia con la Conselleria</t>
  </si>
  <si>
    <t>0400/5411020/48103</t>
  </si>
  <si>
    <t>5 proyectos</t>
  </si>
  <si>
    <t>CONVOCATORIA DOCTORADO INDUSTRIAL - CONSELLERIA INNOVACIÓN</t>
  </si>
  <si>
    <t>promoción de las tesis doctorales con la empresa</t>
  </si>
  <si>
    <t>0400/54116/48136</t>
  </si>
  <si>
    <t>NÚMERO DE CONTRATOS Y PROYECTOS</t>
  </si>
  <si>
    <t>RENOVACIONES</t>
  </si>
  <si>
    <t>CONVOCATORIA CONSELLERIA DE PARTICIPACIÓN</t>
  </si>
  <si>
    <t>promoción proyectos de participación ciudadana con la Conselleria</t>
  </si>
  <si>
    <t>0400/541102/48103</t>
  </si>
  <si>
    <t>1 proyecto</t>
  </si>
  <si>
    <t>CONVOCATORIA AYUDAS DOCTORADO EN DEPORTE Y SALUD</t>
  </si>
  <si>
    <t>fomentar la difusión de resultados en los doctorandos</t>
  </si>
  <si>
    <t>0400/4220003/48103</t>
  </si>
  <si>
    <t>CONVOCATORIA AYUDAS DOCTORADO EN TECNOLOGÍAS INDUSTRIALES Y DE TELECOMUNICACIÓN</t>
  </si>
  <si>
    <t>0400/4220005/48103</t>
  </si>
  <si>
    <t>CONVOCATORIA PREMIOS SANTANDER PARA JÓVENES INVESTIGADORES</t>
  </si>
  <si>
    <t xml:space="preserve">premiar la excelencia investigadora como estímulo a los jóvenes investigadores </t>
  </si>
  <si>
    <t>0400/5410050/48304</t>
  </si>
  <si>
    <t>número de premios</t>
  </si>
  <si>
    <t>Se amplió el convenio con el Banco Santander y se incrementó el importe de los premios.</t>
  </si>
  <si>
    <t>CONVOCATORIA AYUDAS TFM DEL DOCTORADO EN TECNOLOGÍAS INDUSTRIALES Y DE TELECOMUNICACIÓN</t>
  </si>
  <si>
    <t>0400/4220006/48103</t>
  </si>
  <si>
    <t>en proceso</t>
  </si>
  <si>
    <t>CONVOCCATORIA AYUDAS DOCTORADO EN CIENCIAS SOCIALES Y JURÍDICAS</t>
  </si>
  <si>
    <t>0400/4220002/48103</t>
  </si>
  <si>
    <t>CONVOCATORIA AYUDAS DOCTORADO EN TECNOLOGÍAS AGRARIAS</t>
  </si>
  <si>
    <t>0400/4220004/48103</t>
  </si>
  <si>
    <t>COFINANCIACIÓN PROYECTOS UMH-UNISALUT</t>
  </si>
  <si>
    <t>promoción de actividades de investigación mixtas entre la UMH y los centros de investigación clínicos</t>
  </si>
  <si>
    <t>0400/5410/48200</t>
  </si>
  <si>
    <t>número de proyectos</t>
  </si>
  <si>
    <t>AYUDAS PREDOCTORALES FORMACIÓN PERSONAL INVESTIGADOR (FONDOS PROPIOS)</t>
  </si>
  <si>
    <t>promoción de la contratación de investigadores para realizar su tesis doctoral</t>
  </si>
  <si>
    <t>0400/54110/68301</t>
  </si>
  <si>
    <t>12 contratos</t>
  </si>
  <si>
    <t>AYUDAS RECUALIFICACIÓN DEL MINISTERIO</t>
  </si>
  <si>
    <t>fomentar la movilidad del profesorado de la UMH; de jóvenes investigadores postdoctorales y de investigadores de excelencia para venir a la UMH</t>
  </si>
  <si>
    <t>0400/5411301/48135</t>
  </si>
  <si>
    <t>número de ayudas</t>
  </si>
  <si>
    <t>BASE DE DATOS</t>
  </si>
  <si>
    <t>Suministrar información a la comunidad universitaria</t>
  </si>
  <si>
    <t>0400/541.00.01/625.01</t>
  </si>
  <si>
    <t>Satisfacer a la comunidad universitaria  mayoritariamente recursos para la investigación</t>
  </si>
  <si>
    <t>Del importe 473.535,08€ solicitado,  65.781,85 € corresponden previsión de gasto para licitar suministro de bases de datos (Anterior 2021_0088) + 45.307,30€ es la previsión gasto pendiente de licitar Suscripción conjunta de  soporte y mantenimiento de plataforma de servicios de gestión bibliotecaria y herramienta de descubrimiento para las bibliotecas ALMA (Anterior Expte.00093_19)  + 362.445,93€ serán destinados a renovaciones de suscripciones de bases de datos no incluidas en licitación sujetos a exclusividad / negociados a través del Club de compras UNIRIS /Acuerdos UMH-FECYT)  estimación de precio que  los editores y/o suministradores puedan aplicar anualmente a los recursos-e suscritos.</t>
  </si>
  <si>
    <t>PAQUETES DE LIBROS ELECTRÓNICOS</t>
  </si>
  <si>
    <t>2023-NUEVA SUSCRIPCIÓN paquete de libros-e AccessMedicina (143 títulos) + Incremento de precio que  los editores y/o suministradores puedan aplicar anualmente a los productos suscritos.</t>
  </si>
  <si>
    <t>REVISTAS INDIVIDUALES IMPRESAS Y ELECTRÓNICAS ESPAÑOLAS Y EXTRANJERAS Y PAQUETES DE REVISTAS ELECTRÓNICAS</t>
  </si>
  <si>
    <t>Del importe 776.802,14 € solicitado 159.513,78 € Inicio de Expte de licitación contrato de suministros (anterior 2021_059) + 617.288,36€ destinados a suscripciones a revistas y paquetes-e no incluidos en el pliego de licitación por estar sujetos a exclusividad o negociados a través del Club de Compra UNIRIS sujetos a Acuerdos transformativos CRUE-CSIC con las editoriales ACS, Elsevier, Springer y Wiley . 2. Incremento de precio que  los editores y/o suministradores puedan aplicar anualmente a los recursos-e suscritos.</t>
  </si>
  <si>
    <t>BIBLIOGRAFÍA RECOMENDADA DE APOYO A LA DOCENCIA Y AL APRENDIZAJE</t>
  </si>
  <si>
    <t>0400/541.00.01/625.00</t>
  </si>
  <si>
    <t>DSPACE</t>
  </si>
  <si>
    <t>Mantenimiento  herramienta DSPCE</t>
  </si>
  <si>
    <t>0400/54103/21700</t>
  </si>
  <si>
    <t>Pendiente de licitar Servicio de mantenimiento del software Dspace para el desarrollo y asistencia del repositorio institucional REDIUMH. (Periodo 14/04/2022-13/04/2023) Anterior 2022_007.  El plazo de ejecución del contrato es de un año, a contar desde el día siguiente a la formalización del contrato. Fecha formalización contrato 25/05/2022 (1 año)</t>
  </si>
  <si>
    <t xml:space="preserve">EZPROXY </t>
  </si>
  <si>
    <t>Recursos-E</t>
  </si>
  <si>
    <t>Incremento de precio por el editor</t>
  </si>
  <si>
    <t>HOSTING GTBib-SOD</t>
  </si>
  <si>
    <t>Herramienta informática gestión Préstamo Interbibliotecario</t>
  </si>
  <si>
    <t>MANTENIMIENTO MICROBIOLOGICO INSTALACIONES</t>
  </si>
  <si>
    <t>CONCURSO LEGALIZACIÓN, REVISIÓN Y REPARACIÓN SALAS DE LAVADO (SEA-SJ, SEA-ELX, SEA-RMG). INCLUYE, SIGUIENDO INSTRUCCIONES DE GERENCIA, LOS AUTOCLAVES DE LA SALA DE LAVADO DEL INA</t>
  </si>
  <si>
    <t>04 00 541 0501 21901</t>
  </si>
  <si>
    <t>Hay incremento por el ajuste al nuevo concurso redactado. Consultar con contratación.</t>
  </si>
  <si>
    <t xml:space="preserve"> PLAN DE RENOVACIÓN PLURIANUAL DE JAULAS Y MATERIALES DESGASTADOS POR EL USO - SEA</t>
  </si>
  <si>
    <t>RENOVACIÓN DE AQUELLOS MATERIALES DESGASTADOS POR EL USO. CONTRATOS MENORES DE JAULAS, FILTROS, BIBERONES Y CUALQUIER MATERIAL QUE NECESITE RENOVACIÓN.</t>
  </si>
  <si>
    <t>04 00 541 18 01 62704</t>
  </si>
  <si>
    <t xml:space="preserve"> PLAN DE RENOVACIÓN PLURIANUAL DE JAULAS Y MATERIALES DESGASTADOS POR EL USO - RMG</t>
  </si>
  <si>
    <t>04 00 541 18 02 62704</t>
  </si>
  <si>
    <t>PREMIOS ALBERTO SOLS</t>
  </si>
  <si>
    <t>MINISTERIO</t>
  </si>
  <si>
    <t>anualidad 2023</t>
  </si>
  <si>
    <t>PROGRAMA RECUALIFICACIÓN DEL SUE (MINISTERIO)</t>
  </si>
  <si>
    <t>INTERNO</t>
  </si>
  <si>
    <t>recién egresados UMH</t>
  </si>
  <si>
    <t>aumentar la productividad científica</t>
  </si>
  <si>
    <t>número de contratos</t>
  </si>
  <si>
    <t>egresados UMH</t>
  </si>
  <si>
    <t>diceimbre 2023</t>
  </si>
  <si>
    <t>formación en investigación a recién egresados</t>
  </si>
  <si>
    <t>CONSELLERIA DE TRANSPARENCIA</t>
  </si>
  <si>
    <t>promover la investigación</t>
  </si>
  <si>
    <t>promover la investigación en transparencia</t>
  </si>
  <si>
    <t>CONSELLERIA DE INNOVACIÓN</t>
  </si>
  <si>
    <t>doctorandos UMH</t>
  </si>
  <si>
    <t>incorporar a la empresa para la realización de tesis doctorales</t>
  </si>
  <si>
    <t>número de contratos y proyectos</t>
  </si>
  <si>
    <t>8 contratos y 2 proyectos</t>
  </si>
  <si>
    <t>favorecer la traslacionalidad de la investigación</t>
  </si>
  <si>
    <t>CONSELLERIA DE PARTICIPACIÓN</t>
  </si>
  <si>
    <t>promover la investigación en participación ciudadana</t>
  </si>
  <si>
    <t>PD DEPORTE Y SALUD</t>
  </si>
  <si>
    <t>Número de ayudas concedidas</t>
  </si>
  <si>
    <t>PRIMER TRIMESTRE DEL AÑO</t>
  </si>
  <si>
    <t>fomentar la investigación y difusión de los resultados en los doctorandos</t>
  </si>
  <si>
    <t>PD TECNOLOGÍAS INDUSTRIALES Y DE TELECOMUNICACIÓN</t>
  </si>
  <si>
    <t>BANCO SANTANDER</t>
  </si>
  <si>
    <t>jóvenes investigadores UMH</t>
  </si>
  <si>
    <t>no requiere justificación</t>
  </si>
  <si>
    <t>fomentar la investigación en los jóvenes investigadores UMH</t>
  </si>
  <si>
    <t>PD CIENCIAS SOCIALES Y JURÍDICAS</t>
  </si>
  <si>
    <t>PD TECNOLOGÍAS AGRARIAS</t>
  </si>
  <si>
    <t>PDI y PI UMH</t>
  </si>
  <si>
    <t>fomentar la investigación</t>
  </si>
  <si>
    <t>04005410_48142</t>
  </si>
  <si>
    <t>PROGRAMA DE TÉCNICOS DE APOYO (MINISTERIO)</t>
  </si>
  <si>
    <t>CONTRATACIÓN DE TÉCNICOS DE APOYO (MINISTERIO)</t>
  </si>
  <si>
    <t>1 contrato vigente; 1 ayuda concedida provisional de convocatoria de 2021 y una ayuda de reserva; además, el coste de dos contratos más, en previsión de nuevas ayudas que se obtengan en el año 2022, con incorporación a partir del 1 de septiembre de 2023 [Resolución de 13.12.2021, de la Presidencia de la Agencia Estatal de Investigación por la que se aprueba la convocatoria de tramitación anticipada, correspondiente al año 2021, de las de las ayudas para personal técnico de apoyo].</t>
  </si>
  <si>
    <t>Contratación laboral de personal técnico de apoyo en organismos de investigación, para dar soporte en el manejo de equipos, instalaciones y demás infraestructuras de I+D+i a fin de incrementar y mejorar las prestaciones y rendimiento de las infraestructuras científico-tecnológicas</t>
  </si>
  <si>
    <t>Número de contrataciones</t>
  </si>
  <si>
    <t>Candidatos seleccionados en el Programa de Técnicos de Apoyo del Ministerio</t>
  </si>
  <si>
    <t>4º TRIMESTRE DEL AÑO</t>
  </si>
  <si>
    <t>3 AÑOS</t>
  </si>
  <si>
    <t>Plazo de 3 meses a contar desde el día siguiente a la fecha fin del plazo de ejecución de cada anualidad. Por lo tanto, depende del periodo de ejecución de cada contrato laboral, que se inicia con la fecha de incorporación de cada candidato</t>
  </si>
  <si>
    <t>Incrementar los RRHH dedicados a actividades de investigación en la UMH</t>
  </si>
  <si>
    <t>04005410_48146</t>
  </si>
  <si>
    <t>AYUDAS PARA LA FORMACIÓN POSDOCTORAL (MINISTERIO): PROGRAMA JUAN DE LA CIERVA FORMACIÓN</t>
  </si>
  <si>
    <t>CONTRATACIÓN DE DOCTORES. PROGRAMA JUAN DE LA CIERVA - FORMACIÓN (MINISTERIO)</t>
  </si>
  <si>
    <t>1 contrato vigente. Dos ayudas concedidas provisionalmente en convocatoria 2021 más una de reserva; y 2 por convocatoria de año 2022 (4 meses de contrato). [Orden CIN/1478/2021, de 27 de diciembre, por la que se aprueban las bases reguladoras de la concesión de las ayudas Ramón y Cajal y de las ayudas Juan de la Cierva-formación, del Plan Estatal de Investigación Científica, Técnica y de Innovación para el período 2021-2023, en el marco del Plan de Recuperación, Transformación y Resiliencia, y por la que se aprueba la convocatoria de tramitación anticipada correspondiente al año 2021].</t>
  </si>
  <si>
    <t>Fomentar la contratación laboral de jóvenes en posesión del grado de doctor, por un periodo de dos años, con objeto de que completen su formación investigadora postdoctoral en centros de I+D españoles distintos a aquellos en los que realizaron su formación predoctoral</t>
  </si>
  <si>
    <t>Candidatos seleccionados en el Programa de ayudas para la formación postdoctoral - Ministerio</t>
  </si>
  <si>
    <t>2 AÑOS</t>
  </si>
  <si>
    <t>040054101_48146</t>
  </si>
  <si>
    <t>AYUDAS PARA LA FORMACIÓN POSDOCTORAL (MINISTERIO): PROGRAMA JUAN DE LA CIERVA INCORPORACIÓN</t>
  </si>
  <si>
    <t>CONTRATACIÓN DE DOCTORES. PROGRAMA JUAN DE LA CIERVA - INCORPORACIÓN (MINISTERIO)</t>
  </si>
  <si>
    <t xml:space="preserve">3 contratos vigentes [Resolución convocatoria contratación RRHH de investigación de 23 de noviembre de 2020, Cap. V].
</t>
  </si>
  <si>
    <t>Fomentar la contratación laboral de jóvenes en posesión del grado de doctor, por un periodo de tres años, con objeto de que afiancen las capacidades adquiridas durante una primera etapa de formación posdoctoral</t>
  </si>
  <si>
    <t>04005410_48145</t>
  </si>
  <si>
    <t>INCORPORACIÓN DOCTORES INVESTIGADORES: PROGRAMA RAMÓN Y CAJAL</t>
  </si>
  <si>
    <t>CONTRATACIÓN DE DOCTORES. PROGRAMA RAMÓN Y CAJAL (MINISTERIO)</t>
  </si>
  <si>
    <t>1 contrato vigente. 3 concedidos provisionales de la convocatoria de 2021 . Una ayuda en previsión de concesión en virtud de convocatoria de 2022 (4 meses de contrato). [Orden CIN/1478/2021, de 27 de diciembre, por la que se aprueban las bases reguladoras de la concesión de las ayudas Ramón y Cajal y de las ayudas Juan de la Cierva-formación, del Plan Estatal de Investigación Científica, Técnica y de Innovación para el período 2021-2023, en el marco del Plan de Recuperación, Transformación y Resiliencia, y por la que se aprueba la convocatoria de tramitación anticipada correspondiente al año 2021].</t>
  </si>
  <si>
    <t>Promover la incorporación de personal investigador, español y extranjero, con una trayectoria destacada en centros de I+D mediante la concesión de ayudas de una duración de cinco años para su contratación
laboral</t>
  </si>
  <si>
    <t>Candidatos seleccionados en el Programa Ramón y Cajal_ Ministerio</t>
  </si>
  <si>
    <t>5 AÑOS</t>
  </si>
  <si>
    <t>04005410___48131</t>
  </si>
  <si>
    <t>PROGRAMA DE PROMOCIÓN EMPLEO JOVEN E IMPLANTACIÓN DE LA GARANTÍA JUVENIL (EMPLEO JOVEN)</t>
  </si>
  <si>
    <t>CONTRATACIÓN DE PERSONAL TÉCNICO Y DE GESTIÓN DE I+D+I</t>
  </si>
  <si>
    <t xml:space="preserve">Previsión de 6 contratos laborales, con inicio el 1/10/2023 [Resolución de 17 de mayo de 2018, de la Secretaría de Estado de Investigación, Desarrollo e Innovación, por la que se aprueba la convocatoria correspondiente a 2018, de ayudas para la promoción de empleo joven e implantación de la garantía juvenil en I+D+i en el Subprograma Estatal de Incorporación, del Programa  Estatal de Promoción del Talento y su Empleabilidad en I+D+i (Plan Estatal de I+D+i 2017-2020)]. </t>
  </si>
  <si>
    <t>Mejorar la formación y empleabilidad del personal técnico y de gestión de la I+D a través de su contratación laboral en universidades, organismos y entidades de investigación del sector público, a la vez que se refuerzan las actividades de investigación de los mismos y el rendimiento de infraestructuras, equipamientos científico-técnicos, laboratorios o cualquier otra instalación o servicio de carácter general o de uso común de la entidad, de carácter científico-técnico o de gestión de la investigación.</t>
  </si>
  <si>
    <t>Candidatos seleccionados en el Programa de Promoción de Empleo Joven</t>
  </si>
  <si>
    <t>2º TRIMESTRE DEL AÑO</t>
  </si>
  <si>
    <t>04005410_48137</t>
  </si>
  <si>
    <t>CONTRATACION DOCTORES CONVOCATORIA BEATRIZ GALINDO</t>
  </si>
  <si>
    <t>CONTRATACIÓN DE DOCTORES INVESTIGARES DISTINGUIDOS</t>
  </si>
  <si>
    <t>Coste anual de 1 contrato, modalidad Senior, en previsión de una ayuda que se conceda a la UMH en virtud de la convocatoria de 2022 [Orden de 24 de junio de 2022, por la que se convocan por tramitación anticipada las ayudas Beatriz Galindo para el ejercicio 2023].</t>
  </si>
  <si>
    <t>Fomentar la incorporación de doctores que hayan desarrollado parte su carrera profesional en el extranjero al sistema universitario español y que esta incorporación se realice con carácter estable en el tiempo</t>
  </si>
  <si>
    <t>Candidatos seleccionados en el Programa de ayudas Beatriz Galindo</t>
  </si>
  <si>
    <t>SEGUNDO TRIMESTRE DEL AÑO</t>
  </si>
  <si>
    <t>4 AÑOS</t>
  </si>
  <si>
    <t>Anualmente, la Universidad presentará ante el órgano gestor una cuenta justificativa del empleo de los fondos recibidos durante el año natural anterior</t>
  </si>
  <si>
    <t>04005410_48143</t>
  </si>
  <si>
    <t>CONTRATOS PREDOCTORALES FPI (MINISTERIO)</t>
  </si>
  <si>
    <t>CONTRATOS PREDOCTORALES</t>
  </si>
  <si>
    <t>17 contratos predoctorales vigentes. Previsión de 6 contratos de convocatoria 2022. [Resolución convocatoria de 7 de octubre de 2021, AEI].</t>
  </si>
  <si>
    <t>La formación de doctores mediante la financiación de contratos laborales, bajo la modalidad de contrato predoctoral, del personal investigador en formación en centros de I+D, que deseen realizar una tesis doctoral asociada a un proyecto de investigación financiado por ciertos programas del Plan Estatal de I+D+i. A su vez, financiar la contratación laboral, durante un periodo de orientación postdoctoral (POP) de un año de duración, de aquellos doctorandos que obtengan el título de doctor con antelación al inicio de la última anualidad de la ayuda.</t>
  </si>
  <si>
    <t>Candidatos seleccionados en convocatoria de ayudas para contratos predoctorales para la formación de doctores</t>
  </si>
  <si>
    <t>4ª TRIMESTRE DEL AÑO</t>
  </si>
  <si>
    <t>Plazo de 3 meses a contar desde el día siguiente a la fecha fin del plazo de ejecución de cada anualidad. Por lo tanto, depende del periodo de ejecución de cada contrato laboral.</t>
  </si>
  <si>
    <t>04005410_48140</t>
  </si>
  <si>
    <t>ESTANCIAS B REVES BENEFICIARIOS AYUDAS FPU (MINISTERIO)</t>
  </si>
  <si>
    <t>ESTANCIAS BREVES DE FPU</t>
  </si>
  <si>
    <t>4 ayudas para EEBB y una para Traslado Temporal [Orden Ministerial de 23 de noviembre de 2021 por la que se convocan ayudas complementarias para estancias breves y traslados temporales destinadas a beneficiarios del Subprograma de FPU].</t>
  </si>
  <si>
    <t>Facilitar la realización de traslados temporales a centros o grupos de investigación en el extranjero o estancias breves en centros extranjeros o españoles, que favorezcan una mejora en la formación de los beneficiarios de ayudas FPU</t>
  </si>
  <si>
    <t>Candidatos seleccionados en convocatoria de ayudas para estancias breves y traslados temporales de FPU</t>
  </si>
  <si>
    <t>En 2022</t>
  </si>
  <si>
    <t>Antes del 31 de marzo de cada año</t>
  </si>
  <si>
    <t>Movilidad de los contratados predoctorales FPU</t>
  </si>
  <si>
    <t>04005410_48147</t>
  </si>
  <si>
    <t>CONTRATACIÓN PERSONAL INVESTIGADOR (ISCIII)</t>
  </si>
  <si>
    <t>CONTRATOS PREDOCTORALES PFIS - ISCIII</t>
  </si>
  <si>
    <t>2 contratos vigentes [Resolución ISCIII, AES 2022]</t>
  </si>
  <si>
    <t>Contratos predoctorales de formación en investigación en salud (PFIS). Financiación de contratos destinados a la formación inicial de investigadores en ciencias de la salud, mediante la realización de una tesis doctoral.</t>
  </si>
  <si>
    <t>Candidatos selecionados en convocatoria de ayudas PFIS</t>
  </si>
  <si>
    <t>Mes de mayo 2024</t>
  </si>
  <si>
    <t>Incrementar los RRHH dedicados a actividades de investigación en salud en la UMH</t>
  </si>
  <si>
    <t>04005410_48150</t>
  </si>
  <si>
    <t>CONTRATACIÓN BENEFICIARIOS PROGRAMA VALi+d PREDOCTORAL (GV)</t>
  </si>
  <si>
    <t>GENERALITAT VALENCIANA</t>
  </si>
  <si>
    <t>CONTRATACION PERSONAL INVESTIGADOR EN FORMACIÓN EN FASE PREDOCTORAL (GV)</t>
  </si>
  <si>
    <t>La concesión de ayudas, de una duración máxima de tres años, dirigidas a la contratación de personal investigador en formación de carácter predoctoral</t>
  </si>
  <si>
    <t>Candidatos seleccionados en convocatoria de  ayudas predoctorales de GVA</t>
  </si>
  <si>
    <t>04005410_48154</t>
  </si>
  <si>
    <t>AYUDA DEL PROGRAMA SANTIAGO GRISOLÍA (GV)</t>
  </si>
  <si>
    <t>CONTRATACION PERSONAL INVESTIGADOR EN FORMACIÓN PROGRAMA SANTIAGO GRISOLÍA (GV)</t>
  </si>
  <si>
    <t>3 contratos vigentes.
3 nuevos contratos en virtud de convocatoria de ayudas para 2023, con inicio a partir del 1/09/2023 [Resolución de 14 de septiembre de 2021, de la Conselleria de Innovación, Universidades, Ciencia y Sociedad Digital, por la que se convocan, para el ejercicio 2021, subvenciones del Programa para la promoción de la investigación científica, el desarrollo tecnológico y la innovación en la Comunitat Valenciana. DOGV 30.09.2021]</t>
  </si>
  <si>
    <t>La concesión de ayudas, de una duración máxima de tres años, dirigidas a la contratación de personal investigador en formación de carácter predoctoral que haya obtenido una titulación universitaria por una institución no española</t>
  </si>
  <si>
    <t>04005410___48156</t>
  </si>
  <si>
    <t>CONTRATACIÓN BENEFICIARIOS PROGRAMA VALi+d POSTDOCTORAL (GV)</t>
  </si>
  <si>
    <t>CONTRATACION PERSONAL INVESTIGADOR EN FORMACIÓN EN FASE POSTDOCTORAL (GV)</t>
  </si>
  <si>
    <t>4 contratos vigentes. Previsión de una incorporación de lista de reserva de CIAPOS/2021; y 4 nuevos contratos concedidos para 2023; coste medio año [Resolución de 14 de septiembre de 2021, de la Conselleria de Innovación, Universidades, Ciencia y Sociedad Digital, por la que se convocan, para el ejercicio 2021, subvenciones del Programa para la promoción de la investigación científica, el desarrollo tecnológico y la innovación en la Comunitat Valenciana. DOGV 30.09.2021]</t>
  </si>
  <si>
    <t>La concesión de ayudas, de una duración máxima de dos años, para completar la formación de personal investigador doctor que desee desarrollar un proyecto de investigación en colaboración con una universidad o centro de investigación de prestigio internacional fuera de la Comunidad Valenciana</t>
  </si>
  <si>
    <t>Candidatos seleccionados en convocatoria de  ayudas postdoctorales de GVA</t>
  </si>
  <si>
    <t>04005410_48139</t>
  </si>
  <si>
    <t>CONTRATACIÓN PERSONAL INVESTIGADOR EN FORMACIÓN EN EMPRESAS VALENCIANAS (Plan GENT - GV)</t>
  </si>
  <si>
    <t>1 contrato vigente [Resolución de 12 de diciembre de 2018, de la Conselleria de Educación, Investigación, Cultura y Deporte; DOCV 14.01.2019].</t>
  </si>
  <si>
    <t>Favorecer la formación de doctores, promoviendo su contratación por parte de universidades públicas valencianas y de los centros de investigación, para la realización de una tesis doctoral vinculada a un proyecto de investigación industrial o de desarrollo experimental que se desarrolle en una empresa valenciana, con el fin de favorecer la inserción laboral de investigadores/as en las empresas, contribuir a la empleabilidad de las y los investigadores e incorporar talento y elevar la competitividad del tejido productivo valenciano.</t>
  </si>
  <si>
    <t>Candidatos seleccionados en convocatoria</t>
  </si>
  <si>
    <t>04005410_48133</t>
  </si>
  <si>
    <t>CONTRATACIÓN DOCTORES - PLAN GENT (GV)</t>
  </si>
  <si>
    <t>CONTRATACIÓN DOCTORES - Plan GENT, anexos I y II - GV</t>
  </si>
  <si>
    <t>2 contratos vigentes.
2 nuevos contratos en virtud de convocatoria de ayudas año 2022 (uno por modalidad). [Resolución de 24 de noviembre de 2021, de la Conselleria de Innovación, Universidades, Ciencia y Sociedad Digital, por la que por la que se convocan, para el ejercicio 2022, subvenciones del Programa para el apoyo a personas investigadoras con talento - Plan GenT. DOGV: 01.12.2021].</t>
  </si>
  <si>
    <t>ANEXO I: Identificar y respaldar al personal investigador doctor con experiencia contrastada en centros de prestigio internacional, favoreciendo su incorporación en centros de investigación de la Comunitat Valenciana y universidades públicas valencianas para la realización de un proyecto de investigación en la frontera del conocimiento.
ANEXO II: Impulsar la carrera investigadora de doctores/as con experiencia consolidada en centros de prestigio internacional, favoreciendo su incorporación e integración en centros de investigación de la Comunitat o en universidades públicas valencianas.</t>
  </si>
  <si>
    <t>4 AÑOS + 2</t>
  </si>
  <si>
    <t>04005410_48138</t>
  </si>
  <si>
    <t>CONTRATACIÓN LABORAL PERSONAL TÉCNICO Y DE GESTIÓN I+D+i</t>
  </si>
  <si>
    <t>CONTRATACIÓN DE PERSONAL TÉCNICO Y DE GESTIÓN DE I+D+i EN EL MARCO DEL SISTEMA NACIONAL DE GARANTÍA JUVENIL (GV)</t>
  </si>
  <si>
    <t>Favorecer la empleabilidad de los jóvenes no ocupados, así como reforzar las actividades de investiación de los centros públicos de investigación y el rendimiento de infraestructuras, equipamientos científico-técnicos, laboratorios o cualquier otra instalación o servicio de carácter general o uso común, de carácter científico-técnico o de gestión de la investigación.</t>
  </si>
  <si>
    <t>Plazo de tres meses a contar desde el día siguiente a la fecha del fin del plazo de ejecución de cada anualidad</t>
  </si>
  <si>
    <t>AYUDAS PARA CONTRATOS PREDOCTORALES - TESIS ECONOMÍA PÚBLICA</t>
  </si>
  <si>
    <t>CONTRATACIÓN DE DOCTORANDOS CON PROYECTOS TESIS EN ECONOMÍA PÚBLICA</t>
  </si>
  <si>
    <t>Fomentar la formación, la investigación y la transferencia de conocimiento entre el Sistema Universitario Valenciano y la Administración Pública Valenciana en el ámbito de la economía pública</t>
  </si>
  <si>
    <t>040054110_48100</t>
  </si>
  <si>
    <t>COFINANCIACIÓN CONVOCATORIAS COMPETITIVAS (APORTACIÓN UMH)</t>
  </si>
  <si>
    <t>Personas beneficiarias de convocatorias externas, cuando la aportación del organismo convocante no cubre el coste total del contrato</t>
  </si>
  <si>
    <t>Cofinanciación ayudas financiadas con fondos ajenos</t>
  </si>
  <si>
    <t>Según cada convocatoria</t>
  </si>
  <si>
    <t>Según convocatoria</t>
  </si>
  <si>
    <t>6 contratos vigentes (titulado universitario). 6 nuevos contratos, en previsión de nuevas concesiones en 2023, con inicio a partir de 1 de noviembre de 2023. [Resolución de 28 de abril de 2021, de la Conselleria de Innovación, Universidades, Investigación y Sociedad Digital, por la que se convocan, para el ejercicio 2021 subvenciones para mejorar la formación y empleabilidad de personal técnico y de gestión de la I+D+i a través de su contratación laboral por entidades públicas de investigación, en el marco del Sistema Nacional de Garantía Juvenil y cofinanciadas por el Fondo Social Europeo y la Iniciativa de Empleo Juvenil. DOGV 07.05.2021].</t>
  </si>
  <si>
    <t>PROGRAMA INVESTIGO GVA</t>
  </si>
  <si>
    <t>Contratación de personas jóvenes para el desarrollo y ejecución de funciones, tareas e iniciativas de investigación e innovación</t>
  </si>
  <si>
    <t>27 contratos vigentes. Módulo B (grupos cotización del 1 al 4). [Resolución de 20 de diciembre de 2021, de la Conselleria de Innovación, Universidades,  Investigación y Sociedad Digital, por la que se convocan de forma anticipada en 2021 subvenciones destinadas a la financiación del «Programa Investigo», de contratación de personas jóvenes demandantes de empleo en la realización de iniciativas de investigación e innovación en la Comunitat Valenciana, en el marco del Plan de recuperación, transformación y resiliencia, para su ejecución en 2022 (DOGV 29.12.2021)].</t>
  </si>
  <si>
    <t>Contratación de personas jóvenes para el desarrollo y ejecución de las funciones, tareas e iniciativas de investigación e innovación, en calidad de personal investigador, tecnóloga/o, personal técnico u otros perfiles profesionales en I+D+i, así como, en su caso, como personal de apoyo a la investigación</t>
  </si>
  <si>
    <t>4º Trimestre del año</t>
  </si>
  <si>
    <t>30 de junio de  2025</t>
  </si>
  <si>
    <t>PROGRAMA INVESTIGO SEPE</t>
  </si>
  <si>
    <t>Cuantía máxima posible propuestas [Normativa: Resolución del Servicio Público de Empleo Estatal, de 17 de diciembre de 2021, por la que se aprueba, por el procedimiento de trámite anticipado, la convocatoria para la concesión de subvenciones públicas, destinadas a la financiación del “Programa investigo”, de contratación de personas jóvenes demandantes de empleo en la realización de iniciativas de investigación e innovación, en el marco del Plan de Recuperación, Transformación y Resiliencia]</t>
  </si>
  <si>
    <t>Concurrencia No competitiva</t>
  </si>
  <si>
    <t>Gastos Funcionamiento de las Bibliotecas</t>
  </si>
  <si>
    <t>0401/1220/24900</t>
  </si>
  <si>
    <t>Movilidad InterBibliotecas</t>
  </si>
  <si>
    <t>0401/12201/23102</t>
  </si>
  <si>
    <t xml:space="preserve">Acciones Específicas de Gestión del Servicio de Bibliotecas: </t>
  </si>
  <si>
    <t>0401/ 12208/ 24900</t>
  </si>
  <si>
    <t xml:space="preserve">PRESTAMO INTERBIBLIOTECARIO </t>
  </si>
  <si>
    <t>Suministrar el servicio bibliotecario a otras instituciones públicas y privadas</t>
  </si>
  <si>
    <t>RECURSOS BIBLIOGRÁFICOS</t>
  </si>
  <si>
    <t>Mantenimiento y Preparación de los Recursos Bibliográficos</t>
  </si>
  <si>
    <t>Representación Institucional REBIUN</t>
  </si>
  <si>
    <t>FORMACIÓN RECURSOS HUMANOS</t>
  </si>
  <si>
    <t>Favorecer la formación del personal de las Bibliotecas</t>
  </si>
  <si>
    <t>CONGRESOS, SEMINARIOS, JORNADAS</t>
  </si>
  <si>
    <t>Participación Institucional de las Bibliotecas UMH</t>
  </si>
  <si>
    <t>EQUIPAMIENTO DE LAS BIBLIOTECAS</t>
  </si>
  <si>
    <t>Compra, Reparaciones, Mantenimiento y Conservación de Maquinaria, Instalaciones y Utillaje</t>
  </si>
  <si>
    <t>ADQUISICIÓN PRENSA ONLINE BIBLIOTECAS UMH</t>
  </si>
  <si>
    <t>Proporcionar un servicio demandado por la comunidad universitaria</t>
  </si>
  <si>
    <t>0401/12208/24900</t>
  </si>
  <si>
    <t>Compras especificas de cualquier tipo de material no recogido en los apartados anteriores: bibliográfico , informático, …..</t>
  </si>
  <si>
    <t>Compra de material fungible 
para las biblitotecas</t>
  </si>
  <si>
    <t>Acciones especificas para el normal desarrollo de los servicios prestados desde las  bibliotecas de la UMH</t>
  </si>
  <si>
    <t>Hacer frente al pago de los suministradores ocasionados por la comunidad universitaria.</t>
  </si>
  <si>
    <t>Encuadernaciones, Mantenimiento, sistemas de seguridad  y Preparación del  Fondo Bibliográfico</t>
  </si>
  <si>
    <t>Estar representados en estamentos públicos de la red REBIUN</t>
  </si>
  <si>
    <t xml:space="preserve">Dar las herramientas necesarias para que el personal de Bibliotecas sea intensivo en conocimiento específico de los nuevos procesos y habilidades de los Centros de Recursos </t>
  </si>
  <si>
    <t>Participar en todas aquellas comisiones y grupos de trabajo necesarios para el desarrollo de la actividad de las bibliotecas</t>
  </si>
  <si>
    <t>Tener las herramientas necesarias para la custodia y reparación  de los fondos bibliográficos.</t>
  </si>
  <si>
    <t>Dar herramientas de información y consulta a nuestros usuarios</t>
  </si>
  <si>
    <t>Cubrir los gastos ocasiones por la actividad especifica del servicio</t>
  </si>
  <si>
    <t>Programa formación continua investigadores y técnicos de investigación</t>
  </si>
  <si>
    <t>1.1 Creación de nuevos cursos</t>
  </si>
  <si>
    <t>0402 54101</t>
  </si>
  <si>
    <t>Generación de nuevos contenidos formativos que permitan cubrir los requisitos legales</t>
  </si>
  <si>
    <t>Garantizar el cumplimiento legal que determina que los trabajadores de la UMH necesitan realizar formacion continua para mantener la acreditación para investigar con animales</t>
  </si>
  <si>
    <t>1.2 Ejecución de cursos ya creados</t>
  </si>
  <si>
    <t>Oferta de contenidos formativos para PAS, PDI y PI que permita cubrir los requisitos legales</t>
  </si>
  <si>
    <t>1.3 Presentación programa en foros científicos y reuniones</t>
  </si>
  <si>
    <t>Generación y oferta de nuevos contenidos formativos que permitan cubrir los requisitos legales</t>
  </si>
  <si>
    <t>La difusión del programa de formación continua en investigación con animales permite poder captar nuevos profesores para este programa y captar fondos para remunerar a los mismos e ingresar, en concepto de costes indirectos, dinero para la UMH.</t>
  </si>
  <si>
    <t>2,1 Gastos de funcionamiento OEP</t>
  </si>
  <si>
    <t>0402 1220</t>
  </si>
  <si>
    <t>Acciones específicas de gestión</t>
  </si>
  <si>
    <t>3.1 Acciones específicas de gestión</t>
  </si>
  <si>
    <t>0402 12208</t>
  </si>
  <si>
    <t>Número de personas a las que llega la acción de transparencia en experimentación animal</t>
  </si>
  <si>
    <t>Realizar acciones de difusión de los beneficios de la experimentación animal en la UMH, dentro de los objetivos de transparencia del Acuerdo al que la UMH está adherido. Más información: https://oir.umh.es/presentacion/resultados-transparencia-experimentacion-animal/</t>
  </si>
  <si>
    <t xml:space="preserve">Material de oficina, correo, teléfono, etc. </t>
  </si>
  <si>
    <t>04031220-24900</t>
  </si>
  <si>
    <t>Suministro de material de laboratorio</t>
  </si>
  <si>
    <t>Supervisión y reposición de material fungible de laboratorio</t>
  </si>
  <si>
    <t>040354103-22106</t>
  </si>
  <si>
    <t>Mantenimiento Salas de Disección, Grado y Postgrado</t>
  </si>
  <si>
    <t>Productos químicos para la preparación de los cadáveres de formol y thiel , material fungible utilizado en dicha preparación, mantenimiento y reparación de equipos, transporte donantes,  incieneraciones y cajas e incineraciones</t>
  </si>
  <si>
    <t>040354101-22160</t>
  </si>
  <si>
    <t>Producción de resíduos mínima y recogida selectiva del 100% de los resíduos peligrosos.</t>
  </si>
  <si>
    <t>500 Por incremento de los precios del material fungible de laboratorio</t>
  </si>
  <si>
    <t>3300 Gasto en productos químicos para la preparación de los cadáveres, llenado balsas, material fungible utilizado en dicha preparación, traslados e incineraciones de los donantes. (retención para contrato funeraria)</t>
  </si>
  <si>
    <t>OBTENCIÓN ACREDITACIÓN ISO 9001:2015</t>
  </si>
  <si>
    <t>CONTRATOS MENORES DE AUDITORÍA INTERNA; AUDITORÍA EXTERNA; VALIDACIÓN CABINAS FLUJO LAMINAR; VALIDACIÓN TERMÓMETROS Y CONGELADORES</t>
  </si>
  <si>
    <t>44 00 541 01 227 06</t>
  </si>
  <si>
    <t>ADQUISICIÓN, MANTENIMIENTO Y CRÍA DE MODELOS ANIMALES</t>
  </si>
  <si>
    <t>ACUERDO MARCO SUMINISTRO PIENSOS Y LECHOS; ACUERDO MARCO SUMINISTRO ANIMALES, ANALÍTICAS, PORTES, MEDICAMENTOS, INCINERACIÓN. CONTRATOS MENORES DE OTROS MATERIALES QUE PUDIERAN SER NECESARIOS.</t>
  </si>
  <si>
    <t>44 00 541 03 221 05</t>
  </si>
  <si>
    <t>APOYO TÉCNICO AL USO DE ANIMALES</t>
  </si>
  <si>
    <t>SUMINISTROS PARA EL USO DE MODELOS ANIMALES EXPERIMENTALES</t>
  </si>
  <si>
    <t>4400 541 04 221 06</t>
  </si>
  <si>
    <t>Se adapta la clave presupuestaria antigua 44 00 541 04 227 06 a la partida indicada, ya que refleja mejor el tipo de gasto que se efectúa. Adicionalmente se ampliará con la partida 22609 Otros gastos diversos, quedando la indicada como "lider".</t>
  </si>
  <si>
    <t>ACTUALIZACIÓN DE EQUIPOS DE ANESTESIA</t>
  </si>
  <si>
    <t>COMPRA DE EQUIPOS DE ANESTESIA EMPLEABLES EN TODAS LAS ESPECIES ANIMALES, PERMITIENDO TRABAJAR CON VOLÚMENES TIDALES DESDE 5 A 1500 ML DESDE RATA A OVINO).</t>
  </si>
  <si>
    <t>4400 541 04 226 09</t>
  </si>
  <si>
    <t>Se trata de la adquisición de dos equipos de anestesia con las características indicadas para mantener anestesiados animales con un peso de 200 gr a 75 kg, con la finalidad de eliminar los equipos actuales que no garantizan la seguridad de animales ni trabajadores en torno a los animales</t>
  </si>
  <si>
    <t>22106</t>
  </si>
  <si>
    <t>22109</t>
  </si>
  <si>
    <t>21901</t>
  </si>
  <si>
    <t>MANTENIMIENTO Y REPARACIONES DE EQUIPOS DE  DOCENCIA E INVESTIGACIÓN El objetivo de esta partida es la adquisición de materiales, equipamiento y repuestos necesarios para las reparaciones que realiza el personal técnico del SATDI y gastos de contrataciones externas necesarias para las reparaciones. Se incluyen pequeñas instalaciones de tipo electrónico que puedan ser necesarias como complemento o mejora de instalaciones existentes. Se aporta memoria de reparaciones efectuadas en 2021</t>
  </si>
  <si>
    <t xml:space="preserve">1.1 Adquisición de material para reparaciones que ejecutan  técnicos/as del servicio.
1.2 Realización de pequeñas instalaciones relacionadas con equipos de docencia e investigación (cableado, componentes, etc) 
1.3. Reparaciones/mantenimiento equipos de docencia e investigación
1.4 Contratación de servicios de técnicos de reparación
</t>
  </si>
  <si>
    <t>4700/54101/22106</t>
  </si>
  <si>
    <t>META: En consonancia con el VI Plan Director Pacto por la Calidad; conseguir un 40% de ahorro respecto al coste estimado externo.</t>
  </si>
  <si>
    <t>(Reparaciones valoradas/Reparaciones solicitadas) x100</t>
  </si>
  <si>
    <t>Entendiendo la situación económica actual y la solicitud de ahorro, desde el SATDI se ha intentando programar un ahorro económico, tratando de evitar gastos que, aunque neceario, han podido postponerse para próximos ejercicios.</t>
  </si>
  <si>
    <t xml:space="preserve">SUMINISTRO DE MATERIAL Y HERRAMIENTAS PARA TÉCNICOS DE LABORATORIO El objetivo de esta partida es la inversión en la mejora de las instalaciones y equipos en los puestos de trabajo del personal del Servicio. Dotación EPIs, herramientas y todo aquel material necesario para el desarrollo de su trabajo. 
</t>
  </si>
  <si>
    <t>2.1 Adquisición, reparación y reposición de EPIs, equipamiento, reactivos, patrones y material de trabajo necesario para el correcto desarrollo del trabajo del personal del SATDI.</t>
  </si>
  <si>
    <t>4700/54102/22109</t>
  </si>
  <si>
    <t>META: lograr una óptima eficacia y eficiencia en las labores de investigación y docencia. Nuestro servicio hace las inversiones necesarias en material, recursos materiales, humanos y fondos para conseguir sostener, optimizar e incrementar la producción científica en todos los campos y áreas de la UMH</t>
  </si>
  <si>
    <t>(Material adquirido/Material solicitado) x100</t>
  </si>
  <si>
    <t>Se ha hecho un esfuerzo de racionalizar al máximo el gasto.</t>
  </si>
  <si>
    <t xml:space="preserve">INSTALACIONES SATDI-IC (Instrumentación Científica) El objetivo de esta partida es cubrir, entre otros, el gasto generado en gases a presión y líquidos criogénicos necesarios para equipos asignados al SATDI. Dichas instalaciones son, en el campus de Elche, dos equipos de resonancia magnética nuclear (RMN) que consumen anualmente unos 3600 litros de nitrógeno líquido y 240 litros de helio líquido más los gases embotellados nitrógeno y helio para impulsar estos líquidos criogénicos. En el campus de Orihuela el SATDI-IC incluye diversos equipos entre los que se encuentran cromatógrafos de gases, equipos de absorción atómica y un equipo de plasma de acoplamiento inductivo (ICP) asociado a un espectrómetro de masas (MS), adquiridos con fondos FEDER. Dichos equipos requieren el uso de gases tan diversos como hidrógeno, nitrógeno, protóxido de nitrógeno, acetileno, aire, helio y argón, generando un consumo de alrededor de unas 30 botellas de estos gases al año.
</t>
  </si>
  <si>
    <t>3.1 Gastos de funcionamiento de instalaciones SATDI-IC</t>
  </si>
  <si>
    <t>4700/5410401/21901</t>
  </si>
  <si>
    <t>META: conseguir un rendimiento óptimo de las instalaciones de investigación en aras de preservar y aumentar la productividad científica de la UMH y otras Instituciones y empresas de base tecnológica. Nuestro servicio hace las inversiones necesarias en material, recursos materiales, humanos y fondos para conseguir sostener, optimizar e incrementar la producción científica en todos los campos y áreas de la UMH</t>
  </si>
  <si>
    <t>Se ha producido un reajuste en el equipamiento de la sala de resonancia magnética nuclear que supone una reduccción del gasto anual de unos 3.000 euros.</t>
  </si>
  <si>
    <t>Unidad</t>
  </si>
  <si>
    <t>Acciones específicas del Servicio de Gestión de la Investigación - OTRI</t>
  </si>
  <si>
    <t>Formación específica del personal del servicio en materias relacionadas directamente con la gestión de la investigación. 
Envíos urgentes para cumplimiento de plazos de presentación de documentación/solicitudes de proyectos de investigación y justificación pertinente.
Solicitud de traducción de documentos facilitando los relacionados con empresas extranjeras.</t>
  </si>
  <si>
    <t>3900.122.08.24900</t>
  </si>
  <si>
    <t>* Nº cursos, ponencias, foros, etc. en los que se ha participado
* Numero de reuniones institucionales
* Nº envíos urgentes realizados
* Nº traducciones realizadas</t>
  </si>
  <si>
    <t>* 30 Cursos
* 25 Envíos
* 2 Traducciones</t>
  </si>
  <si>
    <t>* 14 Cursos 
* 2 Envíos 
* 1 Traducción</t>
  </si>
  <si>
    <t>363'33</t>
  </si>
  <si>
    <t>Solicitamos la misma petición 
que para 2022, aunque la ejecución de esta anualidad se ha visto algo afectada debido a la situación post-pandemia, preveemos para la próxima anualidad una mayor asistencia de manera presencial a congresos y cursos (movilidad).</t>
  </si>
  <si>
    <t>MANTENIMIENTO INSTALACIONES DEPORTIVAS</t>
  </si>
  <si>
    <t>0000 4240 21201</t>
  </si>
  <si>
    <t>Reducción de incidencias por mantenimiento de instalaciones deportivas</t>
  </si>
  <si>
    <t>BECAS MONITORES CAMPUS SALUDABLES Y DEPORTE</t>
  </si>
  <si>
    <t xml:space="preserve">Otorgar una beca de colaboración en la coordinación de las actividades de la escuela de deporte y salud  </t>
  </si>
  <si>
    <t>0000 12210 48103</t>
  </si>
  <si>
    <t>Nº BECAS</t>
  </si>
  <si>
    <t>Convocatoria resuelta y adjudicada</t>
  </si>
  <si>
    <t>BECAS ESTUDIANTES CON DISCAPACIDAD Y ESTUDIANTE COLABORADOR</t>
  </si>
  <si>
    <t>Realización convocatoria especial de becas para estudiantado discapacidad y bolsa de estudiantado colaborador para la integración de personas con discapacidad.</t>
  </si>
  <si>
    <t>0000 4240 48103</t>
  </si>
  <si>
    <t>Cuota anual de adhesión a la Red Española de Universidades Promotoras de Salud (REUPS)
Cuota Cruz Roja</t>
  </si>
  <si>
    <t>Nº Cuotas</t>
  </si>
  <si>
    <t>Se debe asumir las cuotas mensuales requeridas por la SGAE por el uso de motivos musicales en las instalaciones deportivas</t>
  </si>
  <si>
    <t>BECA DE FORMACIÓN UNIVERSITARIA EN GESTIÓN DE LA DIVERSIDAD</t>
  </si>
  <si>
    <t>Implementación de medidas y acciones del Plan de Equidad, Diversidad e Inclusión</t>
  </si>
  <si>
    <t>Nº Becas</t>
  </si>
  <si>
    <t>UMH CAMPUS SALUDABLES</t>
  </si>
  <si>
    <t>Establecimiento de indicadores de promoción de la salud en la comunidad universitaria.</t>
  </si>
  <si>
    <t>1200 42401 22608</t>
  </si>
  <si>
    <t>Indicadores de promoción de la salud en la comunidad universitaria.</t>
  </si>
  <si>
    <t xml:space="preserve">Dar cobertura adecuada a los diferentes proyectos que desde la Comisión de Promoción de Hábitos Saludables en la UMH se postulan. Para 2023: Programa Mindfulness, guía de eventos saludables y sostenibles, prevención de problemas de salud mental, entre otros. </t>
  </si>
  <si>
    <t>ACCIONES DE ATENCIÓN A LA DISCAPACIDAD</t>
  </si>
  <si>
    <t>Facilitar la inclusión de los estudiantes con discapacidad en la UMH y desarrollo de actividades de sensibilización.</t>
  </si>
  <si>
    <t>1200 42402 22608</t>
  </si>
  <si>
    <t>TAREAS DE MEDIACIÓN E INVESTIGACIÓN DE PROTOCOLOS CASA/CASAPT</t>
  </si>
  <si>
    <t>Facturación por la gestión de los procesos de mediación e investigación</t>
  </si>
  <si>
    <t>1200 42403 22609</t>
  </si>
  <si>
    <t>Nº MEDIACIONES/INVESTIGACIONES</t>
  </si>
  <si>
    <t>AYUDAS COMPROMISO SOCIAL</t>
  </si>
  <si>
    <t>Ayudas compromiso social</t>
  </si>
  <si>
    <t>1200 42405 48103</t>
  </si>
  <si>
    <t>Nº AYUDAS</t>
  </si>
  <si>
    <t>PROGRAMA AGENDA 2030 ODS</t>
  </si>
  <si>
    <t>Programa Agenda UMH 2030</t>
  </si>
  <si>
    <t>1200 42411 22609</t>
  </si>
  <si>
    <t>Actividades de carácter transversal</t>
  </si>
  <si>
    <t>ACCIONES DE PROYECCIÓN SOCIEDAD</t>
  </si>
  <si>
    <t>Camino de Santiago, Cabalgata de Reyes, activaciones con entidades colaboradoras y campus UMH</t>
  </si>
  <si>
    <t>1200 32302 22601</t>
  </si>
  <si>
    <t>Acciones diversas</t>
  </si>
  <si>
    <t>ACCIONES DE MOVILIDAD SOSTENIBLE</t>
  </si>
  <si>
    <t>MICROMOVILIDAD. Acciones de gamificación para movilidad sostenible y campañas de fomento movilidad sostenible. Plan Movilidad Campus Elche</t>
  </si>
  <si>
    <t>1200 42410 22609</t>
  </si>
  <si>
    <t>Nº de actividades realizadas y participación de integrantes de la comunidad universitaria</t>
  </si>
  <si>
    <t>Se requiere una inversión extraordinaria para la instalación de dispositivos de interior para el aparcamiento seguro de patinetes eléctricos.  Aprobación en junio de 2022 del Plan de Movildiad Sostenible del Campus de Elche 2022-2025</t>
  </si>
  <si>
    <t>ACTIVACIONES DE ECONOMÍA CIRCULAR</t>
  </si>
  <si>
    <t>Campañas y material inventariable a partir de material reciclado, compostaje, tapones</t>
  </si>
  <si>
    <t>1200 42412 22609</t>
  </si>
  <si>
    <t>Nº de proyectos realizados y participantes de la comunidad universitaria</t>
  </si>
  <si>
    <t>BECA SANTANDER ESTAMOS CONTIGO</t>
  </si>
  <si>
    <t xml:space="preserve">Mejorar la calidad de vida del estudantado con problemas psicológicos y/o salud mental </t>
  </si>
  <si>
    <t xml:space="preserve"> 1200 4240050 48192</t>
  </si>
  <si>
    <t>Nº Ayudas</t>
  </si>
  <si>
    <t>Condicionado a que el Banco Santander vuleva a conceder crédito</t>
  </si>
  <si>
    <t>BECAS SANTANDER "ANTENAS DE INCLUSIÓN"</t>
  </si>
  <si>
    <t>promoción o el fomento de las acciones de sensibilización (principalmente sobre equidad, diversidad sexo-afectiva y/o de género o discapacidad) dirigidas a la comunidad universitaria</t>
  </si>
  <si>
    <t>1200 4240050 48193</t>
  </si>
  <si>
    <t>AYUDAS ESTUDIANTADO EN RIESGO DE EXCLUSIÓN SOCIAL</t>
  </si>
  <si>
    <t>Ayudar al estudiantado de Grado a sufragar gastos de formación académica.</t>
  </si>
  <si>
    <t>1200 42407 48193</t>
  </si>
  <si>
    <t>FUNDACIÓN PEDRO Y NOHEMÍ PAREJO</t>
  </si>
  <si>
    <t>Pendiente de convocatoria</t>
  </si>
  <si>
    <t>condicionado a que la Fundación vuelva a conceder el crédito</t>
  </si>
  <si>
    <t>REPARACIÓN Y REPOSICIÓN MATERIAL DEPORTIVO</t>
  </si>
  <si>
    <t>Reparación y reposición de material Deportivo</t>
  </si>
  <si>
    <t>1201 42403 21900</t>
  </si>
  <si>
    <t>Renovación del material deportivo en mal estado</t>
  </si>
  <si>
    <t>Se debe acometer una renovación paulatina de equipamiento deportivo con más de 10 años de uso.</t>
  </si>
  <si>
    <t>ACTIVIDADES DIRIGIDAS CAMPUS SAN JUAN, ORIHUELA Y ALTEA</t>
  </si>
  <si>
    <t>Oferta de actividades deportivas dirigidas en los diferentes campus</t>
  </si>
  <si>
    <t>1201 42405 22608</t>
  </si>
  <si>
    <t>Continuar con la implantación de las actividades dirigidas en todos los campus</t>
  </si>
  <si>
    <t>PROGRAMA UMH PROMESAS</t>
  </si>
  <si>
    <t>Elaboración de las pruebas para los 10 mejores deportistas, así como asumir el coste de las posibles matrículas en la UMH de los deportistas beneficiarios</t>
  </si>
  <si>
    <t>1201 42406 22608</t>
  </si>
  <si>
    <t>Se solicita la misma cantidad pero habría que tener en cuenta un posible incremento para asumir el coste de hasta 10 posibles matrículas de estos estudiantes de bachillerato en grados UMH</t>
  </si>
  <si>
    <t>PROGRAMA UMH PROYECTA DEPORTE</t>
  </si>
  <si>
    <t>Acciones de apoyo y permeabilidad de la UMH con el tejido deportivo de los municipios de sus campus.</t>
  </si>
  <si>
    <t>1201 42410 22600</t>
  </si>
  <si>
    <t>Proyección de la institución y la marca Umh a través de clubes y entidades deportivas que puedan hacer un uso razonable y sostenible de los recursos y servicios de la UMH y ésta proyecte su marca a través de tales entidades.</t>
  </si>
  <si>
    <t>Se ha creado un marco normativo de convenios con entidades externas para valorizar de manera sostenible las aportaciones de las entidades conveniadas.</t>
  </si>
  <si>
    <t>20 convenios firmados y/o en proceso</t>
  </si>
  <si>
    <t>Revisar todos los convenios con terceros donde el objeto sea la práctica físico y deportiva. Presentar y potenciar la marca "TALENTO EN MOVIMIENTO"</t>
  </si>
  <si>
    <t>Convenio GV Fomento Actividades en materia de igualdad</t>
  </si>
  <si>
    <t>Convenio GV Fomento Actividades en materia de igualdad en la diversidad</t>
  </si>
  <si>
    <t>1204 42412 22800</t>
  </si>
  <si>
    <t>GVA</t>
  </si>
  <si>
    <t>Convenio GV Fomento Actividades Perspectiva de Género de forma transversal</t>
  </si>
  <si>
    <t>Convenio GV Fomento Actividades perspectiva de género</t>
  </si>
  <si>
    <t>1204 42401 22800</t>
  </si>
  <si>
    <t>El convenio se firma ahora</t>
  </si>
  <si>
    <t>Sabremos si hay convenio la próxima semana</t>
  </si>
  <si>
    <t>Apoyo en supervisión y adquisición de nuevas competencias, participación en la mejora de la calidad de los servicios de actividad física y deportiva y colaboración en acciones de promoción de actividad física saludable comunidad universitaria.</t>
  </si>
  <si>
    <t>ESTUDIANTES CON DIVERSIDAD FUNCIONAL</t>
  </si>
  <si>
    <t>nº becas</t>
  </si>
  <si>
    <t>SEPTIEMBRE</t>
  </si>
  <si>
    <t>ÚLTIMO TRIMESTRE</t>
  </si>
  <si>
    <t>PRIMER TRIMESTRE 2024</t>
  </si>
  <si>
    <t>ENTIDADES Y PERSONAS FÍSICAS</t>
  </si>
  <si>
    <t>nº ayudas</t>
  </si>
  <si>
    <t>SEGUNDO TRIMESTRE</t>
  </si>
  <si>
    <t>ESTUDIANTES UMH PROBLEMAS PSICOLÓGICOS CAUSA COVID</t>
  </si>
  <si>
    <t>ESTUDIANTES GRADO, MÁSTER O DOCTORADO</t>
  </si>
  <si>
    <t>Ayudas Estudiantado en Riesgo de Exclusión Social</t>
  </si>
  <si>
    <t>FUNDACIÓN PEDRO Y NOEMÍ PAREJO</t>
  </si>
  <si>
    <t>ESTUDIANTES UMH EN RIESGO DE EXCLUSIÓN SOCIAL</t>
  </si>
  <si>
    <t>ESTUDIANTES GRADO EN RIESGO DE EXCLUSIÓN SOCIAL</t>
  </si>
  <si>
    <t>TERCER TRIMESTRE</t>
  </si>
  <si>
    <t>PRIMER TRIMESTRE</t>
  </si>
  <si>
    <t>Doación y reparación equipamiento Pueblo Científico</t>
  </si>
  <si>
    <t>Dotación y reposición de equipamiento Pueblo Científico</t>
  </si>
  <si>
    <t>1202 4240 24900</t>
  </si>
  <si>
    <t>Durante el 2022 se han dado circunstancias con las que no se contaba como sustracción de enseres de cocina, mal trato de ropa de cama y mobiliario asi como desperfectos en electrodomesticos y como textil etc.</t>
  </si>
  <si>
    <t>Adecuacion pueblo científico</t>
  </si>
  <si>
    <t>1202 42401 21200</t>
  </si>
  <si>
    <t>Mantenimiento Pueblo científico</t>
  </si>
  <si>
    <t>GESTIÓN CONTRATO EMPRESA EXTERNA DE MANTENIMIENTO</t>
  </si>
  <si>
    <t>1202 42402 22709</t>
  </si>
  <si>
    <t>Gestión contrato mantenimiento y atención INTEGRAL con empresa externa, habiendo reducido la bolsa de horas de otras empresas adjudicatarias de limpieza.</t>
  </si>
  <si>
    <t>Actividades de la Oficina de Campus Saludables y Deportes</t>
  </si>
  <si>
    <t>Competiciones Internas, CADU y CEU (y posibles internacionales) actividades de promoción del deporte universitario</t>
  </si>
  <si>
    <t>Tener participación UMH en el 95% de los campeonatos ofertados. Clasificar CEU</t>
  </si>
  <si>
    <t>Se han unificado las dos partidas que teniamos para gastos en competicones deportivas en esta única. Y además con esta partida se cubre el gasto correspondiente al pliego de ropa deportiva con carácter plurianual</t>
  </si>
  <si>
    <t>BECAS Y AYUDAS DEPORTISTAS UMH</t>
  </si>
  <si>
    <t>1201/4240/48103</t>
  </si>
  <si>
    <t>Convocatoria abierta</t>
  </si>
  <si>
    <t>PREMIOS FTA ESTUDIANTADO DEPORTISTA UMH</t>
  </si>
  <si>
    <t>1201/4240/48305</t>
  </si>
  <si>
    <t>Nº Premios</t>
  </si>
  <si>
    <t>Fundación Trinidad Alfonso</t>
  </si>
  <si>
    <t>Promover la actividad deportiva en la UMH colaborando en los gastos ocasionados a los deportistas de Alto Nivel o de Elite A y B,que cursan estudios oficiales en la Universidad Miguel Hernández de Elche y que han competido con la UMH en el curso inmediatamente anterior al de la presente o que acrediten ser deportista de Alto Nivel o de Elite A o B.</t>
  </si>
  <si>
    <t>Compaginar vida académica con deporte</t>
  </si>
  <si>
    <t>COLABORACIÓN DE LOS ESTUDIANTES EN LA ESCUELA DE VERANO Y AULA JUNIOR, PARA DESARROLLAR PROGRAMAS EDUCATIVOS</t>
  </si>
  <si>
    <t>Becas Escuela Verano y Aula Junior 40 BECAS DE 800 EUROS CADA UNA</t>
  </si>
  <si>
    <t>1203 4240 48106</t>
  </si>
  <si>
    <t>Que todos los y las estudiantes UMH tengan la oportunidad de desarrollar programas educativos para el periodo y las niñas y los niños matriculados en nuestras escuelas</t>
  </si>
  <si>
    <t>Destino a Monitor de Escuela de Verano y Aula Junior</t>
  </si>
  <si>
    <t>Ofrecer al estudiantado UMH la oportunidad de colaborar en la Escuela de Verano y en el Aula Júnior para que se familiarice con los aspectos más habituales del desarrollo evolutivo en la infancia y adolescencia, que desarrollen programas educativos adecuados para estas edades, así como que pongan en práctica habilidades de atención y formación y animación infantil y juvenil.</t>
  </si>
  <si>
    <t>ESTUDIANTE</t>
  </si>
  <si>
    <t>FORMACIÓN PERSONAL DEL SERVICIO JURÍDICO</t>
  </si>
  <si>
    <t>ASISTENCIA A CURSOS Y RESUNIONES DE TRABAJO DE AEDUN, SECRETARIAOS GENERALES, CONTRATACIÓN PUBLICA, TRANSFERENCIA, INVESTIGACION, SUBVENCIONES Y PROPIEDAD INTELECTUAL, INSPECCION DE SERVICIOS</t>
  </si>
  <si>
    <t>1302/12208/24900</t>
  </si>
  <si>
    <t>NÚMEROS DE CURSOS</t>
  </si>
  <si>
    <t>Solicitamos incremento de gasto teniendo en cuenta la necesidad del personal (3 personas) de efectuar Comisiones de Servicios, para la asistencia a reuniones, congresos, jornadas, etc…</t>
  </si>
  <si>
    <t>GASTOS DELEGADA DE PROTECCION DE DATOS</t>
  </si>
  <si>
    <t>ASISTENCIA A CURSOS DE PROTECCIÓN DE DATOS Y REUNIONES CON DELEGADOS PROTECCIÓN DE DATOS Y AEPD</t>
  </si>
  <si>
    <t>NÚMERO DE CURSOS</t>
  </si>
  <si>
    <t>Solicitamos incremento de gasto teniendo en cuenta la necesidad de la DPD de la UMH de efectuar Comisiones de Servicios para la asistencia a reuniones, congresos, jornadas, etc…</t>
  </si>
  <si>
    <t>CUOTAS COLEGIO DE ABOGADOS (12 MESES)</t>
  </si>
  <si>
    <t>PARA FACILITAR EL EJERCICIO PROFESIONAL EN EL MARCO DE LAS FUNCIONES ATRIBUIDAS EN RAZÓN DE SU CARGO</t>
  </si>
  <si>
    <t>Ante la falta de liquidez del presupuesto del servicio jurídico del año 2022, nos vemos obligados a tramitar el pago de las cuotas colegiales del Jefe de Servicio en la partida presupuestaria del Vicerrectorado de Estudiantes</t>
  </si>
  <si>
    <t>Fomentar la participación de los estudiantes de la UMH en el marco del Programa Erasmus +  para realizar un periodo de sus estudios en las universidades europeas conveniadas con la UMH</t>
  </si>
  <si>
    <t>Ayudas  a la movilidad internacional para estudiantes-Programa Erasmus con fines Estudios (Subvención Externa SEPIE)</t>
  </si>
  <si>
    <t>1101  1310  48173</t>
  </si>
  <si>
    <t>Porcentaje de estudiantes con estancia Erasmus+ con ayuda UE asignada</t>
  </si>
  <si>
    <t xml:space="preserve">Fomentar la participación de los estudiantes de la UMH en el marco del Programa Erasmus +  para realizar un periodo de sus estudios en las universidades europeas conveniadas con la UMH, curso 2022-2023. Código de subvención: 11-131-4-2022-0067 </t>
  </si>
  <si>
    <t xml:space="preserve">Ayudas  a la movilidad internacional para estudiantes-Programa Erasmus con fines Estudios (Subvención Externa SEPIE) curso 2022-2023. Código de subvención: 11-131-4-2022-0067 </t>
  </si>
  <si>
    <t>Este importe solicitado para el año 2023, es la parte plurianual de la convocatoria publicada  de ayudas Erasmus- con fines de estudios para el curso 2022/2023  con RR 01491/2022  con fecha 10/06/2022 y  código de subvención: 11-131-4-2022-0067</t>
  </si>
  <si>
    <t>Fomentar la participación de los estudiantes de la UMH  en el Programa Erasmus + en su modalidad de Practicas, para realizar un periodo de prácticas en cualquier tipo de organización, pública o privada ubicada en cualquiera de los países del programa (UE)</t>
  </si>
  <si>
    <t>Ayudas  a la movilidad internacional para estudiantes-Programa Erasmus modalidad de Prácticas (Subvención Externa SEPIE)</t>
  </si>
  <si>
    <t>1101  1310  48171</t>
  </si>
  <si>
    <t>Porcentaje de estudiantes con prácticas Erasmus+ con ayuda UE asignada</t>
  </si>
  <si>
    <t>A fecha de septiembre, no se ha imputado en esta partida porque se tiene previsto preparar la 2º convocatoria de Erasmus prácticas para el curso 2022/2023, en el mes de Octubre de 2022. Por ese motivo todavía no se ha ejecutado el crédito. Se solicita el importe de 30.000€ para el curso académico 2023/2024, de los cuales 24.000€ se prevé ejecutar en el año 2023 y 6.000€ en el año 2024. (se ha indicado en la ficha 8 de plurianualidad): Proyecto Erasmus+ 2022-1-ES01-KA131-HED-000059160</t>
  </si>
  <si>
    <t>Fomentar la participación de los estudiantes de la UMH  en el Programa Erasmus + en su modalidad de Practicas, para realizar un periodo de prácticas en cualquier tipo de organización, pública o privada ubicada en cualquiera de los países del programa (UE). Curso 2022/2023 (código de subvención: 11-131-4-2022-0066)</t>
  </si>
  <si>
    <t>Este importe solicitado para el año 2023, es la parte plurianual de la 2ª convocatoria que se publicará en dicembre de 2022  de ayudas Erasmus- modalidad prácticas para el curso 2022/2023  y código de subvención: 11-131-4-2022-0066</t>
  </si>
  <si>
    <t>Incentivar la movilidad del profesorado y personal de la UMH para una mayor interrelación entre las universidades e instituciones de educación europeas, que permita ampliar y enriquecer su oferta lectiva, obtener formación y experiencia sobre buenas prácticas que contribuyan a mejorar las aptitudes requeridas en su actual puesto de trabajo, fomentar el intercambio de conocimientos y experiencias pedagógicas, y fortalecer el Espacio Europeo de Educación Superior</t>
  </si>
  <si>
    <t>Ayudas para la movilidad internacional- Programa ERASMUS  estancias docentes y formativas  (Subvención Externa de SEPIE)</t>
  </si>
  <si>
    <t>1101  1310  48179</t>
  </si>
  <si>
    <t>Número de PDI/PAS que participan</t>
  </si>
  <si>
    <t xml:space="preserve">Para esta línea de actuación solicitamos el importe de 50.000€, de los cuales se tiene prevista la ejecución de 40.000€ en el ejercicio 2023 y 10.000€ en el ejercicio 2024, (se ha indicado en la ficha 8 de plurianualidad): Proyecto Erasmus+ 2022-1-ES01-KA131-HED-000059160 </t>
  </si>
  <si>
    <t>Ayudas para la movilidad internacional- Programa ERASMUS  estancias docentes y formativas  (Subvención Externa de SEPIE). Para convocatoria PDI: código de subvención: 11-131-4-2022-0069) y para la convocatoria del PAS: código de subvención:11-131-4-2022-0070</t>
  </si>
  <si>
    <t>Este importe solicitado para el año 2023, es la parte plurianual de la 2ª convocatoria que se publicará en dicembre de 2022  de ayudas Erasmus PAS y PDI para el curso 2022/2023 y para convocatoria PDI: código de subvención: 11-131-4-2022-0069) y para la convocatoria del PAS: código de subvención:11-131-4-2022-0070</t>
  </si>
  <si>
    <t>Apoyo organizativo relacionado con la ejecución de las actividades de movilidad dentro del programa Erasmus+</t>
  </si>
  <si>
    <t>Organización de la Movilidad Erasmus (SEPIE)</t>
  </si>
  <si>
    <t>1101  13108  22800</t>
  </si>
  <si>
    <t>Porcentaje de cumplimiento  del plan de trabajo</t>
  </si>
  <si>
    <t>Ayudas complementarias para completar becas  destinadas a la actividad de movilidad de estudiantes por estudios del programa Erasmus+  pertenecientes a instituciones públicas de Educación Superior de la Comunitat Valenciana.</t>
  </si>
  <si>
    <t>Ayudas  a estudiantes Erasmus procedente de la Consellería de Innovación, Universidades,Ciencia y Sociedad Digital (GV)</t>
  </si>
  <si>
    <t>1101  1310  48161</t>
  </si>
  <si>
    <t>Realización de convocatoria</t>
  </si>
  <si>
    <t>Programa de Becas Santander ERASMUS dirigidas a estudiantes participantes en el programa de movilidad Erasmus+ para estudios que, por su excelencia académica o menores recursos económicos, se considere que pueden ser beneficiarios de las mismas</t>
  </si>
  <si>
    <t>Ayudas a estudiantes Erasmus procedente del Banco Santander S.A.</t>
  </si>
  <si>
    <t>1101 1310 48192</t>
  </si>
  <si>
    <t>Fomentar la participación de los estudiantes, personal docente y no docente de la UMH en el marco del Programa Erasmus+ con terceros países no asociados al Programa.</t>
  </si>
  <si>
    <t>Ayuda para a la movilidad Internacional ERASMUS con terceros países no aociados al Programa. KA171 (SEPIE)</t>
  </si>
  <si>
    <t>1101  1310  48169</t>
  </si>
  <si>
    <t>Número de PDI/PAS y Estudiantado que participa</t>
  </si>
  <si>
    <t xml:space="preserve">Fomentar la participación de los estudiantes, personal docente y no docente de la UMH en el marco del Programa Erasmus+ con países asociados. </t>
  </si>
  <si>
    <t>Ayuda para a la movilidad Internacional ERASMUS con Países Asociados KA107 (SEPIE) (Código de subvención: 11-131-4-2022-0065)</t>
  </si>
  <si>
    <t xml:space="preserve"> Este importe solicitado para el año 2023, es la parte plurianual que se solitó en el presupuesto del año 2022 y la convocatoria saldrá publicada en el mes de noviembre de 2022  para realizar estancias en el 2023 . Proyecto ERASMUS+ 2020-1-ES01-KA107-079507.Código de subvención: 11-131-4-2022-0065</t>
  </si>
  <si>
    <t>Gestionar las convocatorias de los programas de intercambio internacional Erasmus+ con países asociados</t>
  </si>
  <si>
    <t>Gestión de la movilidad internacional ERASMUS incoming con Países Asociados KA107 (SEPIE)</t>
  </si>
  <si>
    <t>1101  13107  22800</t>
  </si>
  <si>
    <t>Número de estudiantes, profesores y PAS de países asociados KA107 (incoming) a los que se les gestiona la movilidad según proyecto (número de convenio)</t>
  </si>
  <si>
    <t>El importe del año 2022 no se ha ejecutado por motivos de COVID-19 no hemos recibido personal becado para realizar la estancia en la UMH se prevé que vendrán en el año 2023, dado que el proyecto ERASMUS+ 2020-1-ES01-KA107-079507 finaliza el 31/07/2023. Se solicita un importe mayor porque se prevé la recepción de becados del proyecto Erasmus 2022-1-ES01-KA171-HED-000075386 a finales del 2023.</t>
  </si>
  <si>
    <t>Apoyo organizativo relacionado con la ejecución de las actividades de movilidad dentro del programa Erasmus+ con países asociados.</t>
  </si>
  <si>
    <t>Organización de la Movilidad ERASMUS para Países Asociados KA107 (SEPIE)</t>
  </si>
  <si>
    <t>1101  13105  22800</t>
  </si>
  <si>
    <t>Se prevé que en el proyecto Erasmus 2022-1-ES01-KA171-HED-000075386 a finales del 2023 se reciba el importe solicitado.</t>
  </si>
  <si>
    <t>Apoyo organizativo relacionado con actividades de los programas intensivos combinados (BIPs) de corta duración dentro del Programa Erasmus+</t>
  </si>
  <si>
    <t>Apoyo a la organización de Programas Intensivos combinados  (SEPIE)</t>
  </si>
  <si>
    <t>1101 13116 22800</t>
  </si>
  <si>
    <t>Nº de programas intensivos realizados</t>
  </si>
  <si>
    <t>Para esta acción vamos a solicitar un importe de 16.000€ para organizar 2 Programas Intensivos combinados (BIPs) cuyos fondos han sido concedidos dentro del Programa Erasmus+ en el Proyecto 2021-1-ES01-KA131-HED-000005652. Finalmente en el proyecto Erasmus+ 2021, se concedieron 4 BIPs, dos de ellos para ejectutarlos en el año 2022 y otros 2 en el año 2023. Se tiene previsto realizar un BIP en el mes de Diciembre de 2022 y los otros 3 en el año 2023 antes del 31/10/2023.</t>
  </si>
  <si>
    <t xml:space="preserve">Impulso de programas de movilidad virtual </t>
  </si>
  <si>
    <t>Programa Movilidad virtual</t>
  </si>
  <si>
    <t>1101 13109  48106</t>
  </si>
  <si>
    <t>Para esta acción vamos a solicitar un importe de 30.000€ y la ejecución será plurianual..  Se solicita un importe de 30.000€, donde se solicita un importe de 10,000€ que se ejecutarán en el año 2023 y 20.000€ se solicitarán para el año 2024 (se ha indicado en la ficha 8 de plurianualidad)</t>
  </si>
  <si>
    <t>Impulso de programas de movilidad virtual (año 2022 Código ayuda: 11-131-2-2022-0095)</t>
  </si>
  <si>
    <t>Parte plurianual autorizada y publicada en la convocatoria del año 2022 con RR 00511/2022 de 16/02/2022 y  Código de ayuda: 11-131-2-2022-0095. (Esta convocatoria está resuelta  RR 01688/2022 de 22/06/2022)</t>
  </si>
  <si>
    <t>Programa de Becas UMH para coofinanciar las movilidades de estudiantes dentro del Programa Erasmus+ con fines de estudios</t>
  </si>
  <si>
    <t>Convocatoria de Ayudas UMH para estudiantes que participen en el Programa de intercambio internacional ERASMUS +</t>
  </si>
  <si>
    <t>1101 1310 48178</t>
  </si>
  <si>
    <t>Porcentaje de estudiantes con beca 0 UE que reciban subvención por parte de la UMH (sólo estudiantes elegibles)</t>
  </si>
  <si>
    <t>El importe que se solicita es de 75.000€  para la convocatoria de ayudas 2023/2024.  Se solicita el importe de 55.000€ se ejecutarán en el año 2023 y 20.000€ en el año 2024. (Se ha indicado en la ficha 8 de plurianualidad)</t>
  </si>
  <si>
    <t>Programa de Becas UMH para coofinanciar las movilidades de estudiantes dentro del Programa Erasmus+ con fines de estudios (curso académico 2022-2023)</t>
  </si>
  <si>
    <t xml:space="preserve">Convocatoria de Ayudas UMH para estudiantes que participen en el Programa de intercambio internacional ERASMUS +.  código de subvencion: 11-131-4-2022-0068)    </t>
  </si>
  <si>
    <t xml:space="preserve">Este importe solicitado para el año 2023, es la parte plurianual de la convocatoria publicada  de ayudas Erasmus- con fines de estudios para el curso 2022/2023 con RR 01491/2022 de fecha 10/06/2022 y con código de subvencion: 11-131-4-2022-0068    </t>
  </si>
  <si>
    <t>Programa de Becas UMH para fomentar la participación de los estudiantes,  dentro del Programa SICUE, a realizar una movilidad nacional en una universidad española conveniada con la UMH</t>
  </si>
  <si>
    <t>Convocatoria de ayudas UMH para estudiantes que participen en el Programa de intercambio nacional SICUE</t>
  </si>
  <si>
    <t>1101 13101  48163</t>
  </si>
  <si>
    <t>Porcentaje de estudiantes elegibles que participan en el programa SICUE que reciban subvención</t>
  </si>
  <si>
    <t>El importe que se solicita es de 35.000€  para la convocatoria de ayudas 2023/2024.  Se solicita el importe de 24.500€ se ejecutarán en el año 2023 y 10.500€ en el año 2024. (Se ha indicado en la ficha 8 de plurianualidad)</t>
  </si>
  <si>
    <t>Programa de Becas UMH para fomentar la participación de los estudiantes,  dentro del Programa SICUE, a realizar una movilidad nacional en una universidad española conveniada con la UMH (curso 2022-2023)</t>
  </si>
  <si>
    <t>Convocatoria de ayudas UMH para estudiantes que participen en el Programa de intercambio nacional SICUE.  Código de subvención: 11-131-4-2022-0072</t>
  </si>
  <si>
    <t>Este importe solicitado para el año 2023, es la parte plurianual de la convocatoria del programa de ayudas SICUE del curso 2022/2023 con código de subvencion 11-131-4-2022-0072 , pendiente de resolución.</t>
  </si>
  <si>
    <t>Programa de Becas UMH para fomentar la participación de los estudiantes,  dentro del Programa Destino, a realizar una movilidad internacional fuera del espacio europeo en universidades conveniadas con la UMH (curso 2023-2024)</t>
  </si>
  <si>
    <t>Convocatoria de ayudas UMH para estudiantes que participen en el Programa de intercambio Internacional DESTINO</t>
  </si>
  <si>
    <t>1101 1310 48163</t>
  </si>
  <si>
    <t>Número de estudiantes que participan</t>
  </si>
  <si>
    <t>El importe que se solicita es de 45000€  para la convocatoria de ayudas 2023/2024 y para el curso 2022/2023.  Se solicita el importe de 21.000€ se ejecutarán en el año 2023 y 24.000€ en el año 2024. (Se ha indicado en la ficha 8 de plurianualidad). Se ha solicitado un incremento de 9.000€ en esta partida presupuestaria con respecto a la anualidad 2022, para  convocar 3 becas en el año 2023 para la nueva acción de moviidad con China, cuyas movilidades se llevarán a cabo en el segundo semestre del curso académico 2022/2023</t>
  </si>
  <si>
    <t>Programa de Becas UMH para fomentar la participación de los estudiantes,  dentro del Programa Destino, a realizar una movilidad internacional fuera del espacio europeo en universidades conveniadas con la UMH (curso 2022-2023)</t>
  </si>
  <si>
    <t xml:space="preserve">Convocatoria de ayudas UMH para estudiantes que participen en el Programa de intercambio Internacional DESTINO.  código de subvencion: 11-131-4-2022-0062  </t>
  </si>
  <si>
    <t xml:space="preserve">Este importe solicitado para el año 2023, es la parte plurianual de la convocatoria del programa Destino estudiantes del curso 2022/2023 con RR 00206/2022 de fecha 24/01/2022 y con código de subvencion: 11-131-4-2022-0062    </t>
  </si>
  <si>
    <t>Programa de Becas UMH para incentivar la movilidad de personal docente y no docente en instituciones/universidades europeas.</t>
  </si>
  <si>
    <t>Convocatoria de ayudas UMH para estancias docentes y formativas (Programa ERASMUS+)</t>
  </si>
  <si>
    <t>1101  13110  48174</t>
  </si>
  <si>
    <t xml:space="preserve">Programa de Becas UMH para aumentar la proyección internacional de la Universidad Miguel Hernández de Elche mediante la internacionalización de su personal docente y personal de administración y servicios  y el establecimiento de vínculos con universidades e instituciones de educación superior extranjeras. </t>
  </si>
  <si>
    <t xml:space="preserve"> Programa propio de internacionalización (Programa DESTINO para PDI/PAS)</t>
  </si>
  <si>
    <t>1101 1310  48100</t>
  </si>
  <si>
    <t>Programa de Becas UMH para fomentar la participación de estudiantes para realizar una estancia académica en el marco de un Doble Doctorado Internacional/Cotutela Internacional y en el marco de un programa de doble máster internacional en universidades socias</t>
  </si>
  <si>
    <t xml:space="preserve"> Ayudas a la movilidad de estudiantes-dobles titulaciones </t>
  </si>
  <si>
    <t>1101  1310  48168</t>
  </si>
  <si>
    <t>Número de estudiantes outgoing que solicitan ayuda de dobles títulos</t>
  </si>
  <si>
    <t>Se solicita un incremento en esta partida para el año 2023, dado que mayor número de dobles títulos para el curso 2022/2023 y se prevé una mayor número de solicitudes</t>
  </si>
  <si>
    <t>Promoción, visibilidad y difusión</t>
  </si>
  <si>
    <t>Networking con socios internacionales</t>
  </si>
  <si>
    <t>1101 13110  22606</t>
  </si>
  <si>
    <t>Número de eventos de networking realizados</t>
  </si>
  <si>
    <t>Acciones específicas de gestión del Servicio</t>
  </si>
  <si>
    <t>Participación en reuniones y foros sobre internacionalización universitaria y actividades de Cooperación al Desarrollo y Voluntariado.</t>
  </si>
  <si>
    <t>1101 12208 24900</t>
  </si>
  <si>
    <t>Meta 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</si>
  <si>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Número de foros/reuniones  en los que participamos</t>
  </si>
  <si>
    <t>Atender, orientar e informar a los estudiantes de intercambio en la UMH</t>
  </si>
  <si>
    <t xml:space="preserve"> Atencion al estudiante Visitante</t>
  </si>
  <si>
    <t>1101  13103  22601</t>
  </si>
  <si>
    <t>Número de actuaciones a desarrollar dentro del Plan de trabajo de Atención al Estudiante</t>
  </si>
  <si>
    <t xml:space="preserve"> Club ERASMUS UMH</t>
  </si>
  <si>
    <t>1101 13112  22608</t>
  </si>
  <si>
    <t>Número de actividades realizadas anualmente</t>
  </si>
  <si>
    <t>Gestión de otros programas Internacionales</t>
  </si>
  <si>
    <t xml:space="preserve"> Programa Study Abroad</t>
  </si>
  <si>
    <t>1101 13106  22880</t>
  </si>
  <si>
    <t xml:space="preserve">Estamos en fase de negociación con la University of Texas at San Antonio. Se prevé que recibiremos 13 estudiantes procedente de esta universidad. </t>
  </si>
  <si>
    <t>Facilitar a los miembros de la comunidad universitaria y muy especialmente a los estudiantes, la posibilidad de actuar como voluntarios en programas propios o incorporarse a programas de otras organizaciones, en el marco de la cooperación al desarrollo y la acción social</t>
  </si>
  <si>
    <t>8.1 Programa de ayudas para participar en proyectos de cooperación al desarrollo y actividades del ámbito solidario</t>
  </si>
  <si>
    <t>1101 13402 48102</t>
  </si>
  <si>
    <t xml:space="preserve"> En el 2023 vamos a realizar el programa de Voluntariado en Ruanda (2 convocatorias la de voluntariado y la de coordinación) que en años anteriores tuvimos que cancelar por el Covid que sumamos al resto de convocatorias que ya veníamos realizando pero este año centradas en CID y no tanto en ODS. Contamos con presupuesto del Convenio GV 2022 para todas las convocatorias previstas. Por tanto 3 ayudas TFG/TFM, 2 ayudas prácticas máster, 21  ayudas Ruanda-voluntarios, 3 Ayudas Ruanda-coordinadores y hasta 5 créditos a proyectos de investigación
</t>
  </si>
  <si>
    <t>Facilitar a los miembros de la comunidad universitaria la posibilidad de actuar en  proyectos de cooperación al desarrollo y actividades del ámbito solidario Cátedra Prosperidad</t>
  </si>
  <si>
    <t>8.2 Programa de ayudas  de  la Cátedra Prosperidad</t>
  </si>
  <si>
    <t>1101 13402 48100</t>
  </si>
  <si>
    <t>Junio de 2023</t>
  </si>
  <si>
    <t>Servicio Español para la Internacionalización de la Educación (SEPIE)</t>
  </si>
  <si>
    <t>Octubre de 2023</t>
  </si>
  <si>
    <t>Marzo de 2023</t>
  </si>
  <si>
    <t>Banco Santander S.A.</t>
  </si>
  <si>
    <t>Diciembre de 2023</t>
  </si>
  <si>
    <t>Ayudas al Programa de proyectos docentes de internacionalización en casa</t>
  </si>
  <si>
    <t>Convocatoria del Programa de proyectos docentes de internacionalización en casa</t>
  </si>
  <si>
    <t>El programa de proyectos docentes de internacionalización en casa (PRODIC) es una iniciativa del Vicerrectorado de Relaciones Internacionales de la Universidad Miguel Hernández de Elche (UMH), cuyo objetivo es la promoción de las colaboraciones docentes internacionales mediante la creación de espacios colaborativos virtuales. Mediante estos espacios se pretende proporcionar al estudiantado de la UMH la oportunidad de enriquecerse de la experiencia de internacionalización sin la necesidad de realizar una movilidad física. Estas experiencias permitirán, tanto al estudiantado como al profesorado, mejorar sus habilidades internacionales e interculturales.</t>
  </si>
  <si>
    <t>PDI</t>
  </si>
  <si>
    <t>Enero de 2023</t>
  </si>
  <si>
    <t>Septiembre de 2024</t>
  </si>
  <si>
    <t>Otorgar ayudas internas al PDI para realizar colaboraciones docentes internacionales virtuales. No se publica en la BDNS porque es una ayuda interna.</t>
  </si>
  <si>
    <t>Convocatoria del Programa de proyectos docentes de internacionalización en casa.  (año 2022 parte plurianual)</t>
  </si>
  <si>
    <t>Convocatoria ya publicada en el año 2022. RR 00511/2022 con feche de 16/02/2022. Código ayuda: 11-131-2-2022-0095</t>
  </si>
  <si>
    <t>Julio de 2023</t>
  </si>
  <si>
    <t>Ayudas para la movilidad internacional de estudiantes de grado con una plaza concedida dentro del Programa Destino estudiantes</t>
  </si>
  <si>
    <t>Convocatoria de ayudas UMH para estudiantes que participen en el Programa de intercambio Internacional DESTINO en el curso 2023/2024</t>
  </si>
  <si>
    <t>Programa de Becas UMH para fomentar la participación de los estudiantes,  dentro del Programa Destino, a realizar una movilidad internacional fuera del espacio europeo en universidades conveniadas con la UMH</t>
  </si>
  <si>
    <t>Estudiantado</t>
  </si>
  <si>
    <t>Conceder ayudas a los estudiantes que hayan obtenido una plaza dentro del programa Destino para realizar una eatancia semestral en  universidad de fuera del espacio europeo que esté conveniada con la UMH</t>
  </si>
  <si>
    <t>Septiembre de 2023</t>
  </si>
  <si>
    <t xml:space="preserve">Ayudas para la movilidad de estudiantes con una plaza concedida dentro del Programa SICUE </t>
  </si>
  <si>
    <t>Convocatoria de ayudas para la moviidad de estudiantes de grado del curso 2023/2024</t>
  </si>
  <si>
    <t>Pendiente de resolución</t>
  </si>
  <si>
    <t>Conceder ayudas a los estudiantes que hayan obtenido una plaza Sicue para realizar un periodo de sus estudios en una universidad española al amparo del programa de movilidad nacional SICUE</t>
  </si>
  <si>
    <t>Convocatoria de ayudas para la moviidad de estudiantes de grado del curso 2022/2023, parte plurianual</t>
  </si>
  <si>
    <t>Convocatoria que se publicará en septiembre de 2022 y su código de subvención es: 11-131-4-2022-0072</t>
  </si>
  <si>
    <t>Ayudas a la movilidad internacional dentro del Programa Erasmus+ para personal docente e investigador</t>
  </si>
  <si>
    <t>Convocatoria de ayudas UMH para estancias docentes y formativas (Programa ERASMUS+) año 2023</t>
  </si>
  <si>
    <t>Programa de Becas UMH para incentivar la movilidad de personal docente e investigador en instituciones/universidades europeas dentro del Programa Erasmus+</t>
  </si>
  <si>
    <t>Porcentaje de PDI con beca 0 UE que reciban subvención por parte de la UMH (sólo candidatos elegibles)</t>
  </si>
  <si>
    <t>Febrero de 2024</t>
  </si>
  <si>
    <t>Conceder ayudas al PDI para una mayor interrelación entre las universidades e instituciones de educación europeas, que permita ampliar y enriquecer su oferta lectiva, fomentar el intercambio de conocimientos y experiencias pedagógicas y fortalecer el Espacio Europeo de Educación Superior</t>
  </si>
  <si>
    <t>Ayudas a la movilidad internacional dentro del Programa Erasmus+ para personal personal de administración y servicios.</t>
  </si>
  <si>
    <t>Programa de Becas UMH para incentivar la movilidad de personal de administracion y servicios en instituciones/universidades europeas dentro del Programa Erasmus+.</t>
  </si>
  <si>
    <t>Porcentaje de PAS con beca 0 UE que reciban subvención por parte de la UMH (sólo candidatos elegibles)</t>
  </si>
  <si>
    <t>Conceder ayudas  personal de administración y servicios de la UMH para obtener formación y experiencia sobre buenas prácticas que contribuyan a mejorar las aptitudes requeridas en su actual puesto de trabajo, fomentar el intercambio de conocimientos y fortalecer el Espacio Europeo de Educación Superior.</t>
  </si>
  <si>
    <t>Ayudas al personal docente e investigador para acciones de internacionalización</t>
  </si>
  <si>
    <t>Convocatoria de ayudas para el programa Destino para personal docente e investigador año 2023</t>
  </si>
  <si>
    <t xml:space="preserve">Programa de Becas UMH para aumentar la proyección internacional de la Universidad Miguel Hernández de Elche mediante la internacionalización de su personal docente y el establecimiento de vínculos con universidades e instituciones de educación superior extranjeras. </t>
  </si>
  <si>
    <t>Número de PDI que participan</t>
  </si>
  <si>
    <t>Aumentar la proyección internacional de la Umh mediante la internacionlización de su personal docentes e investigador estableciendo vinculos con universidades e instituciones de educacion superior extranjeras. Se pretende financiar ayudas de movilidad a un pais extranjero para la realizacion de estancias breves para impartir docencia oficial de un grado, máster o doctorado en una universidad de reconocido prestigio internacional.</t>
  </si>
  <si>
    <t>Ayudas al personal de administración y servicios para acciones de internacionalización</t>
  </si>
  <si>
    <t>Convocatoria de ayudas para el programa Destino para personal de administración y servicios año 2023</t>
  </si>
  <si>
    <t xml:space="preserve">Programa de Becas UMH para aumentar la proyección internacional de la Universidad Miguel Hernández de Elche mediante la internacionalización de su personal de administración y servicios  y el establecimiento de vínculos con universidades e instituciones de educación superior extranjeras. </t>
  </si>
  <si>
    <t>Número de PAS que participan</t>
  </si>
  <si>
    <t>Aumentar la proyección internacional de la UMH mediante la internacionlización de su personal de administración y servicios estableciendo vinculos con universidades e instituciones de educacion superior extranjeras. Se pretende financiar ayudas de movilidad a un pais extranjero para la realización  de formación con la finalidad de ofrecer a nuestra comunidad universitaria más y mejores oportunidades de desarrollo profesional que contribuyan a la proyección internacional de su currículum.</t>
  </si>
  <si>
    <t xml:space="preserve">Ayuda a la movilidad de estudiantes de Máster </t>
  </si>
  <si>
    <t>Convocatoria de ayudas a la movilidad de estudiantes de dobles titulaciones del curso académico 2022/2023</t>
  </si>
  <si>
    <t>Programa de Becas UMH para fomentar la participación de estudiantes para realizar una estancia académica en el marco de un programa de doble máster internacional en universidades socias</t>
  </si>
  <si>
    <t xml:space="preserve">Otorgar ayudas  a estudiantes de la UMH para realizar una estancia de movilidad. Los estudiantes deben estar  matriculados en un master y haber  sido admitidos en un programa de doble master internacional  </t>
  </si>
  <si>
    <t>Febrero de 2023</t>
  </si>
  <si>
    <t>Ayudas complementarias para la movilidad de estudiantes con una plaza Erasmus concedida</t>
  </si>
  <si>
    <t>Convocatoria de ayudas complementarias para estudiantes que se les haya concedido una plaza Erasmus para el curso académico 2023/2024</t>
  </si>
  <si>
    <t>Octubre de 2024</t>
  </si>
  <si>
    <t>Diciembre de 2024</t>
  </si>
  <si>
    <t>Otorgar ayudas a los estudiantes que hayan obtenido una plaza para la realización de estudios en una universidad europea al amparo del programa de movilidad internacional Erasmus+ con fines de estudios.</t>
  </si>
  <si>
    <t>Convocatoria de ayudas complementarias para estudiantes que se les haya concedido una plaza Erasmus para el curso académico 2022/2023. Parte plurianual.</t>
  </si>
  <si>
    <t xml:space="preserve">Convocatoria publicada  en el año 2022 con RR 01491/2022 de fecha 10/06/2022 y con código de subvencion: 11-131-4-2022-0068    </t>
  </si>
  <si>
    <t>Ayudas a la movilidad internacional Erasmus+ con fines de estudios para el estudiantado</t>
  </si>
  <si>
    <t>Convocatoria de ayudas del Programa Erasmus+ con fines de estudios.  Proyecto Erasmus+ 2022-1-ES01-KA131-HED-000059160</t>
  </si>
  <si>
    <t>Otorgar ayudas al estudiantado que ha obtenido una plaza para la realizacion de estudios en una universidad europea al amparo del programa de movilidad internacional Erasmus+</t>
  </si>
  <si>
    <t>Convocatoria de ayudas del Programa Erasmus+ con fines de estudios. Proyecto Erasmus 2021-1-ES01-KA131-HED-000005652. Parte plurianual.</t>
  </si>
  <si>
    <t>Convocatoria publicada  en el año 2022 con RR 01491/2022 de fecha 10/06/2022 y con código de subvencion: 11-131-4-2022-0067</t>
  </si>
  <si>
    <t>Ayudas a la movilidad internacional Erasmus+ modalidad prácticas para el estudiantado</t>
  </si>
  <si>
    <t>Convocatoria de ayudas del Programa Erasmus+ modalidad prácticas</t>
  </si>
  <si>
    <t>Otorgar ayudas al estudiantado que ha obtenido una plaza para realizar un periodo de prácticas en una empresa o institución europea dentro del programa de movilidad internacional Erasmus+</t>
  </si>
  <si>
    <t>Convocatoria de ayudas del Programa Erasmus+ modalidad prácticas. Parte plurianual.</t>
  </si>
  <si>
    <t>Se prevé publicar la convocatoria en Diciembre de 2022. Código de subvención:11-131-4-2022-0066</t>
  </si>
  <si>
    <t>Ayudas a la movilidad internacional Erasmus+ para docencia y formación</t>
  </si>
  <si>
    <t>Convocatoria de ayudas programa ERASMUS+ modalidad docencia y formación</t>
  </si>
  <si>
    <t>Incentivar la movilidad del profesorado de la UMH para una mayor interrelación entre las universidades e instituciones de educación europeas, que permita ampliar y enriquecer su oferta lectiva, fomentar el intercambio de conocimientos y experiencias pedagógicas y fortalecer el Espacio Europeo de Educación Superior</t>
  </si>
  <si>
    <t>Abril del 2023 y Octubre del 2023</t>
  </si>
  <si>
    <t>Otorgar ayudas para el personal docente e investigador que se le haya concedido una plaza para realizar una estancia dentro del programa de movilidad internacional Erasmus+</t>
  </si>
  <si>
    <t>Convocatoria de ayudas programa ERASMUS+ modalidad docencia y formación. Parte plurianual.</t>
  </si>
  <si>
    <t>Se prevé publicar la convocatoria en Diciembre de 2022. código de subvención: 11-131-4-2022-0069)</t>
  </si>
  <si>
    <t>Ayudas a la movilidad internacional Erasmus+ para formación</t>
  </si>
  <si>
    <t>Convocatoria de ayudas programa ERASMUS+ modalidad formación</t>
  </si>
  <si>
    <t>Incentivar la movilidad del personal de administración y servicios de la UMH para obtener formación y experiencia sobre buenas prácticas que contribuyan a mejorar las aptitudes requeridas en su actual puesto de trabajo, fomentar el intercambio de conocimientos y fortalecer el Espacio Europeo de Educación Superior.</t>
  </si>
  <si>
    <t>Abril de 2023 y Octubre del 2023</t>
  </si>
  <si>
    <t>Otorgar ayudas al personal de administración y servicios que se le haya concedido una plaza para realizar una estancia dentro del programa de movilidad internacional Erasmus+</t>
  </si>
  <si>
    <t>Convocatoria de ayudas programa ERASMUS+ modalidad formación. Parte plurianual.</t>
  </si>
  <si>
    <t>Se prevé publicar la convocatoria en Diciembre de 2022. código de subvención:11-131-4-2022-0070</t>
  </si>
  <si>
    <t>Ayuda para la movilidad internacional Erasmus+ conterceros países no asociados al Programa (KA171-HED)</t>
  </si>
  <si>
    <t>Convocatoria de ayudas para la movilidad internacional con terceros países no asociados al Programa.</t>
  </si>
  <si>
    <t>Estudiantado, PDI y PAS</t>
  </si>
  <si>
    <t>Mayo de 2023</t>
  </si>
  <si>
    <t>Otorgar ayudas para los participantes en el programa de movilidad internacional Erasmus+ con terceros  paises no asociados al Programa.</t>
  </si>
  <si>
    <t xml:space="preserve">Ayuda para la movilidad internacional Erasmus+ con países asociados (KA107). </t>
  </si>
  <si>
    <t>Convocatoria de ayudas para la movilidad internacional con países asociados. Parte plurianual.</t>
  </si>
  <si>
    <t>Fomentar la participación de los estudiantes, personal docente y no docente de la UMH en el marco del Programa Erasmus+ con países asociados.</t>
  </si>
  <si>
    <t>Se prevé publicar la convocatoria en noviembre de 2022. Código de subvención:11-131-4-2022-0065</t>
  </si>
  <si>
    <t>Otorgar ayudas para los participantes en el programa de movilidad internacional Erasmus+ con paises asociados</t>
  </si>
  <si>
    <t>Consellería de Innovación, Universidad, Ciencia y Sociedad Digital</t>
  </si>
  <si>
    <t>Ayudas  a estudiantes Erasmus con plaza asignada y con residencia en la Comunidad Valenciana</t>
  </si>
  <si>
    <t>Convocatoria de ayudas  a estudiantes Erasmus procedente de la Generalitat Valenciana curso 2022/2023</t>
  </si>
  <si>
    <t>Otorgar ayudas a estudiantes que participan en el Programa Erasmus+ pertenecientes a instituciones públicas de Educación Superior de la Comunidad Valenciana. No se publica en la BDSN porque la convocatoria la publica la GV.</t>
  </si>
  <si>
    <t>Ayudas adicionales a estudiantes que se les haya concedido una plaza Erasmus</t>
  </si>
  <si>
    <t>Convocatoria de ayudas para estudiantes que se les haya concedido una plaza Erasmus en la convocatoria para el curso 2023/2024</t>
  </si>
  <si>
    <t xml:space="preserve">Ayudas adicionales dirigidas a estudiantes participantes en el programa de movilidad Erasmus+ para estudios que, por su excelencia académica o menores recursos económicos, se considere que pueden ser beneficiarios de las mismas. </t>
  </si>
  <si>
    <t>Conceder una ayuda adicional a estudiantes que participan en el Programa Erasmus+ con menos recursos económicos o por su excelencia académica</t>
  </si>
  <si>
    <t>110113402__48100</t>
  </si>
  <si>
    <t>GVA-CONV. SOLCIF 2022/0010</t>
  </si>
  <si>
    <t>Premiar un TFG y un TFM en el marco de la promoción de los ODS– Eje Prosperidad</t>
  </si>
  <si>
    <t>Convocatoria de Premios a TFG y TFM en el marco de la promoción de los ODS– Eje Prosperidad</t>
  </si>
  <si>
    <t>Estimular trabajos de calidad que contribuyan a la consecución de los ODS del eje prosperidad y por tanto a la Agenda 2030.</t>
  </si>
  <si>
    <t>nº de premios concedidos</t>
  </si>
  <si>
    <t>pte adjudicar</t>
  </si>
  <si>
    <t>Premios</t>
  </si>
  <si>
    <t>estudiantado</t>
  </si>
  <si>
    <t>abril de 2023</t>
  </si>
  <si>
    <t>Al tratarse de un premio no existe plazo de ejecución de actividad, pero el pago deberá quedar hecho como muy tarde cuando finalice el convenio que financia la convocatoria. Fecha estimada de fin de convenio oct-nov 2023</t>
  </si>
  <si>
    <t>La convocatoria no tiene plazo de justificación al tratarse de premios. En caso de existir remanentes deberá realizarse el reintegro al centro de gasto del convenio con la GVA que financia estos premios. El plazo de justificación del convenio de la GVA  será de dos meses, a contar desde la fecha de finalización de la ejecución del convenio, sin posibilidad de ampliación (plazo de ejecución 10 meses). Fecha estimada de fin de convenio oct-nov 2023</t>
  </si>
  <si>
    <t>Fomentar actividades que contribuyan a la Agenda 2030 a fin de que la comunidad universitaria en general y los estudiantes en particular aprendan y se formen como ciudadanos hacia un Desarrollo Sostenible.</t>
  </si>
  <si>
    <t>premiar una T. Doctoral en el marco de la promoción de los ODS– Eje Prosperidad.</t>
  </si>
  <si>
    <t>Convocatoria de Premio a Tesis Doctoral  en el marco de la promoción de los ODS– Eje Prosperidad.</t>
  </si>
  <si>
    <t>Estimular trabajos de investigación de calidad que contribuyan a la consecución de los ODS del eje prosperidad y por tanto a la Agenda 2030.</t>
  </si>
  <si>
    <t>Premiar la mejor idea o modelo de negocio que contribuya a la consecución de los ODS del eje prosperidad y por tanto a la Agenda 2030.</t>
  </si>
  <si>
    <t>Convocatoria de Premio a la mejor idea o modelo de negocio que contribuya a la consecución de los ODS del eje prosperidad y por tanto a la Agenda 2030.</t>
  </si>
  <si>
    <t xml:space="preserve">Estimular la generación de ideas o modelos de negocio que contribuyan  a la consecución de los ODS del eje prosperidad y por tanto a la Agenda 2030. </t>
  </si>
  <si>
    <t>emprendedores/as y empresas en fase inicial</t>
  </si>
  <si>
    <t>Fomentar la creación de futuras empresas cuya idea de negocio se entienda en el respeto y  contribución a la Agenda 2030 a fin de lograr un progreso económico compatible con el Desarrollo Sostenible.</t>
  </si>
  <si>
    <t>110113402__48102</t>
  </si>
  <si>
    <t>GVA-CONV. SOLCIF 2022/0005</t>
  </si>
  <si>
    <t>Ayudas para la realización de TFG y TFM  en el marco de la Cooperación Internacional al Desarrollo.</t>
  </si>
  <si>
    <t>Convocatoria de Ayudas para la realización de TFG y TFM en el marco de la Cooperación Internacional al Desarrollo</t>
  </si>
  <si>
    <t>Estimular la realización de Trabajos fin de ciclo en el ámbito de la Cooperación Internacional al Desarrollo.</t>
  </si>
  <si>
    <t>nº de Ayudas concedidas</t>
  </si>
  <si>
    <t>estudiantes</t>
  </si>
  <si>
    <t>plazo de ejecución del convenio cuya fecha estimada de fin es ene-feb del 2024 (con posible ampliación de 3 meses)</t>
  </si>
  <si>
    <t>El periodo de justificación de la convocatoria será un mes antes de la fecha de fin de plazo de ejecución del convenio estimada en ene-feb del 2024 (con posible ampliación de 3 meses) . En caso de existir remanentes deberá realizarse el reintegro al centro de gasto del convenio con la GVA. El plazo de justificación del convenio de la GVA  será de tres meses, a contar desde la fecha de finalización de la ejecución del proyecto sin posibilidad de ampliación.</t>
  </si>
  <si>
    <t>Fomentar la participación del estudiantado en actividades y proyectos de cooperación al desarrollo buscando la integración de los conocimientos teóricos y prácticos adquiridos en su formación académica con el compromiso solidario, promoviéndose así valores de
justicia universal y potenciándose el pensamiento crítico, así como la capacidad para analizar y plantear soluciones a los problemas de las sociedades más empobrecidas.</t>
  </si>
  <si>
    <t>Ayudas para la realización de las Prácticas del Máster en Cooperación Internacional al Desarrollo.</t>
  </si>
  <si>
    <t>Convocatoria de Ayudas para la realización de las Prácticas del Máster en Cooperación Internacional al Desarrollo.</t>
  </si>
  <si>
    <t>fomentar  en  la realización de prácticas internacionales del Máster de Cooperación al Desarrollo.</t>
  </si>
  <si>
    <t>nº de ayudas concedidas</t>
  </si>
  <si>
    <t>Asignación de crédito a proyectos de investigación ligados a la Cooperación Internacional al Desarrollo, en el marco de los Objetivos de Desarrollo Sostenible</t>
  </si>
  <si>
    <t>Convocatoria interna para la asignación de crédito a proyectos de investigación ligados a la Cooperación Internacional al Desarrollo, en el marco de los Objetivos de Desarrollo Sostenible</t>
  </si>
  <si>
    <t>Promover la investigación internacional que contribuya a la consecución de los ODS de la Agenda 2030</t>
  </si>
  <si>
    <t>nº de proyectos a los que se asigna crédito</t>
  </si>
  <si>
    <t>Apoyar la investigación ligada a la Cooperación Internacional al Desarrollo que contribuya a alcanzar los ODS en países considerados prioritarios por el Plan Director de Cooperación Valenciana</t>
  </si>
  <si>
    <t>Ayudas (bolsas de viaje) para la participación en el X Programa de Voluntariado de la UMH en Ruanda. Voluntariado</t>
  </si>
  <si>
    <t>Convocatoria para participar en el X Programa de Voluntariado de la UMH en ruanda- Voluntariado.</t>
  </si>
  <si>
    <t>Promover la participación de la comunidad universitaria en el X Programa de Voluntariado de la UMH en Ruanda.</t>
  </si>
  <si>
    <t xml:space="preserve">Nº de ayudas concedidas </t>
  </si>
  <si>
    <t>concurrencia competitiva</t>
  </si>
  <si>
    <t>estudiantado/PAS/PDI/Alumni</t>
  </si>
  <si>
    <t>marzo-abril 2023</t>
  </si>
  <si>
    <t>julio, agosto o septiembre de 2023</t>
  </si>
  <si>
    <t>Formar a los participantes en la realidad de la ayuda al desarrollo, darles a conocer de forma directa, la realidad del tercer mundo y al mismo tiempo mejorar la vida de los habitantes de las colinas de Nemba, ayudando a pacientes hospitalizados, dando clases a estudiantado y profesorado de las escuelas y formando a la población en temas de salud pública.</t>
  </si>
  <si>
    <t>Ayudas (bolsas de viaje) para la participación en el X Programa de Voluntariado de la UMH en Ruanda. Coordinación</t>
  </si>
  <si>
    <t>Convocatoria para participar en el X Programa de Voluntariado de la UMH en ruanda- Coordinación.</t>
  </si>
  <si>
    <t xml:space="preserve">ASISTENCIA TECNICA DEL SPRL </t>
  </si>
  <si>
    <t>Calibración de equipos. Mediciones. Reconocimientos médicos. Formación uso desfibirladores</t>
  </si>
  <si>
    <t>060112203_22706</t>
  </si>
  <si>
    <t>8.8. Proteger los derechos laborales y promover un entorno de trabajo seguro y sin riesgos para todos los trabajadores, incluidos los trabajadores migrantes, en particular las mujeres migrantes y las personas con empleos precarios</t>
  </si>
  <si>
    <t>Servicio médico nuevo contrato en licitación + gastos de calibraciones (2.000 € ) + mantenimiento desfibriladores (500 € )</t>
  </si>
  <si>
    <t>ADQUISICION DE MEDICAMENTOS Y OTRO MATERIAL SANITARIO PRIMEROS AUXILIOS</t>
  </si>
  <si>
    <t>060112204__22106</t>
  </si>
  <si>
    <t>3.4. Para 2030, reducir en un tercio la mortalidad prematura por enfermedades no transmisibles mediante la prevención y el tratamiento y promover la salud mental y el bienestar</t>
  </si>
  <si>
    <t>ACCIONES ESPECÍFICAS DE GESTIÓN DEL SERVICIO DE INFRAESTRUCTURAS</t>
  </si>
  <si>
    <t>060112208__24900</t>
  </si>
  <si>
    <t>7.2. DE AQUÍ A 2030, AUMENTAR CONSIDERABLEMENTE LA PROPORCIÓN DE ENERGIA RENOVABLE EN EL CONJUNTO DE FUENTES ENERGÉTICAS</t>
  </si>
  <si>
    <t>*Se adjunta informe justificativo</t>
  </si>
  <si>
    <t>IMPLANTACIÓN PLAN DE IGUALDAD</t>
  </si>
  <si>
    <t>Eje I: La promoción de una cultura de igualdad de trato y oportunidades.
Eje II: Docencia, Investigación y Transferencia del conocimiento.
Eje III: Igualdad en el trabajo: acceso, promoción, formación y retribuciones
Eje IV: Condiciones de trabajo y conciliación corresponsable
Eje V: Infrarrepresentación femenina y participación equilibrada en los órganos de gobierno y representación.
Eje VI: Salud laboral, rechazo al acoso en cualquiera de sus formas, atendiendo a las particularidades del acoso sexual y/o por razón de sexo, y a la violencia machista.</t>
  </si>
  <si>
    <t xml:space="preserve">1204 42402 22608 </t>
  </si>
  <si>
    <t>Igualdad de género</t>
  </si>
  <si>
    <t>Promover una cultura de equidad e igualdad de oportunidades entre mujeres y hombres</t>
  </si>
  <si>
    <t>II PLAN DE IGUALDAD UMH aprobado por Consejo de Gobierno el 22/07/2022</t>
  </si>
  <si>
    <t>PREMIOS PLAN DE IGUALDAD ENTRE MUJERES Y HOMBRES UMH</t>
  </si>
  <si>
    <t>1204 42402 48300</t>
  </si>
  <si>
    <t>Sin convocar</t>
  </si>
  <si>
    <t>El ejecutado de este año 2022 ha sido para abonar los premios convocados en 2021. Por esta razón, no ha sido posible convocar los premios de cortometrajes y microensayos en su edición 2023</t>
  </si>
  <si>
    <t>ACTIVIDADES DE FORMACIÓN Y PROMOCIÓN EN MATERIA DE IGUALDAD Y DIVERSIDAD</t>
  </si>
  <si>
    <t>2. 1 Formación Igualdad</t>
  </si>
  <si>
    <t>1204 42403 22608</t>
  </si>
  <si>
    <t>Cursos</t>
  </si>
  <si>
    <t>6 realizados</t>
  </si>
  <si>
    <t>4 realizadas</t>
  </si>
  <si>
    <t>1204 1220 24900</t>
  </si>
  <si>
    <t>AUTOR/A (PAS, PDI O ESTUDIANTADO UMH)</t>
  </si>
  <si>
    <t>PREMIO DE CORTOMETRAJES</t>
  </si>
  <si>
    <t>Promover el principio de igualdad entre mujeres y hombres</t>
  </si>
  <si>
    <t>Premio no convocado</t>
  </si>
  <si>
    <t>El  importe del premio se abonará a las personas ganadoras. No se reintegrará a la UMH.</t>
  </si>
  <si>
    <t>AUTOR/A (ESTUDIANTADO UMH)</t>
  </si>
  <si>
    <t>PREMIO MICROENSAYOS</t>
  </si>
  <si>
    <t>PREMIO TFG, TFM Y TESIS CON PÉRSPECTIVA DE GÉNERO</t>
  </si>
  <si>
    <t>Expedición títulos oficiales y SET</t>
  </si>
  <si>
    <t>Expedir y títulos oficiales y SET</t>
  </si>
  <si>
    <t>140412204_22604</t>
  </si>
  <si>
    <t>Notificar y comunicar</t>
  </si>
  <si>
    <t>Formalizar los gastos de correo y mensajería</t>
  </si>
  <si>
    <t>140412202_22703</t>
  </si>
  <si>
    <t>Gestionar la expedición de los títulos propios</t>
  </si>
  <si>
    <t>Formalizar los gastos de remisión de los títulos</t>
  </si>
  <si>
    <t>140442201_22800</t>
  </si>
  <si>
    <t>Formalizar los gastos de impresión de los títulos</t>
  </si>
  <si>
    <t>Gestionar los gastos de funcionamiento del Servicio de Gestión de Estudios</t>
  </si>
  <si>
    <t>Formalizar los gastos de funcionamiento del Servicio de Gestión de Estudios</t>
  </si>
  <si>
    <t>14044220_24900</t>
  </si>
  <si>
    <t>Realización de actividades formativas de especialización y actualización del Servicio</t>
  </si>
  <si>
    <t>Pago dietas y alojamiento derivado de las acciones formativas en entidades externas para la constante actualización</t>
  </si>
  <si>
    <t>0301/12208/23102</t>
  </si>
  <si>
    <t>Acciones formativas realizadas</t>
  </si>
  <si>
    <t>Incremento de dos personas en el Servicio, lo que conlleverá un mayor gasto en formación</t>
  </si>
  <si>
    <t>Realización de acciones formativas en entidades externas para la constante actualización</t>
  </si>
  <si>
    <t>0000/12202/22880</t>
  </si>
  <si>
    <t xml:space="preserve">Se incrementaran el número de cursos debido a la presencia de nuevo personal en el Servicio </t>
  </si>
  <si>
    <t>Gestión de Certificados Digitales</t>
  </si>
  <si>
    <t>Gestión Específica</t>
  </si>
  <si>
    <t>1301 12208 24900</t>
  </si>
  <si>
    <t>RENOVACIÓN ADICIONAL DE CERTIFICADO DE SELLO DE ÓRGANO Y CERTIFICADO DE APLICACIÓN PARA UNA DURACIÓN DE 3 AÑOS Y TARJETAS DE OPERADORES PUNTOS DE REGISTRO.</t>
  </si>
  <si>
    <t>Gestión de la Eliminación documental</t>
  </si>
  <si>
    <t>1301 12202 21301</t>
  </si>
  <si>
    <t>CONTRATO SERVICIO DE RECOGIDA Y DESTRUCCIÓN DE DOCUMENTACIÓ - FICHA 9 PLAN DE CONTRATACIÓN</t>
  </si>
  <si>
    <t>MATERAL DE OFICINA Y FOTOCOPIAS</t>
  </si>
  <si>
    <t>MATERIAL FUNGIBLE INFORMÁTICO</t>
  </si>
  <si>
    <t>COMUNICACIONES TELEFÓNICAS Y POSTALES</t>
  </si>
  <si>
    <t>222000 Y 22201</t>
  </si>
  <si>
    <t>DIETAS, LOCOMOCIÓN Y TRASLADOS</t>
  </si>
  <si>
    <t xml:space="preserve">Gastos de funcionamiento de la Secretaría General </t>
  </si>
  <si>
    <t>Gastos de teléfono, impresión, correo, material, dietas, cursos, etc., para la Secretaría General</t>
  </si>
  <si>
    <t>1300 1220_24900</t>
  </si>
  <si>
    <t>SI/NO</t>
  </si>
  <si>
    <t>Edición de Publicaciones Institucionales  propias y otros materiales</t>
  </si>
  <si>
    <t>Elaboración de la Memoria Académica
Publicación en la  página web de Secretaría General
Difusión en soporte informático</t>
  </si>
  <si>
    <t>1300 12201_22604</t>
  </si>
  <si>
    <t>Asistencia y organización de reuniones y conferencias</t>
  </si>
  <si>
    <t xml:space="preserve">Convocar el Consejo de Gobierno, el Consejo de Dirección , el Claustro Universitario y el Consejo Consultivo
Dar el soporte necesario para el desarrollo de las funciones (dietas y atención protocolaria)
</t>
  </si>
  <si>
    <t>1300 12202_22606</t>
  </si>
  <si>
    <t xml:space="preserve">Nº DE REUNIONES </t>
  </si>
  <si>
    <t xml:space="preserve">SI </t>
  </si>
  <si>
    <t>Otros trabajos realizados por empresas y profesionales</t>
  </si>
  <si>
    <t>Solicitud de informes a empresas de asesoramiento externo</t>
  </si>
  <si>
    <t>1300 12203_22709</t>
  </si>
  <si>
    <t>Material informático no inventariable</t>
  </si>
  <si>
    <t>72,00  1220  22002</t>
  </si>
  <si>
    <t>Material ordinario de oficina no inventariable</t>
  </si>
  <si>
    <t>Material necesario para el funcionamiento de la Defensoría</t>
  </si>
  <si>
    <t>72,00  1220 22000</t>
  </si>
  <si>
    <t>Comunicaciones telefónicas</t>
  </si>
  <si>
    <t>Gasto telefónico realizado por la Oficina del Defensor Universitario</t>
  </si>
  <si>
    <t>72,00  1220  22200</t>
  </si>
  <si>
    <t>Comunicaciones postales</t>
  </si>
  <si>
    <t>Gasto de correos realizado por la Defensoría Universitaria</t>
  </si>
  <si>
    <t>72,00  1220 22201</t>
  </si>
  <si>
    <t>Se reduce la solicitud</t>
  </si>
  <si>
    <t>Cuotas asociaciones</t>
  </si>
  <si>
    <t>Gasto anual por pertenencia a la Conferencia Estatal de Defensores Universitarios</t>
  </si>
  <si>
    <t>72,00  1220 22614</t>
  </si>
  <si>
    <t>Atenciones protocolarias</t>
  </si>
  <si>
    <t>Gastos de restauración por representación del Defensor</t>
  </si>
  <si>
    <t>72,00  1220 22606</t>
  </si>
  <si>
    <t>Viajes Defensor</t>
  </si>
  <si>
    <t>Gastos de dietas, traslados y manutención DU</t>
  </si>
  <si>
    <t>72,00  1220 23101</t>
  </si>
  <si>
    <t>Se solicita aumento por asistencia gastos derivados de la asistencia a Encuentros Nacionales De Defensores.</t>
  </si>
  <si>
    <t>Viajes personal Oficina del Defensor</t>
  </si>
  <si>
    <t>Gastos de dietas, traslados y manutenciónpersonal Defensoría</t>
  </si>
  <si>
    <t>72,00  1220 23102</t>
  </si>
  <si>
    <t>Otros gastos diversos</t>
  </si>
  <si>
    <t>Gastos por adquisición de material inventariable</t>
  </si>
  <si>
    <t>72,00  1220 62401</t>
  </si>
  <si>
    <t xml:space="preserve">Gastos de funcionamiento </t>
  </si>
  <si>
    <t>Gastos varios funcionamiento Defensor Universitario</t>
  </si>
  <si>
    <t>72,00  1220 24900</t>
  </si>
  <si>
    <t>Adquisición material bibliográfico</t>
  </si>
  <si>
    <t>Gasto de compra bibliografía Defensoría</t>
  </si>
  <si>
    <t>72,00  1220 24001</t>
  </si>
  <si>
    <t>1, OPTIMIZAR LOS RECURSOS HUMANOS, FINANCIEROS Y MATERIALES PARA EL CUMPLIMIENTO DE LOS OBJETIVOS</t>
  </si>
  <si>
    <t>1.1 SOBRES DE MATRÍCULA</t>
  </si>
  <si>
    <t>12208 22000</t>
  </si>
  <si>
    <t>1.2 GASTOS PARA ESTUDIANTES POR PROGRAMAS DE ASIGNATURAS, CERTIFICADOS DE ESTUDIOS, TÍTULOS, LIQUIDACIONES DE TRIBUNALES (PAPEL)</t>
  </si>
  <si>
    <t>1.3 GASTOS PARA 22 CONSERJERÍAS DE MATERIAL DE OFICINA (agendas, tizas, llaves, llaveros</t>
  </si>
  <si>
    <t>1.4 GASTOS DE LA LECTORA ÓPTICA: Hojas de exámenes</t>
  </si>
  <si>
    <t>2. ADMINISTRACIÓN EFICIENTE Y EFICAZ QUE AGILICE TIEMPOS Y TRÁMITES, EN UN MARCO  DE MEJORA CONTINUA</t>
  </si>
  <si>
    <t>2,1 COMUNICACIÓN CON LOS ESTUDIANTES (TELÉFONO Y CORREO POSTAL) PARA ACREDITAR SU CONOCIMIENTO</t>
  </si>
  <si>
    <t>12208 22201</t>
  </si>
  <si>
    <t>3, ADMINISTRACIÍN EFICIENTE Y EFICAZ CON UNA FORMACIÓN CONTINUA INTERNA Y EXTERNA PARA PROFESIONALIZACIÓN DEL PERSONAL</t>
  </si>
  <si>
    <t>3.1  FORMACIÓN ESPECÍFICA INTERNA Y EXTERNA</t>
  </si>
  <si>
    <t>12208 23102</t>
  </si>
  <si>
    <t>GASTOS DE FUNCIONAMIENTO DEL CONSEJO SOCIAL</t>
  </si>
  <si>
    <t xml:space="preserve">GASTOS DERIVADOS DE LAS NECESIDADES DE FUNCIONAMIENTO DEL CONSEJO SOCIAL (gastos de impresión, de mensajería, de atenciones protocolarias…) </t>
  </si>
  <si>
    <t>0200_1220_24900</t>
  </si>
  <si>
    <t>DIFUNDIR ACTIVIDADES Y FUNCIONES PROPIAS DEL CONSEJO SOCIAL</t>
  </si>
  <si>
    <t>2.1. REALIZACIÓN DE TRABAJOS PARA LA DIVULGACIÓN DE LAS ACTIVIDADES DEL CONSEJO SOCIAL</t>
  </si>
  <si>
    <t>0200_12201_22604</t>
  </si>
  <si>
    <t>PARTICIPAR EN DIVERSAS ACTIVIDADES CULTURALES, SOCIALES, DEPORTIVAS Y COOPERACIÓN AL DESARROLLO, ORGANZIACIÓN DE ACTOS Y APORTACIONES ECONÓMICAS</t>
  </si>
  <si>
    <t>3.1. APORTACIÓN A LAS 10 CÁTEDRAS INSTIUCIONALES UMH</t>
  </si>
  <si>
    <t>0200_12202_22608</t>
  </si>
  <si>
    <t>3.2. APORTACIÓN REVISTA UMH SAPIENS</t>
  </si>
  <si>
    <t xml:space="preserve">3.3. GASTOS DE ORGANIZACIÓN ACTO DE ENTREGA PREMIOS CÁTEDRAS INSTITUCIOANALES UMH </t>
  </si>
  <si>
    <t>3.4 REALIZACIÓN DE PRÁCTICAS EN COLABORACIÓN CON ENTIDADES CON FINES SOCIALES (CENTRO TAMARIT, ETC.) Y EL PROYECTO UNIVERSIDAD - EMPRESA</t>
  </si>
  <si>
    <t>3.5 ORGANIZACIÓN ACTO DE ENTREGA DE LA XV EDICION PREMIOS CONSEJO SOCIAL (PREMIOS, DISEÑO CONVOCATORIA, GASTOS DE ORGANIZACIÓN)</t>
  </si>
  <si>
    <t>REALIZAR TRABAJOS DE RECOPILACIÓN Y ESTUDIOS DENTRO DE LAS COMPETENCIAS ATRIBUIDAS AL CONSEJO SOCIAL</t>
  </si>
  <si>
    <t>4,1. APORTACIÓN ECONÓMICA POR LA REALIZACIÓN DE ESTUDIOS EN EL MARCO DE LAS COMPETENCIAS DEL CONSEJO SOCIAL.</t>
  </si>
  <si>
    <t>0200_ 12204_22706</t>
  </si>
  <si>
    <t>INDEMNIZAR A LOS MIEMBROS DEL CONSEJO SOCIAL EN REPRESENTACIÓN DE LOS INTERESES SOCIALES POR SU ASISTENCIA A LAS REUNIONES CONFORME A LA  LEY 2/2003 DE LA GENERALITAT, DE CONSEJOS SOCIALES DE LAS UNIVERSIDADES PÚBLICAS VALENCIANAS</t>
  </si>
  <si>
    <t>5.1 INDEMNIZACIONES A LOS MIEMBROS DEL CONSEJO SOCIAL DE LA UMH, A RAZON DE 308€ PRESIDENTE Y 206 VOCALES (intereses sociales), Y 154€ PRESIDENTE Y 103€ VOCALES (intereses sociales), POR ASISTENCIAS A REUNIONES DE PLENOS Y COMISIONES RESPECTIVAMENTE SEGÚN PREVISION</t>
  </si>
  <si>
    <t>0200_ 12205_23201</t>
  </si>
  <si>
    <t>Actos protocolarios / Representación institicional</t>
  </si>
  <si>
    <t xml:space="preserve">Incremento de actos presenciales. Presidencia Tordesillas. Por ampliación competencial del servicio: Congresos  y Graduaciones de estudiantes. Incremento nº Placas Distinción Cinco Lustros.  </t>
  </si>
  <si>
    <t>Gastos de funcionamiento de la Unidad de Protocolo</t>
  </si>
  <si>
    <t>Incremento nº efectivos</t>
  </si>
  <si>
    <t>Acciones específicas de gestión de protocolo</t>
  </si>
  <si>
    <t>0101_12201_22601</t>
  </si>
  <si>
    <t>0101_1220_24900</t>
  </si>
  <si>
    <t>0101_12208_24900</t>
  </si>
  <si>
    <t>Mejorar la capacidad del personal del servicio</t>
  </si>
  <si>
    <t>Realización de cursos y actividades formativas (Dietas, alojamiento, desplazamiento)</t>
  </si>
  <si>
    <t>1412 12208 24900</t>
  </si>
  <si>
    <t xml:space="preserve">Se solicita esta dotación para el ejercicio 2023, dado que al haberse estabilizado la situación de pandemia, se está volviendo a impartir los cursos de manera presencial, lo que implica añadir al gasto de inscripción el de alojamiento, manutención y transporte.  Y dado que por parte de este servicio se van a explorar nuevas figuras contractuales como los Sistemas Dinámicos de Adquisición, se hace necesario la asistencia  a cursos realizados con esta materia o acciones de Benchmarking con otras universidades. Además se ha producido la incorporación de personal nuevo que deberá reforzar y adquirir conocimientos con formación externa en materia de contratación pública. </t>
  </si>
  <si>
    <t>Realización de cursos y actividades formativas (inscripciones),</t>
  </si>
  <si>
    <t>Suscripción a bases de datos especializadas.</t>
  </si>
  <si>
    <t>Adquisición de libros y manuales.</t>
  </si>
  <si>
    <t>23100</t>
  </si>
  <si>
    <t>22601</t>
  </si>
  <si>
    <t>Gastos de funcionamiento de la oficina del Rector</t>
  </si>
  <si>
    <t>0100 1220 24900</t>
  </si>
  <si>
    <t>Gastos de desplazamiento del parque móvil</t>
  </si>
  <si>
    <t>0100 12201 24900</t>
  </si>
  <si>
    <t>La baja ejecución de esta partida presupuestaria se debe a la baja laboral del conductor del Rector durante el primer semestre del año.</t>
  </si>
  <si>
    <t>Actividades Representativas de la oficina del Rector</t>
  </si>
  <si>
    <t>0100 12202 24900</t>
  </si>
  <si>
    <t xml:space="preserve">La partida correspondiente a gastos de representación del Gabinete del Rector  se utiliza para pagar los desplazamientos y alojamiento del rector, para los casos en que como representante institucional tiene que acudir a algún evento o celebración.  Asimismo, en alguna ocasión se abonan con cargo a esta partida atenciones protocolarias del rector como, por ejemplo, algún almuerzo o cena. Durante el año 2022, se ha producido un aumento considerable de actos presenciales, tras la pandemia. Se prevee que durante el 2023, continúe la misma tendencia, por lo que se solicita un aumento de 1.000€, para poder hacer frente a dichos gastos.  </t>
  </si>
  <si>
    <t>CUOTAS ANUALES DE ASOCIACIONES REPRESENTATIVAS Y OTRAS</t>
  </si>
  <si>
    <t xml:space="preserve">XARXA VIVES </t>
  </si>
  <si>
    <t>Esta cuota es fija y se ha abonado anualmente desde esta partida aunque no se ha presupuestado anteriormente  desde Gabinete del Rector</t>
  </si>
  <si>
    <t>INNDROMEDA</t>
  </si>
  <si>
    <t>CRUE</t>
  </si>
  <si>
    <t>PLAN ESTRATÉGICO DE LA UNIVERSIDAD</t>
  </si>
  <si>
    <t>0000 1210 24900</t>
  </si>
  <si>
    <t>CONTABILIDAD ANALÍTICA</t>
  </si>
  <si>
    <t>ACTUALIZACION MODELO CONTABILIDAD  2021</t>
  </si>
  <si>
    <t>ACTIVIDAD ESPECÍFICA</t>
  </si>
  <si>
    <t>1401_12208_22706</t>
  </si>
  <si>
    <t>% CUMPLIMIENTO</t>
  </si>
  <si>
    <t>Se reunen en esta línea de actuación específica el gasto previsto para actualizar el modelo de la CA para cada ejercicio.
El importe correspondiente al 2022 que aparece pendiente de ejecutar a 01/09, se va a disponer del mismo antes del 31/12</t>
  </si>
  <si>
    <t>CARGA DE DATOS CA_2021</t>
  </si>
  <si>
    <t>1. PROPICIAR UNA ADMINISTRACIÓN EFICIENTE Y EFICAZ CON UNA FORMACIÓN CONTINUA INTERNA Y EXTERNA PARA PROFESIONALIZACIÓN DEL PERSONAL</t>
  </si>
  <si>
    <t xml:space="preserve">1.1 FORMACIÓN  ESPECÍFICA INTERNA Y EXTERNA </t>
  </si>
  <si>
    <t>1220 22880</t>
  </si>
  <si>
    <t>Número de actividades / cursos realizados</t>
  </si>
  <si>
    <t>Nueva Formación a realizar ante la gestión de Fondos Europeos Next Generation y Planes Antifraude  de todo el Servicio.</t>
  </si>
  <si>
    <t>0000 1220 21600</t>
  </si>
  <si>
    <t>"EXPEDIENTE 2022_005 VIGENTE HASTA 13/04/2024
Los equipos relacionados son imprescindibles para el buen funcionamiento de la infraestructura de sistemas y deL backup de nuestra institución."</t>
  </si>
  <si>
    <t>"EXPEDIENTE 2022_0024 PENDIENTE ADJUDICACIÓN
Se inició un nuevo expediente (de un año prorrogable por otro) con un importe anual de 8.000€, siendo un total de 16.000€. Está pendiente de adjudicación.
La Universidad Miguel Hernández dispone de 4 controladores del servicio Wifi repartidos en los diferentes campus. Dos de estos controladores cuentan con un contrato de mantenimiento vigente hasta noviembre de 2022. Los otros dos están en garantía hasta enero de 2023.
En este nuevo expediente se unificón el mantenimiento de los 4 controladores."</t>
  </si>
  <si>
    <t>"NUEVO EXPEDIENTE 2023_XXX, el actual 2021_053 LOTE1 finaliza el 30/10/2023, se propone inicar un nuevo expediente para su contratación con una duración de 24 meses.
El importe total sería de 8228,00 € (IVA incluido) para los 24 meses, por lo que se necesita presupuestar para el ejercicio 2023 un importe redondeado de 4.114,00 €.
Los precios presupuestados han aumentado más de un 20% desde los presupuestos de 2021, por parte de todas las empresas consultadas.
Este equipo forma parte del sistema de backup, por lo que se hace necesario disponer de soporte.
Para 2023, se propone una mejora general de la infraestructura de backup, documentada en el informe “Informe sustitución sistema de backup”, por lo que si se aprobara esta inversión este mantenimiento no haría falta contratarlo, por lo que el importe en el la línea presupuestaría correspondiente sería 0€."</t>
  </si>
  <si>
    <t>"NUEVO EXPEDIENTE 2023_XXX, el actual 2021_053 LOTE 2 finaliza el 30/10/2023
Se han unificado la infraestructura de cálculo y proceso de SIPT (plataforma de virtualización adquirida durante el COVID + otros equipos) con los servidores Fujitsu y otros que se gestionaron en el expediente 2021_053 LOTE 2. Se pasan de 21 a 48 equipos en el mantenimiento. Algunos de los equipos incluidos no se ha renovado todavía el mantenimiento ya que dispomían de una garantía inicial.
Se propone la realización de un contrato para 24 meses con un importe anual de 22.700€ y un importe total de 45.400€
"</t>
  </si>
  <si>
    <t>"NUEVO EXPEDIENTE 2023_XXX, el actual 2021_069 finaliza 23/12/2023
Se propone una licitación para dos años (2023-2024) con un importe anual variable para hardware de 4.054€, con un importe total 8.108€ para los 2 años.
Los terminales de fichaje (hardware) junto con el software Evalos, componen un sistema unificado de control horario para el personal de la universidad, sin dicho sistema no sería posible realizar este control."</t>
  </si>
  <si>
    <t>"NUEVO EXPEDIENTE 2023_XXX, el actual 2021_057 finaliza 12/11/2023. Se presupuesta para 2 años con un importe anual de 15.500 €, siendo un total de  31.000€.
La Universidad Miguel Hernández dispone de dos balanceadores de carga, configurados en alta disponibilidad y ubicados en el CPD del edificio Hélike. Estos equipos se encargan de repartir el tráfico entre un grupo de servidores replicados. Además de ofrecer un sistema escalable en capacidad, este tipo de solución también aumenta la disponibilidad, puesto que, si cae alguno de éstos servidores, el servicio seguirá ofreciéndose, ya que el balanceador detecta el servidor caído y envía las nuevas conexiones al resto."</t>
  </si>
  <si>
    <t>"NUEVO EXPEDIENTE 2023_XXX, el actual 2021_00053 LOTE 3 finaliza el 31/10/2023 se propone un nuevo expediente para dos aÑos (2023-2025) por un importe anual de 11.600€, siendo un total de 23.200€
Esta infraestructura unificada de almacenamiento del fabricante NetApp alberga prácticamente toda la información que la Universidad dispone, por lo que es necesario su mantenimiento. Entre otros datos, en esta plataforma se encuentra la sede, bases de datos institucionales Oracle, correo electrónico institucional UMH, unidades personales de usuarios, unidades compartidas de grupos y todas las aplicaciones web que almacenan documentos."</t>
  </si>
  <si>
    <t>"NUEVO EXPEDIENTE 2023_XXXX 
La UMH tiene cuatro cortafuegos del fabricante Paloalto cuyas garantías finalizan para dos de ellos en 06/2023 y para los otros dos en 12/2023. Se propone la renovación del mantenimiento de los equipos por un año cuyo importe sería de 157.000€ (IVA incluido) para los 2 equipos."</t>
  </si>
  <si>
    <t>"EXPEDIENTE 2022_025 PENDIENTE ADJUDICACIÓN. 
Actualmente se encuentra en licitación para dos años (2022-2024) con un importe anual de 7.500 €, siendo un total de 15.000 €.
Debemos contratarlo directamente con el fabricante para disponer de soporte hardware y software, ya que se tratan principalmente de los sistemas de bases de datos más críticos. 
"</t>
  </si>
  <si>
    <t>"NUEVO EXPEDIENTE 2023_XXX , el actual 2021_00036 finaliza el 05/11/2023 falta un pago en 2023 de 7.791,19€, que se ha sumado al importe del nuevo a licitar.
Se propone realizar un nuevo expediente al que hay que añadirle un nuevo equipo adquirido por el SIPT y una apliación de capacidad para el equipo anterior. Por lo que el presupuesto de 2023 es ampliamente superior al de 2021, al tratarse de 2 equipos y una capacidad mucho más elevada. La propuesta es realizar el expediente con una duración de 24 meses, siendo el importe total de 82.000€, con un importe anual de 41.000€
Estos almacenamientos son de vital importancia, al residir en todas las bases de datos y la infraestructura de viertualización VMware de la UMH."</t>
  </si>
  <si>
    <t>" EXPEDIENTE 2022_026 - PENDIENTE ADJUDICACIÓN
Hemos iniciado un expediente con un importe anual de 36.300 € para un año y que finaliza el 14/11/2023.
Se propone para 2023 un nuevo expediente de mantenimiento, para un año de duración, por un importe de 36.300€
Para 2023, se propone una mejora general de la infraestructura de backup, documentada en el informe “Informe sustitución sistema de backup”, por lo que si se aprobara esta inversión este mantenimiento puede pasar a mantenimiento no oficial, solo HW y costaría aproximadamente 11.100€ anuales en lugar de los 36.000€ indicados. Se realizaría en este caso un expediente para dos años cuyo importe total sería de 22.200,00 € (IVA incluido)."</t>
  </si>
  <si>
    <t>"NUEVO EXPEDIENTE 2022_XXX, el actual 2021_058 está vigente hasta 30/11/2022. Por lo que se sacó uno nuevo 2021_039 que ha quedado DESIERTO por un incremento en los importes. Se propone iniciar un nuevo expediente con un importe anual de 22.000 € por un año, más un año de prórroga, siendo el total del contrato 44.000€.
Se trata de un expediente para el mantenimiento de electrónica de red de la LAN de UMH."</t>
  </si>
  <si>
    <t>" EXPEDIENTE - 2022_022 PENDIENTE ADJUDICACIÓN
Con un importe anual de 9.200 €, siendo un total de dos años a 18.400€.
Estos dispositivos son de vital importancia al ser parte de la red de conexión entre los dispositivos almacenamiento y los servidores centrales, donde residen todas las bases de datos y gran parte de la infraestructura de VMware de la UMH.
Se trata de un nuevo mantenimiento, pues hasta ahora los equipos estaban en garantía. Se adjunto informe en la carpeta correspondiente."</t>
  </si>
  <si>
    <t>" EXPEDIENTE - 2022_012 VIGENTE HASTA 13/06/2024 
Este mantenimiento es para las LECTORAS ÓPTICAS que dispone la UMH para la corrección de exámenes. "</t>
  </si>
  <si>
    <t>SERV. DE Gª Y SOPORTE DE LOS SWITCHES DE FIBRA CISCO</t>
  </si>
  <si>
    <t>"NUEVO EXPEDIENTE ANTICIPADO - 2023_XXX, el actual donde se adquirienn 2020_020 finaliza el 12/01/2024
Se propone la contratación del servicio de garantía y soporte para los switches de fibra cisco utilizados para en la red de almacenamiento y backup.
Licitación para dos años (2024-2026) con un importe anual de 1.050 €, siendo un total de 2.100 €"</t>
  </si>
  <si>
    <t>MANTENIMIENTO DE SOFTWARE DE LOS SISTEMAS DE GESTIÓN CENTRALIZADA</t>
  </si>
  <si>
    <t>0000 1220 21700</t>
  </si>
  <si>
    <t>Disponer del soporte para este software</t>
  </si>
  <si>
    <t>" NUEVO EXPEDIENTE 2023_XXX, el actual 2021_063 finaliza el 5/12/2023, por lo que se propone la inclusión en presupuestos de 2023, para su contratación con una duración de 24 meses.
No se ha recibido valoración económica, por lo que, dado que se contrató para 2 años, por un valor de 32.222,30€, aplicándole una previsión de subida del 12%, rondaría los 36.100,00€.
El importe total sería de 36.100,00 € (IVA incluido) para los 24 meses, por lo que se necesita presupuestar para el ejercicio 2023 un importe redondeado de 18.050,00 €.
Se trata del soporte del software Legato networker, imprescindible para nuestro sistema de backup.
Para 2023, se propone una mejora general de la infraestructura de backup, documentada en el informe “Informe sustitución sistema de backup”, por lo que si se aprobara esta inversión este mantenimiento no haría falta contratarlo, por lo que el importe en el la línea presupuestaría correspondiente sería 0€."</t>
  </si>
  <si>
    <t>GARANTIZAR UNA EDUCACIÓN INCLUSIVA, EQUITATIVA Y DE CALIDAD Y PROMOVER OPORTUNIDADES DE APRENDIZAJE DURANTE TODA LA VIDA PARA TODOS</t>
  </si>
  <si>
    <t>"El expediente vigente actualmente es el expediente 2020_00086, CON VENCIMIENTO 09/03/2023.
Expediente iniciado el 10/03/2021 a 2 años con pago anual al inicio de cada anualidad. 
En el año 2021 se ha pagado la anualidad 2021-2022 por importe de 17.808,18 euros y en el año 2022 se ha pagado la anualidad 2022-2023 por importe de 17.808,18 euros.
En el año 2022 se va a iniciar la licitación por tramitación anticipada un nuevo pliego para iniciar a partir de 10/03/2023 por importe de 47000 para 2 años por un importe anual de 23.500 €.
El motivo del incremento del presupuesto es porque existen licencias con diferentes vencimientos. En el contrato anterior (2020_00086) se renovaron 33 licencias, y ahora se van a incorporar 15 licencias más que tienen sus vencimientos próximos.
La Universidad usa el software de virtualización de VMWARE. Sobre esta infraestructura se ejecutan servicios críticos tales como la SEDE electrónica, la web institucional, el correo electrónico institucional, el sistema de videovigilancia, aproximadamente unos 240 servidores en explotación más los entornos de desarrollo. Se trata por tanto de un software de virtualización de la mayoría de aplicaciones de gestión y explotación de la Universidad. Al mismo tiempo también es la plataforma de virtualización del puesto de trabajo."</t>
  </si>
  <si>
    <t>"El expediente vigente acutalmente es el expediente 2021_033 para 2 años desde el 23/08/2021 hasta el 18/11/2023. El precio de cada anualidad es 9.495,50 €. 
Hay otras licencias actualmente que vencen el día 15/05/2023. Por ese motivo se tiene que licitar antes de esa fecha.
Se va a iniciar un nuevo pliego con fecha de inicio 16/05/2023 para 2 años por importe de 44.000 euros, siendo el importe anual de 22.000 euros.
El software Veeam Availability Suite se está utilizando para la realización de las copias de seguridad de la infraestructura virtual, así como de la monitorización de la mismas."""</t>
  </si>
  <si>
    <t>"Actualmente vigente el EXPEDIENTE - 2021_064 para 2 años, desde el 24/12/2021 hasta el 23/12/2023. Negociado por exclusividad. El pago es anual al inicio de cada anualidad por un importe anual de 10.285 €. 
En el año 2023 se pretende iniciar un nuevo expediente con fecha de inicio 24/12/2023 para 2 años con pago anual. El importe del pliego será de 27.000 € y el importe de cada anualidad se calcula que será de 13.500 €. El motivo del incremento del presupuesto es porque se trata de una empresa que da este servicio en exclusividad y tenemos referencias del incremento de precio de este servicio. 
Su finalidad es proporcionar un único punto de autenticación, realizando funciones de Proveedor de Identidad (IdP) para la Universidad Miguel Hernández."</t>
  </si>
  <si>
    <t>" EXPEDIENTE VIGENTE - 2022_030 hasta 22/03/2024 con un importe anual de 3.760,33€, siendo un total de 7.520,55€
Es la plataforma de gestión y mantenimiento de la red inalámbrica de la UMH, se necesita para una operación correcta de la red, así como la gestión de accesos y los datos históricos."</t>
  </si>
  <si>
    <t>" EXPEDIENTE 2020_062 finaliza 14/01/2023. Se ha iniciado un EXPEDIENTE ANTICIPADO por un importe de 55.055€ para un año que finalizará 14/01/2024 (Subido a GECUMH – 19/05/2022)
La duración de 1 año, es debida a un cambio en la prestación del servicio, anunciado por el fabricante para el 2024. Esta duración cubriría las necesidades actuales sin hipotecar las futuras, por lo que no se establecen tampoco prórrogas para el mismo.
SE DEBERÁ REALIZAR UN NUEVO EXPEDIENTE ANTICIPADO EN 2023 que tendrá gasto en 2024.
Se incluyen los derechos de despliegue y utilización de los productos Oracle incluidos en la licencia Campus."</t>
  </si>
  <si>
    <t>"Actualmente vigente el EXPEDIENTE 2019_00051 en vigor hasta 2025 con un pago inicial único por el total pagado en 2020.
El registro de los dominios, indicados en la tabla, es necesario para tener el control sobre ellos, con objeto de salvaguardar la imagen corporativa de la Universidad. En caso de no renovarlos, cualquier otra persona o empresa podría registrarlos y usarlos en una página web fuera de nuestro control sin que nosotros pudiéramos hacer nada."</t>
  </si>
  <si>
    <t>"El contrato actual tiene vencimiento 12/12/2022.
En el año 2022 se va a proponer un contrato a 1 año (diciembre 2022-diciembre 2023). No se indica cantidad ejecutada en 2022 porque hasta la fecha no se ha iniciado el expediente, pero se va a iniciar antes de su vencimiento, y por tanto, el importe quedará ejecutado antes de final de año. 
Por tanto, en el año 2023 se propondrá un nuevo contrato (dic 2023-dic 2024), con un importe total de 4000 euros. El motivo del incremento del presupuesto es porque se trata de una empresa que da este servicio en exclusividad y tenemos referencias del incremento de precio de este servicio. 
El objeto de este contrato es disponer de mantenimiento y soporte para los sistemas de gestión de espera de los CEGECAS de Elche y Sant Joan."</t>
  </si>
  <si>
    <t>"Actualmente vigente el expediente 2021_069 LOTE 2 - Expediente a 2 años con pago anual al inicio de cada anualidad, que finaliza el 23/12/2023.  Negociado por exclusividad. Los importes de las anualidades referente al lote 2 son de 3.353,31 € para 2021-2022 y 3.403,61€ para el año 2022-2023.
Para el año 2023 se va a iniciar un nuevo expediente con dos lotes. El importe del expediente para los dos lotes será de  15.400 € para un plazo de 2 años. Los importes que se van a proponer para el lote 2 son de 7.200 € para los dos años, resultando un importe anual de 3.600 euros.
Los terminales de fichaje (hardware) junto con el software Evalos, componen un sistema unificado de control horario para el personal de la universidad, sin dicho sistema no sería posible realizar este control."</t>
  </si>
  <si>
    <t>"Actualmente vigente EXPEDIENTE - 2022_006,  que finaliza el 27/04/2024. Negociado por exclusividad. Se trata de un contrato a 2 años con pago anual al inicio de cada anualidad. 
El importe de cada anualidad es 2.994,75 €.
El correcto funcionamiento de la Universidad requiere en gran parte que los dispositivos informáticos y móviles de los miembros de la comunidad universitaria funcionen correctamente, y es necesaria una herramienta que permita el acceso remoto para dar soporte a los dispositivos."</t>
  </si>
  <si>
    <t>"EXPEDIENTE 2019_00025 vigente hasta 13/07/2023 con pago único ya realizado en 2020. Se hizo para 3 años por un importe de 4.232,58 €. Negociado por exclusividad. En el año 2023 hay que iniciar nuevo expediente por importe 1.600 € para 1 año.
Este software se utiliza en la Oficina de Deportes para la reserva y gestión de instalaciones deportivas."</t>
  </si>
  <si>
    <t>"El 08/03/2021 se publicó en el BOE la resolución de 25 de febrero de 2021 de la Secretaría General de la Adminsitración Digital, por la que se publicaba el Convenio con la Universidad Miguel Hernández de Elche, para la utilización de la ""Gestión Integrada de Servcios de Registro"" como aplicación integral de registro. El convenio tiene una duración de 4 años.
La UMH ha estimado el uso del sistema en nº de asientos reigstrales. Se ha establecido una estimación de 39.000 asientos registrales, según el anexo II del Convenio, por lo que estima un pago de 12.500 euros al año según anexo I. En el año 2022 el importe a pagar ha sido 6.150,68 €. 
Se establece que  al final de cada año de vigencia del convenio, si el nº de asientos registrales es superior o inferior al previsto, se provederá a su regularización. Se va a presupuestar 12.500 euros. "</t>
  </si>
  <si>
    <t>"Actualmente vigente un contrato para 1 año con vencimiento 23/12/2022.
En 2022 no aparece ejecutado el importe porque todavía no se ha tramitado el contrato para el año 2022, pero se va a realizar y se ejecutará antes de final de año.
Se va a iniciar contrato para una duración de 1 año, debido a que se va a implantar la aplicación de ARCHIVE. Por tanto se va a continuar con este contrato hasta que se instaure la aplicación de ARCHIVE en la UMH.
Se solicita este importe, porque se prevé un incremento lineal respecto al año anterior, tal y como está sucediendo en los últimos años.
En el año 2023 está previsto que sea el último año que contratemos este servicio.
El software FLORA ARCHIV es usado en la gestión del archivo de la Universidad Miguel Hernández."</t>
  </si>
  <si>
    <t>"El contrato que tenemos actualmente fianaliza el 08/11/2022.
En el año 2022 se va a proponer un contrato a un año (nov 2022 - nov 2023) . 
En 2022 no aparece ejecutado el importe porque todavía no se ha tramitado el contrato para este año, pero se va a hacer y ejecutar antes de finalizar el año.
Por tanto la previsión es que en el año 2023 se proponga un nuevo contrato para la anualidad correspondiente a nov 2023 - nov 2024, por un importe total de 995 USD, pago al inicio del contrato. Se trata de una importación, por lo que haciendo la conversión a euros y añadiendo el IVA, se calcula un valor aproximado de 1.300 euros para pagar en el año 2023.
El software Orbeon Forms es una herramienta de gestión de formulario web que es utilizada para la presentación de trámites en la sede electrónica de la universidad y para la gestión del catálogo de trámites y servicios de la Universidad Miguel Hernández."</t>
  </si>
  <si>
    <t>" NUEVO EXPEDIENTE - 2022_XXX el actual finaliza el 23/12/2022 y la licitación 2022_015 ha quedado desierta.
Se propone la realización de un EXPEDIENTE ACTICIPADO EN 2023 a un año con pago único inicial, ya que la empresa no permite pagos fraccionados. El importe total sería de 16.500€
El software SPSS es un programa estadístico utilizado para impartir docencia en diferentes grados de la universidad."</t>
  </si>
  <si>
    <t>" EXPEDIENTE - 2022_013 LOTE 1 VIGENTE HASTA 31/08/2025 ya que tienen una duración de 3 años.
El importe de adjudicarión es de 22.558,82€ siendo de 7.519.62€ (iva incluido) para cada año.
ADOBE ACROBAT DC es una herramienta para la creación y edición de documentos PDF."</t>
  </si>
  <si>
    <t>" EXPEDIENTE - 2022_013 LOTE 2 VIGENTE HASTA 31/08/2025 ya que tienen una duración de 3 años.
El importe de adjudicarión es de 31.164,57€ siendo de 10.388,19€ (iva incluido) para cada año.
ADOBE CREATIVE CLOUD es un conjunto de productos software de ADOBE para el diseño gráfico, edición de video, diseño web y servicios en la nube, que se utiliza en docencia."</t>
  </si>
  <si>
    <t>" EXPEDIENTE 2021_076 VIGENTE hasta 31/01/2024 con un importe total de 15.730€ y anual de 7.865€ 
Se propone la realización de un EXPEDIENTE ACTICIPADO EN 2023.
Actualmente se encuentra en licitación para dos años (2022-2024) con un importe anual de 7.900€, siendo un total de 15.800€.
CYPE es una herramienta software para la Arquitectura, Ingeniería y Construcción y abarca áreas fundamentales en la elaboración de proyectos, se utiliza en Docencia."</t>
  </si>
  <si>
    <t>" EXPEDIENTE 2021_092 VIGENTE hasta 23/12/2024
Este software se utiliza en docencia para detectar plagios en los trabajos."</t>
  </si>
  <si>
    <t>" NUEVO EXPEDIENTE 2023_XXXX el expediente actual 2021_074 finaliza el 03/12/2023 
El nuevo expediente sería para 2 años con pago único al inicio del contrato de 9.700€ para dos años.
El software ANSYS es una herramienta de simulación de ingeniería utilizada para la docencia por varias asignaturas de la EPSE."</t>
  </si>
  <si>
    <t>" NUEVO EXPEDIENTE 2023_XXXX, el expediente actual 2021_071 finaliza el 18/11/2023.
El importe del nuevo expediente sería de 1.500€ de para dos años, con un importe anual de 750€
El software NX es la solución para el desarrollo digital de productos 3D para la industria, con aplicaciones integradas de alto rendimiento. Se utiliza en Docencia."</t>
  </si>
  <si>
    <t>" EXPEDIENTE 2020_00063 - VIGENTE HASTA 31/01/2024
Se propone la realización de un EXPEDIENTE ACTICIPADO EN 2023.
La infraestructura de usuario de la Universidad está diseñada sobre infraestructura Microsoft, basándose principalmente en el sistema operativo Microsoft Windows y en la suite ofimática Microsoft Office, por ello para poder continuar con el funcionamiento actual de servicios y departamentos es necesario disponer de estas licencias."</t>
  </si>
  <si>
    <t>"El expediente vigente es el EXPEDIENTE 2021_051, formalizado para dos años, y con pago anual, y finaliza el 14/10/2023.
Aunque la licitación se sacó por un importte de 14.200 eur para los 2 años, resultando un pago para cada anualidad de 7100 euros, se adjudicó finalmente por un importe de 12.705 euros en 2 anualidades, es decir, 6.352,50 euros cada anualidad. Por ese motivo se solicitó 7.100 euros para el año 2022, pero realmente se pagó 6352,50 euros.
Para el año 2023 se va a realizar un nuevo pliego para 2 años por importe de 17.000 €, lo que corresponderá a 8.500 euros cada año.
Se trata de un antivirus que garantizara el buen funcionamiento de todos los equipos del personal y alumnos de la Universidad para el acceso a los servicios TIC, así como el buen funcionamiento de los propios servicios y la infraestructura que los soporta."</t>
  </si>
  <si>
    <t>"El contrato que está vigente es expediente 2020_050, formalizado el 01/02/2021 para 1 año (31/01/2022), con la posibilidad de 1 año de prórroga (31/01/2023). El importe anual es 71.155,50 euros. El pago se realiza de forma mensual (5.929,61 euros /mes).
En el año 2022, se va a iniciar un nuevo pliego con tramitación anticipada para el año 2023, para iniciar el 01/02/2023 para 2 años por un importe total de 158.000 €, correspondiendo 78.000 € para el año 2023 y 80.000 € para 2024.
Se utiliza el aplicativo Universitas XXI Recursos Humanos, para el desarrollo de todos los procesos de gestión relacionados con los empleados de la Universidad. Esta aplicación está sometida a modificaciones funcionales por mejoras o por cambios legislativos, y no está exenta de que se puedan producir errores de funcionamiento de origen diverso, por lo que es necesaria la realización de tareas de mantenimiento. Debido a la complejidad de la aplicación y a que ha sido desarrollada externamente a la universidad, es necesario contratar la prestación de estos servicios de mantenimiento necesarios para su correcto funcionamiento, tanto desde el punto de vista técnico, como funcional."</t>
  </si>
  <si>
    <t>"El contrato que está vigente es el expediente 2020_00051 desde el 01/02/2021 para 1 año (vto. 31/01/2022)+1 año de prórroga (vto. 31/01/2023). El importe anual es de 20.520,50 euros. El pago se realiza mensualmente, resultando un pago mensual de 1.710,04€.
En el año 2022, se va a iniciar un nuevo pliego con tramitación anticipada para el año 2023, para iniciar el 01/02/2023 para 2 años por un importe total de 46.000. La anualidad para el año 2023 será de 23.000 €, pago mensual.
El aplicativo Universitas XXI Integrador facilita la introducción de la información y garantiza la integridad y coherencia entre las aplicaciones Universitas XXI-Económico y Universitas XXI-RRHH, mejorando la eficiencia de la gestión administrativa de la Universidad."</t>
  </si>
  <si>
    <t>"CONTRATO VIGENTE - 2021_050.
Expediente para 2 años + 1 año prórroga por importe de 111.712,97 euros anual con pago mensual. 
Se inició el 01/01/2022, por tanto, el mantenimiento del Módulo UXXI-ECONÓMICO (SOROLLA) está contratado hasta 31/12/2023, con una posible prórroga de 1 año hasta el 31/12/2024.
Se licita para 2 años + 1 año prórroga por importe de 111.712,97  euros anual con pago mensual. 
En 2022 se había presupuestado por 111.900 porque era el importe por el que se había sacado la licitación, pero ahora ya se sabe que el importe anual es de 111.712,97 euros, por lo que se solicita 111.800 euros.
La Universidad Miguel Hernández dispone de la aplicación “Universitas XXI-Económico“ para el desarrollo de los procesos de gestión relacionados con los asuntos económicos de la Universidad."</t>
  </si>
  <si>
    <t>"Actualmente está vigente el EXPEDIENTE de OCRE (Open Clouds for Research Environments): exp. basado 001_lote 34_GÉANT, para 1 año, que finalizará el 30 de septiembre 2022. 
El importe de esta licitación es de 48.815,51 para 1 año (IVA incluido). 
En el año 2022 se ha iniciado un nuevo contrato a través de OCRE por importe total de 48.815,51 € para un plazo de 1 año.
Para el año 2023 se prevé iniciar un nuevo contrato por importe de 60.000 € para el plazo de 1 AÑO. 
Debido al posible incremento del precio de este tipo de tecnología, se solicita el mismo presupuesto que para el 2022, aunque es más importe del formalizado este año 2022. Esto es debido a que hasta el año 2022 se ha podido respetar el precio que hemos tenido durante los 2 años anteriores, pero en el el año 2023 se prevé un incremento del precio.
Mediante las herramientas que pone a disposición Google con este servicio posibilita a la UMH la impartición de docencia. La necesidad de su contratación, es que sin ellas no sería posible la generación de materiales, reuniones, clases, etc. en la nube y, por tanto, se debería interrumpir dicha docencia."</t>
  </si>
  <si>
    <t>"Actualmente vigente el expediente 2020_00048 firmado el 09/12/2020 para 1 año + 1 año de prórroga, es decir hasta el 09/12/2022. El pago es mensual mediante presentación de la  factura electrónica y conformidad de la misma, que deberá reflejar los consumos reales de la UMH de los servicios que se contraten. Siendo el importe para cada anualidad firmado de 50.000 €. Se había previsto una cantidad teniendo en cuenta un consumo lineal, pero el campus virtual se ha convertido en eje fundamental, además de por temas de seguridad, se ha incrementado de forma exponencial su consumo y por tanto, su facturación.
El contrato anteriormente comentado va a tener que finalizar anticipadamente, y se ha realizado una nueva licitación (2022_045) por importe de 60.000 € para un plazo de 7 meses, gracias a un suplemento de crédito para 2022 de este mismo importe.
Para el año 2023 se va a iniciar una nueva licitación para 1 año por un importe de 91.000 €, debido a la estimación de gasto y la subida de más aplicaciones a la nube.
La finalidad es el mantenimiento de la infraestructura en nube que la UMH tiene dispuesta en Amazon Web Services (AWS), incluyendo la atención y solución de las incidencias, problemas y peticiones de nuevos servicios que la UMH realice al adjudicatario.
"</t>
  </si>
  <si>
    <t>UDS ENTERPRISE</t>
  </si>
  <si>
    <t>"Actualmente vigente expediente 2021_019 firmado para 3 años, siendo la fecha de finalización el 25/05/2024. Después de analizar las diferentes alternativas y precios, se decidió realizar el contrato con pago al inicio del contrato, ya que suponía un ahorro importante de los costes. Para el año 2022 no se presupuestó ninguna cantidad y para el año 2023 tampoco hay que presupuestar ninguna cantidad.
Es necesario continuar con este contrato, ya que se trata de un derecho de uso del software UDS Enterprise para usuarios ilimitados. Utilizado para la virtualización del puesto de trabajo.
En esta situación, es necesario el acceso a las infraestructuras informáticas de forma telemática, y se necesita disponer de una herramienta que permita la conexión desde ubicaciones externas a la Universidad que permita la continuidad de la Universidad. "</t>
  </si>
  <si>
    <t>Disponer del alojamiento y del servicio de streaming</t>
  </si>
  <si>
    <t>"El contrato que tenemos vigente actualmente finaliza el 20/02/2023, fecha en la que se tiene que realizar un nuevo contrato para 1 año con pago anual al inicio del contrato. 
Para el año 2022 se presupuestó 1.100 € debido a que era el importe que históricamente se había estado pagando debido al tráfico existente. Pero durante el año 2022 se produjo un incremento de tráfico en la formación.
Por tanto, el incremento del presupuesto respecto a años anteriores es debido a que se ha producido un incremento de tráfico en la formación, lo que ha provocado que nuestra cuenta UMH en Vimeo haya superado el 99% del ancho de banda del resto de usuarios que tienen contratada la misma cuenta. Según los términos de servicio, al superar en ancho de banda esa condición es necesario un plan personalizado. Hemos negociado con vimeo una hoja de ruta en cuanto a consumo de ancho de banda.
En el año 2022 se ha pagado 4.000 USD (sin iva), lo que supone 4.600,06 con el IVA, al cambio del momento del pago de la compra.
Para el año 2023 se estima que el importe a pagar sea 4.000 $ + IVA (unos 5.000 euros, teniendo en cuenta que desconocemso el cambio del $ en ese momento).
Se trata de un servicio de alojamiento y emisión en streaming de alta calidad, necesario en la UMHE."</t>
  </si>
  <si>
    <t>Disponer de la plataforma de gestión documental y archivo electrónico</t>
  </si>
  <si>
    <t>"Se va a adquirir una aplicación de archivo electrónico de expedientes finalizados en la nube (que esté interrelacionada con ARCHIVE). 
Es un proyecto que se va a realizar con 5 Universidades. El número de licitación conjunta es 2021_052.  El coste será de unos 500.000 eur para todas ellas. Por tanto se tuvo que solicitar un crédito extraordinario de 100.000 euros en 2021. Después,el coste sería de unos 800 euros por tera subido dependiendo de la solución que se adopte en el concurso que van a realizar las 5 Universidades de la Comunidad Valenciana.
Se ha firmado un convenio con las 5 Universidades en el que se estipula que el importe de la implementación correspondiente a UMH era de 47.040€ + IVA (21%) = 56.918,40 €, se hizo una reserva en 2021 que se pasó como remanentes para 2022. Este importe irá presupuestado en capítulo 6 (Adquisición de la plataforma). 
Se había previsto que en capítulo 2 este coste del servicio anual para la UMH con un  fijo 19.900€ variable 30% + IVA, resultando un importe aproximado de 31.500 €, pero está en proceso de adjudicación, siendo el importe a pagar para el año 2023 y posteriores será de 21.666,55 €, en caso de que se adjudicara de forma favorable.
Se pretende que sea 2 años+2 años de prórroga.
La adquisición de la plataforma se ha presupuestado en capítulo 6, pero el coste del servicio anual se tiene que presupuestar en capítulo 2."</t>
  </si>
  <si>
    <t>Disponer de un sistema de seguridad EDR para servidores</t>
  </si>
  <si>
    <t>"Actualmente vigente un contrato para 1 año con vencimiento el 13/12/2022.
En 2022 se ha iniciado una nueva licitación para realizar un nuevo contrato para 1 año de importe 4.500 €. 
No se había presupuestado para el año 2022 porque para este año no se esperaba su renovación, pero por diferentes circunstancias y en aras a proteger el parque informático de la Universidad se decidió realizar su contratación de nuevo.
Por otra parte, para el año 2023 se pretende hacer un nuevo contrato para 1 año años por importe de 7.000 € euros.
El motivo del incremento es porque además del incremento de los precios del sistema de seguridad, se van a solicitar 25 más, siendo en total 175.
La finalidad del contrato es el servicio de soporte y garantía de sistema de seguridad EDR para 175 servidores de la Universidad, con tal de proteger el parque informático de servidores de la Universidad con una solución de seguridad y antivirus de nueva generación. 
"</t>
  </si>
  <si>
    <t>" NUEVO EXPEDIENTE ANTICIPADO 2022_XXX, el expediente actual 2019_051 finaliza el 26/02/2023 por lo que este año se ha preparado un expediente anticipado que se subió a GECUMH el 15/05/2022 y todavía no se ha tramitado. 
El importe de este expediente es 15.488€ para dos años pero la empresa solicita un pago único al inicio del uso del software, por lo que no es plurianual."</t>
  </si>
  <si>
    <t xml:space="preserve"> NUEVO EXPEDIENTE 2023_XXX, eL actual 2019_00029 finaliza el 31/03/2023. Se propone para el presupuesto de 2023 para las licencias Matlab un importe aproximado de 7.700 € (IVA Incluido) por un plazo de 3 años (31/03/2023 - 31/03/2026). Con un pago único inicial.</t>
  </si>
  <si>
    <t>MANTENIMIENTO RED DE TELEFONÍA Y DATOS</t>
  </si>
  <si>
    <t>SUMINISTRO DE BATERIAS PARA SAIS</t>
  </si>
  <si>
    <t>0000 1220 21800</t>
  </si>
  <si>
    <t>ADQUISICIÓN DE MATERIAL FUNGIBLE DE TELECOMUNICACIONES (Latiguillos de cobre y fibra y, paneles de parcheo)</t>
  </si>
  <si>
    <t xml:space="preserve"> Se presupuesta para la adquisición de material informático no inventariable que surja de manera imprevista.</t>
  </si>
  <si>
    <t xml:space="preserve">MATERIAL INFORMÁTICO NO INVENTARIABLE UMH </t>
  </si>
  <si>
    <t>0000 1220 22002</t>
  </si>
  <si>
    <t>"Importe necesario para proveer a la Universidad de diferentes infraestructuras informáticas por lo que se necesita adquirir material diverso. 
En esta partida se imputarán gastos extraordinarios, como cables de mesas multimedias, webcam, modem USB para el PAS, cables de audio, micrófonos inalámbricos, etc. para docencia dual. 
Aunque a fecha 01/09/2022 el saldo ejectuado es de unos 3.000 euros, se tienen previstas unas compras necesarias para antes de finalizar el año 2022.
Por este mismo motivo, se solicita un importe de 25.000 euros para este tipo de material que surja de manera imprevista durante todo el ejercicio contable."</t>
  </si>
  <si>
    <t>COMUNICACIONES TELEFONICAS Y REDES</t>
  </si>
  <si>
    <t>0000 1220 22200</t>
  </si>
  <si>
    <t>Disponer de infraestructuras de comunicaciones en la universidad</t>
  </si>
  <si>
    <t>EXPEDIENTE 2020_069 LOTE 1 VIGENTE HASTA 17/06/2023
Contrato adjudicado por dos años (2021-2023), prorrogables por dos años más, con un importe anual de 121.300,99 €, siendo un total de 242.601,98 €.</t>
  </si>
  <si>
    <t>EXPEDIENTE 2020_069 LOTE 2 VIGENTE HASTA 17/06/2023
Contrato adjudicado por dos años (2021-2023), prorrogables por dos años más, con un importe anual de 268.319,01 €, siendo un total de 536.638,02 €.</t>
  </si>
  <si>
    <t>Disponer de servicios de telefonía fija y móvil</t>
  </si>
  <si>
    <t>NUEVO EXPEDIENTE 2023_XXX el actual finaliza en noviembre de 2023, por lo que es necesario realizar una nueva licitación que nos permitirá mediante electrónica DWDM propiedad de la UMH ofrecer 2 servicios 10GigabitEthernet entre entre Elche y Sant Joan y 1 servicio de 1 GigabitEthernet entre Elche y Orihuela Desamparados.
Se propone una licitación a 5 años cuyo importe total sería de 102.700€ (IVA incluido)  con un importe anual de 20.540€</t>
  </si>
  <si>
    <t>TRABAJOS REALIZADOS POR OTRAS EMPRESAS: SERVICIOS DE ASISTENCIA TÉCNICA EN T.I.C.</t>
  </si>
  <si>
    <t>0000 1220 22706</t>
  </si>
  <si>
    <t>EXPEDIENTE 2021_029 VIGENTE HASTA 30/11/2024 prorrogable 2 años</t>
  </si>
  <si>
    <t>"Importe presupuestado para desarrollo de aplicaciones.
Actualmente está vigente un pliego (2022_008) para el desarrollo de aplicaciones, que se ha firmado por importe de 234.897,30€.
Para el año 2023 se pretende licitar un nuevo pliego por importe de 300.000 € para el desarrollo de aplicaciones.
Dentro de esta partida se incluirán diferentes proyectos debido a que en el momento actual la Universidad necesita completar y acometer nuevos desarrollos demandados por las nuevas necesidades funcionales y las nuevas normativas, así como evolucionar a plataformas tecnológicas actuales una parte importante de su sistema de información. Para alcanzar estos objetivos la universidad necesita contratar servicios de desarrollo de aplicaciones que complemente sus propias capacidades de desarrollo.  "</t>
  </si>
  <si>
    <t>Se ha licitado expediente número 2022_009 por importe de 150.000 €, siendo adjudicataria la empresa LYNX VIEW SL por importe de 150.000 €</t>
  </si>
  <si>
    <t>Enviar antes del 15 de cada mes informe del coste de impresión por correo electrónico a cada servicio</t>
  </si>
  <si>
    <t>" EXPEDIENTE 2022_P_05 PENDIENTE DE ADJUDICACIÓN
Se propone un expediente a 4 años por un total de 460.000€ desglosando las aunalidades en 2022 - 40.000€, de 2023 a 2025 - 115.000€ anuales y 2026 - 75.000€"</t>
  </si>
  <si>
    <t>"Contrato actualmente vigente hasta el 22/11/2022.
Se va a licitar un nuevo contrato para 3 años por un importe de 50.000 €, con un único pago al inicio del contrato.
El objeto del presente contrato es contar con el apoyo externo de personal y equipamiento especializado ante incidentes de ciberseguridad de gran magnitud en los que la UMH no pueda responder de forma adecuada con los recursos humanos y tecnológicos con los que cuenta en la actualidad.
"</t>
  </si>
  <si>
    <t>Incrementar la Seguridad informática en aplicaciones informáticas</t>
  </si>
  <si>
    <t>NUEVO EXPEDIENTE 2023_XXX para la adquisición de un cortafuegos de aplicaciones web (WAF) especializado en proteger exclusivamente ataques dirigidos a las aplicaciones web. Hemos dividido la parte de Servicios de Instalación de la de la Adquisición que se ha incluido en capítulo 6</t>
  </si>
  <si>
    <t>SERV. DE BORRADO Y/O DESTRUCCIÓN DE DISCOS DUROS</t>
  </si>
  <si>
    <t xml:space="preserve"> NUEVO EXPEDIENTE 2023_XXX para la contratación del servicio de borrado y/o destrucción de 500 discos duros almacenados en SII, provenientes de PCs y Servidores dados de baja</t>
  </si>
  <si>
    <t>MEJORA SISTEMA CLIMATIZACIÓN DE CPD</t>
  </si>
  <si>
    <t xml:space="preserve"> Se presupuesta para la realización de servicios necesarios para renovar las protecciones que se averían y no están incluidas en el mantenimiento del CPD </t>
  </si>
  <si>
    <t>ACUERDO MARCO DE SERVICIOS DE INFRAESTRUCTURAS TIC</t>
  </si>
  <si>
    <t>0000 12201 22706</t>
  </si>
  <si>
    <t>Proporcionar al usuario un servicio de CAU de calidad</t>
  </si>
  <si>
    <t>EXPEDIENTE 2021_AM_03 EN VIGOR, finaliza el 10/01/2024 pudiendo ser prorrogado por 2 años más
Se ha iniciado un acuerdo marco para los servicios de infraestructuras TIC de la UMH. Se ha licitado por un importe anual de 210.000 €, siendo para dos años un total de 420.000€, con posibilidad de dos prórrogas anuales.</t>
  </si>
  <si>
    <t>EQUIPOS PARA LOS PROCESOS T.I.C HW PARA LOS PROCESOS DE GESTIÓN</t>
  </si>
  <si>
    <t>0000 1220001 62401</t>
  </si>
  <si>
    <t>Se licitó el expediente 2022_011 por el importe de 27.000 €, siendo adjudicataria la empresa IDCROM VIDEO SL por importe de 24.746,92 €</t>
  </si>
  <si>
    <t>"EXPEDIENTE 2021_AM_01 EN VIGOR
Acuerdo marco para la compra de material informático inventariable. Se licita por un importe de 240.000€ para 2022, 510.000€ para 2023, 110.000€ para 2024 y 1.455.000€ para 2025, siendo un total de 2.315.000€. 
No se solicita importe al ser un AM en el que cada unidad organizativa presupuesta su gasto"</t>
  </si>
  <si>
    <t>SUSTITUCIÓN SISTEMA DE BACKUP</t>
  </si>
  <si>
    <t>"NUEVO EXPEDIENTE 2023_XXX para la sustitución del sistema de backup. Actualmente este sistema está integrado por:
VTL Quantum, VTL CS800, Legato Networker, Veeam Backup, Robot cintas SL500
La propuesta es sustituir todos estos elementos por este equipo, contratando únicamente VTL Quantum a un precio inferior ya que se pasaría a contratar solo el HW con terceros y el robot de cinta.
El importe del nuevo sistema sería de 175.450€ (IVA incluido) con un mantenimiento a 3 años. 
Se modificarían presupuestariamente las filas de los siguientes conceptos:
- VTL Quantum (fila 28) 11.100€ en lugar de 36.300€
- VTL CS800 (fila 21) 0,00 € en lugar de 4.200€
- Legato Networker (fila 35) 0,00 € en lugar de 18.050€
- Veeam Backup (SIPT)        0,00 € em lugar de 21.000€ 
Se adjunta hoja excel donde se puede observar el ahorro de costes."</t>
  </si>
  <si>
    <t>ACTUALIZACIÓN DEL SISTEMA DE ALMACENAMIENTO NAS</t>
  </si>
  <si>
    <t>NUEVO EXPEDIENTE 2023_XXX para la sustitución del sistema de almacenamiento NETAPP. Se realiza junto con SIPT un estudio de necesidades para la actualización tecnológica de este sistema adquirido en 2014 y 1015 por otro adaptado a los requisitos actuales de almacenamiento para este tipo de equipos. La propuesta es la renovación del mismo, contratando servicios de apoyo a la migración y un soporte de 5 años. Se propone continuar con el mantenimiento de la infraestrucutra actual (correspondiente con el concepto de esta hoja excel "Mantenimiento del NAS (NetApp) " por un importe 11.600€ (IVA incluido) ya que es necesario mientras dura el proceso de migración)</t>
  </si>
  <si>
    <t>"NUEVO EXPEDIENTE - 2023_XXX
Se propone la adquisición de medios audiovisuales por un importe de 300.000€ para las aulas fuera de garantía Severo Ochoa (2013) 22 aulas  y Arenals (2014) 23 aulas. Incluido en el Informe de Estudio de Inversiones de material informático 2022-2030."</t>
  </si>
  <si>
    <t>NUEVO EXPEDIENTE 2023_XXX para la adquisición de medios audiovisuales para los edificios Valona y Mascarat. El edificio Valona dispone de sala de grados y 4 aulas, el presupuesto es de 62.305,83 € (IVA incluido). El edificio Mascarat dispone de salón de actos y 2 aulas, el presupuesto es de 47.258,70 € (IVA incluido).El importe total redondeado es de 110.000€ (IVA Incluido)</t>
  </si>
  <si>
    <t>EQUIPOS PARA LOS PROCESOS T.I.C SW PARA LOS PROCESOS DE GESTIÓN</t>
  </si>
  <si>
    <t>PLATAFORMA DE GESTIÓN DOCUMENTAL Y ARCHIVO ELECTRÓNICO: ARCHIVE</t>
  </si>
  <si>
    <t>0000 1220001 62402</t>
  </si>
  <si>
    <t>"
Se va a adquirir una aplicación de archivo electrónico de expedientes finalizados en la nube (que esté interrelacionada con ARCHIVE). 
Es un proyecto que se va a realizar con 5 Universidades. El número de licitación conjunta es 2021_052.  El coste será de unos 500.000 eur para todas ellas. Por tanto se tuvo que solicitar un crédito extraordinario de 100.000 euros en 2021. Después,el coste anual sería de unos 800 euros por tera subido dependiendo de la solución que se adopte en el concurso que van a realizar las 5 Universidades de la Comunidad Valenciana.
Se firmó un convenio con las 5 Universidades en el que se estipula que el importe de la implementación correspondiente a UMH era de 47.040€ + IVA (21%) = 56.918,40 €, se hizo una reserva en 2021 (expediente de reserva 2021/14184) que se pasó como remanentes para 2022. Este importe irá presupuestado en capítulo 6 (Adquisición de la plataforma). 
Se ha estipulado entonces en capítulo 2 este coste del servicio anual para la UMH con un  fijo 19.900€ variable 30% + IVA=31500 €.
Se pretende que sea 2 años+2 años de prórroga.
La adquisición de la plataforma se ha presupuestado en capítulo 6, pero el coste del servicio anual se va a presupuestar en capítulo 2.
La situación acutal del expediente es que está en proceso de adjudicación para la UMH por importe de 51.215,82 €, para la UMH, pero el pago no va a corresponder hasta el año 2023.
Se solicita en el presupuesto de 2023, ya que ese importe de 56.918,40 € de capítulo 6 se pasó como remanentes de 2021 a 2022 (expediente de reserva 2021/14184) y el artículo 12 de las normas de ejecución y funcionamiento del presupuesto establecen que: ""No  serán  objeto  de  incorporación  al  ejercicio siguiente, los remanentes de créditos siguientes: 
a) Créditos no finalistas incorporados de ejercicios cerrados 
al corriente"", se vuelve a solicitar este importe para el año 2023. 
En caso de que correspondiera la incorporación de remanentes de este importe al año 2023, no se deberá solicitar en presupuestos 2023.
"</t>
  </si>
  <si>
    <t xml:space="preserve">PROYECTOS TÉCNICOS: REDES </t>
  </si>
  <si>
    <t>RENOVACIÓN LAN DE UMH EN ACCESO Y DISTRIBUCIÓN</t>
  </si>
  <si>
    <t>0000 1220006 62800</t>
  </si>
  <si>
    <t>MONITORIZACIÓN DE LA EXPERIENCIA DEL USUARIO CON WIFI (ARUBA UXI)</t>
  </si>
  <si>
    <t>"NUEVO EXPEDIENTE 2023_XXX
Se propone la adquisición de un sensor aruba uxi con su licencia correspondiente para la gestión del panel de control que permitiría a los técnicos de SII identificar y resolver más rápidamente los problemas en la red inalámbrica de la UMH.
El importe total sería de 1.897,93€ (IVA incluido), por lo que se necesita presupuestar para el ejercicio 2023 un importe redondeado de 1.900€ (IVA incluido)
"</t>
  </si>
  <si>
    <t>SUMINISTRO DE ELECTRÓNICA DE RED Y WIFI PARA LOS EDIFICIOS VALONA Y MASCARAT</t>
  </si>
  <si>
    <t>NUEVO EXPEDIENTE 2023_XXX para la dotación de electrónica de red y wifi en los nuevos edificios Valona y Mascarat.</t>
  </si>
  <si>
    <t>SUMINISTRO DE LICENCIA DEL MÓDULO ANALYTICS PARA BALANCEADORES RADWARE</t>
  </si>
  <si>
    <t>NUEVO EXPEDIENTE 2023_XXX para adquisición de la licencia del módulo Analytics de los balanceadores radware, que permita una mejor gestión de las prestaciones y necesidades en servicios balanceados y que facilite a los técnicos identificar y resolver más rápidamente posibles problemas en servicios balanceados.</t>
  </si>
  <si>
    <t>CORTAFUEGOS DE APLICACIONES WEB (WAF) - HARDWARE</t>
  </si>
  <si>
    <t>NUEVO EXPEDIENTE 2023_XXX para la adquisición de un cortafuegos de aplicaciones web (WAF) especializado en proteger exclusivamente ataques dirigidos a las aplicaciones web.</t>
  </si>
  <si>
    <t>AMPLIACIÓN DE LICENCIAS DEL SERVIDOR RADIUS CLEARPASS</t>
  </si>
  <si>
    <t xml:space="preserve">NUEVO EXPEDIENTE 2023_XXX para la ampliación de 2000 licencias del servidor RADIUS CLEARPASS. Actualmente se disponen de 2500 y para ponerlo en producción es necesaria dicha ampliación ya que en las estadísticas de acessos de usuarios wifi existen picos de 4250 usuarios simultáneos accediendo a dicha red. El importe de la ampliación sería de 10.100€ (IVa incluido) </t>
  </si>
  <si>
    <t>AQUISICIÓN DE UN SISTEMA EDR PARA SECURIZACIÓN DE PUESTOS DE TRABAJO</t>
  </si>
  <si>
    <t>NUEVO EXPEDIENTE 2023_XXX para la securización de puestos de trabajo. La propuesta económica incluiría la protección de 5000 puestos de trabajo durante un período de 3 años, se podría valorar el alcance de los servicios incluidos en la protección ya que es configurable así como el tiempo de las suscripciones, el importe total sería de 517.898,15 € (IVA incluido), por lo que se propone presupuestar para el ejercicio 2023 un importe redondeado de 518.000 €.</t>
  </si>
  <si>
    <t>AQUISICIÓN DE SWITCHES PARA CPD DE CAMPUS DE SAN JUAN</t>
  </si>
  <si>
    <t>Disponer infraestructura copia de seguridad.</t>
  </si>
  <si>
    <t>Inicio infraestructura copia de seguridad CPD de San Juan.</t>
  </si>
  <si>
    <t>MANTENIMIENTO LICENCIAS SOFTWARE</t>
  </si>
  <si>
    <t>MANTENIMIENTO DEL MÓDULO UNIVERSITAS XXI - ECONÓMICO</t>
  </si>
  <si>
    <t>MANTENIMIENTO DEL MÓDULO UNIVERSITAS XXI - HOMINIS</t>
  </si>
  <si>
    <t>MANTENIMIENTO DEL MÓDULO UNIVERSITAS XXI - INTEGRADOR</t>
  </si>
  <si>
    <t>Mantenimiento de software para la gestión de la infraestrutura de virtualización: VMWARE</t>
  </si>
  <si>
    <t>Mantenimiento del software de Gestión de Copias de Seguridad de Servidores Virtuales: VEEAM BACKUP</t>
  </si>
  <si>
    <t>Mantenimiento de licencias de sotware para la gestión del servicio de autenticación centralizada de usuarios: adAS</t>
  </si>
  <si>
    <t>Mantenimiento de licencias del sotware para el control del fichaje: EVALOS</t>
  </si>
  <si>
    <t>Mantenimiento de licencias de sotware para nueva aplicación de registro telemático: GEISER</t>
  </si>
  <si>
    <t>Mantenimiento de software antivirus:TREND MICRO</t>
  </si>
  <si>
    <t>SERVICIO DE INFRAESTRUCTURA GOOGLE WORKSPACE FOR EDUCATION PLUS PARA LA UNIVERSIDAD MIGUEL HERNÁNDEZ DE ELCHE</t>
  </si>
  <si>
    <t>PLATAFORMA DE GESTIÓN DOCUMENTAL Y ARCHIVO ELECTRÓNCIO POR LA UMHE</t>
  </si>
  <si>
    <t>Mantenimiento de software de control remoto: ISL LIGHT</t>
  </si>
  <si>
    <t>Mantenimiento de licencias para Deportes: CRONOS</t>
  </si>
  <si>
    <t>Servicio de desarrollo de aplicaciones corporativas para la UMH</t>
  </si>
  <si>
    <t xml:space="preserve">Parte corriente del Proyecto de Cortafuegos de Aplicaciones Web (WAF). Se propone una licitación para el suministro e instalación (y soporte para tres años) de CORTAFUEGOS WAF por un importe de 150.000€, siendo 20.000€ parte de servicios en capítulo 2 y siendo 130.000€ el importe correspondiente a la inversión de capítulo 6.  </t>
  </si>
  <si>
    <t>Es un proyecto en dos fases (de seguridad de dispositivos), y esta sería la primera fase.</t>
  </si>
  <si>
    <t>CONTRATO VIGENTE - 2021_050.
Expediente para 2 años + 1 año prórroga por importe de 111.712,97 euros anual con pago mensual. 
Se inició el 01/01/2022, por tanto, el mantenimiento del Módulo UXXI-ECONÓMICO (SOROLLA) está contratado hasta 31/12/2023, con una posible prórroga de 1 año hasta el 31/12/2024.
Se licita para 2 años + 1 año prórroga por importe de 111.712,97  euros anual con pago mensual. 
En 2022 se había presupuestado por 111.900 porque era el importe por el que se había sacado la licitación, pero ahora ya se sabe que el importe anual es de 111.712,97 euros, por lo que se solicita 111.800 euros.
La Universidad Miguel Hernández dispone de la aplicación “Universitas XXI-Económico“ para el desarrollo de los procesos de gestión relacionados con los asuntos económicos de la Universidad.</t>
  </si>
  <si>
    <t xml:space="preserve">El contrato que está vigente es expediente 2020_050, formalizado el 01/02/2021 para 1 año (31/01/2022), con la posibilidad de 1 año de prórroga (31/01/2023). El importe anual es 71.155,50 euros. El pago se realiza de forma mensual (5.929,61 euros /mes).
En el año 2022, se va a iniciar un nuevo pliego con tramitación anticipada para el año 2023, para iniciar el 01/02/2023 para 2 años por un importe total de 158.000 €, correspondiendo 78.000 € para el año 2023 y 80.000 € para 2024.
Se utiliza el aplicativo Universitas XXI Recursos Humanos, para el desarrollo de todos los procesos de gestión relacionados con los empleados de la Universidad. Esta aplicación está sometida a modificaciones funcionales por mejoras o por cambios legislativos, y no está exenta de que se puedan producir errores de funcionamiento de origen diverso, por lo que es necesaria la realización de tareas de mantenimiento. Debido a la complejidad de la aplicación y a que ha sido desarrollada externamente a la universidad, es necesario contratar la prestación de estos servicios de mantenimiento necesarios para su correcto funcionamiento, tanto desde el punto de vista técnico, como funcional.
</t>
  </si>
  <si>
    <t>El contrato que está vigente es el expediente 2020_00051 desde el 01/02/2021 para 1 año (vto. 31/01/2022)+1 año de prórroga (vto. 31/01/2023). El importe anual es de 20.520,50 euros. El pago se realiza mensualmente, resultando un pago mensual de 1.710,04€.
En el año 2022, se va a iniciar un nuevo pliego con tramitación anticipada para el año 2023, para iniciar el 01/02/2023 para 2 años por un importe total de 46.000. La anualidad para el año 2023 será de 23.000 €, pago mensual.
El aplicativo Universitas XXI Integrador facilita la introducción de la información y garantiza la integridad y coherencia entre las aplicaciones Universitas XXI-Económico y Universitas XXI-RRHH, mejorando la eficiencia de la gestión administrativa de la Universidad.</t>
  </si>
  <si>
    <r>
      <rPr>
        <sz val="11"/>
        <color rgb="FF000000"/>
        <rFont val="Calibri"/>
        <family val="2"/>
      </rPr>
      <t>El expediente vigente actualmente es el expediente 2020_00086, CON VENCIMIENTO 09/03/2023.
Expediente iniciado el 10/03/2021 a 2 años con pago anual al inicio de cada anualidad. 
En el año 2021 se ha pagado la anualidad 2021-2022 por importe de 17.808,18 euros y en el año 2022 se ha pagado la anualidad 2022-2023 por importe de 17.808,18 euros.
En el año 2022 se va a iniciar la licitación por tramitación anticipada un nuevo pliego para iniciar a partir de 10/03/2023 por importe de 47000 para 2 años por un importe anual de 23.500 €.
El motivo del incremento del presupuesto es porque existen licencias con diferentes vencimientos. En el contrato anterior (2020_00086) se renovaron 33 licencias, y ahora se van a incorporar 15 licencias más que tienen sus vencimientos próximos.</t>
    </r>
    <r>
      <rPr>
        <sz val="11"/>
        <color rgb="FFFF0000"/>
        <rFont val="Calibri"/>
        <family val="2"/>
      </rPr>
      <t xml:space="preserve">
</t>
    </r>
    <r>
      <rPr>
        <sz val="11"/>
        <color rgb="FF000000"/>
        <rFont val="Calibri"/>
        <family val="2"/>
      </rPr>
      <t xml:space="preserve">La Universidad usa el software de virtualización de VMWARE. Sobre esta infraestructura se ejecutan servicios críticos tales como la SEDE electrónica, la web institucional, el correo electrónico institucional, el sistema de videovigilancia, aproximadamente unos 240 servidores en explotación más los entornos de desarrollo. Se trata por tanto de un software de virtualización de la mayoría de aplicaciones de gestión y explotación de la Universidad. Al mismo tiempo también es la plataforma de virtualización del puesto de trabajo.
</t>
    </r>
  </si>
  <si>
    <t>El expediente vigente acutalmente es el expediente 2021_033 para 2 años desde el 23/08/2021 hasta el 18/11/2023. El precio de cada anualidad es 9.495,50 €. 
Hay otras licencias actualmente que vencen el día 15/05/2023. Por ese motivo se tiene que licitar antes de esa fecha.
Se va a iniciar un nuevo pliego con fecha de inicio 16/05/2023 para 2 años por importe de 44.000 euros, siendo el importe anual de 22.000 euros.
El software Veeam Availability Suite se está utilizando para la realización de las copias de seguridad de la infraestructura virtual, así como de la monitorización de la mismas.</t>
  </si>
  <si>
    <t>Actualmente vigente el EXPEDIENTE - 2021_064 para 2 años, desde el 24/12/2021 hasta el 23/12/2023. Negociado por exclusividad. El pago es anual al inicio de cada anualidad por un importe anual de 10.285 €. 
En el año 2023 se pretende iniciar un nuevo expediente con fecha de inicio 24/12/2023 para 2 años con pago anual. El importe del pliego será de 27.000 € y el importe de cada anualidad se calcula que será de 13.500 €. El motivo del incremento del presupuesto es porque se trata de una empresa que da este servicio en exclusividad y tenemos referencias del incremento de precio de este servicio. 
Su finalidad es proporcionar un único punto de autenticación, realizando funciones de Proveedor de Identidad (IdP) para la Universidad Miguel Hernández.</t>
  </si>
  <si>
    <t>Mantenimiento de los DOMINIOS de la UMH</t>
  </si>
  <si>
    <t>Actualmente vigente el EXPEDIENTE 2019_00051 en vigor hasta 2025 con un pago inicial único por el total pagado en 2020.
El registro de los dominios, indicados en la tabla, es necesario para tener el control sobre ellos, con objeto de salvaguardar la imagen corporativa de la Universidad. En caso de no renovarlos, cualquier otra persona o empresa podría registrarlos y usarlos en una página web fuera de nuestro control sin que nosotros pudiéramos hacer nada.</t>
  </si>
  <si>
    <t>Mantenimiento de software de gestión de colas de los CEGECAS: SIGE</t>
  </si>
  <si>
    <t>El contrato actual tiene vencimiento 12/12/2022.
En el año 2022 se va a proponer un contrato a 1 año (diciembre 2022-diciembre 2023). No se indica cantidad ejecutada en 2022 porque hasta la fecha no se ha iniciado el expediente, pero se va a iniciar antes de su vencimiento, y por tanto, el importe quedará ejecutado antes de final de año. 
Por tanto, en el año 2023 se propondrá un nuevo contrato (dic 2023-dic 2024), con un importe total de 4000 euros. El motivo del incremento del presupuesto es porque se trata de una empresa que da este servicio en exclusividad y tenemos referencias del incremento de precio de este servicio. 
El objeto de este contrato es disponer de mantenimiento y soporte para los sistemas de gestión de espera de los CEGECAS de Elche y Sant Joan.</t>
  </si>
  <si>
    <r>
      <rPr>
        <sz val="11"/>
        <color rgb="FF000000"/>
        <rFont val="Calibri"/>
        <family val="2"/>
      </rPr>
      <t>Actualmente vigente el expediente 2021_069 LOTE 2 - Expediente a 2 años con pago anual al inicio de cada anualidad, que finaliza el 23/12/2023.  Negociado por exclusividad. Los importes de las anualidades referente al lote 2 son de 3.353,31 € para 2021-2022 y 3.403,61€ para el año 2022-2023.
Para el año 2023 se va a iniciar un nuevo expediente con dos lotes. El importe del expediente para los dos lotes será de  15.400 € para un plazo de 2 años. Los importes que se van a proponer para el lote 2 son de 7.200 € para los dos años, resultando un importe anual de 3.600 euros.</t>
    </r>
    <r>
      <rPr>
        <sz val="11"/>
        <color rgb="FFFF0000"/>
        <rFont val="Calibri"/>
        <family val="2"/>
      </rPr>
      <t xml:space="preserve">
</t>
    </r>
    <r>
      <rPr>
        <sz val="11"/>
        <color rgb="FF000000"/>
        <rFont val="Calibri"/>
        <family val="2"/>
      </rPr>
      <t>Los terminales de fichaje (hardware) junto con el software Evalos, componen un sistema unificado de control horario para el personal de la universidad, sin dicho sistema no sería posible realizar este control.</t>
    </r>
  </si>
  <si>
    <t>Actualmente vigente EXPEDIENTE - 2022_006,  que finaliza el 27/04/2024. Negociado por exclusividad. Se trata de un contrato a 2 años con pago anual al inicio de cada anualidad. 
El importe de cada anualidad es 2.994,75 €.
El correcto funcionamiento de la Universidad requiere en gran parte que los dispositivos informáticos y móviles de los miembros de la comunidad universitaria funcionen correctamente, y es necesaria una herramienta que permita el acceso remoto para dar soporte a los dispositivos.</t>
  </si>
  <si>
    <t>EXPEDIENTE 2019_00025 vigente hasta 13/07/2023 con pago único ya realizado en 2020. Se hizo para 3 años por un importe de 4.232,58 €. Negociado por exclusividad. En el año 2023 hay que iniciar nuevo expediente por importe 1.600 € para 1 año.
Este software se utiliza en la Oficina de Deportes para la reserva y gestión de instalaciones deportivas.</t>
  </si>
  <si>
    <t xml:space="preserve">El 08/03/2021 se publicó en el BOE la resolución de 25 de febrero de 2021 de la Secretaría General de la Adminsitración Digital, por la que se publicaba el Convenio con la Universidad Miguel Hernández de Elche, para la utilización de la "Gestión Integrada de Servcios de Registro" como aplicación integral de registro. El convenio tiene una duración de 4 años.
La UMH ha estimado el uso del sistema en nº de asientos reigstrales. Se ha establecido una estimación de 39.000 asientos registrales, según el anexo II del Convenio, por lo que estima un pago de 12.500 euros al año según anexo I. En el año 2022 el importe a pagar ha sido 6.150,68 €. 
Se establece que  al final de cada año de vigencia del convenio, si el nº de asientos registrales es superior o inferior al previsto, se provederá a su regularización. Se va a presupuestar 12.500 euros. 
</t>
  </si>
  <si>
    <t>Mantenimiento de las licencias del software de archivo FLORA ARCHIV</t>
  </si>
  <si>
    <t>Actualmente vigente un contrato para 1 año con vencimiento 23/12/2022.
En 2022 no aparece ejecutado el importe porque todavía no se ha tramitado el contrato para el año 2022, pero se va a realizar y se ejecutará antes de final de año.
Se va a iniciar contrato para una duración de 1 año, debido a que se va a implantar la aplicación de ARCHIVE. Por tanto se va a continuar con este contrato hasta que se instaure la aplicación de ARCHIVE en la UMH.
Se solicita este importe, porque se prevé un incremento lineal respecto al año anterior, tal y como está sucediendo en los últimos años.
En el año 2023 está previsto que sea el último año que contratemos este servicio.
El software FLORA ARCHIV es usado en la gestión del archivo de la Universidad Miguel Hernández.</t>
  </si>
  <si>
    <t>Mantenimiento de licencias del software para administración electronica: ORBEON</t>
  </si>
  <si>
    <t>El expediente vigente es el EXPEDIENTE 2021_051, formalizado para dos años, y con pago anual, y finaliza el 14/10/2023.
Aunque la licitación se sacó por un importte de 14.200 eur para los 2 años, resultando un pago para cada anualidad de 7100 euros, se adjudicó finalmente por un importe de 12.705 euros en 2 anualidades, es decir, 6.352,50 euros cada anualidad. Por ese motivo se solicitó 7.100 euros para el año 2022, pero realmente se pagó 6352,50 euros.
Para el año 2023 se va a realizar un nuevo pliego para 2 años por importe de 17.000 €, lo que corresponderá a 8.500 euros cada año.
Se trata de un antivirus que garantizara el buen funcionamiento de todos los equipos del personal y alumnos de la Universidad para el acceso a los servicios TIC, así como el buen funcionamiento de los propios servicios y la infraestructura que los soporta.</t>
  </si>
  <si>
    <t>Actualmente está vigente el EXPEDIENTE de OCRE (Open Clouds for Research Environments): exp. basado 001_lote 34_GÉANT, para 1 año, que finalizará el 30 de septiembre 2022. 
El importe de esta licitación es de 48.815,51 para 1 año (IVA incluido). 
En el año 2022 se ha iniciado un nuevo contrato a través de OCRE por importe total de 48.815,51 € para un plazo de 1 año.
Para el año 2023 se prevé iniciar un nuevo contrato por importe de 60.000 € para el plazo de 1 AÑO. 
Debido al posible incremento del precio de este tipo de tecnología, se solicita el mismo presupuesto que para el 2022, aunque es más importe del formalizado este año 2022. Esto es debido a que hasta el año 2022 se ha podido respetar el precio que hemos tenido durante los 2 años anteriores, pero en el el año 2023 se prevé un incremento del precio.
Mediante las herramientas que pone a disposición Google con este servicio posibilita a la UMH la impartición de docencia. La necesidad de su contratación, es que sin ellas no sería posible la generación de materiales, reuniones, clases, etc. en la nube y, por tanto, se debería interrumpir dicha docencia.</t>
  </si>
  <si>
    <t>Servicio de soporte y garantía para el mantenimiento de la infraestructura  en nube que la UMH tiene dispuesta en Amazon Web Services</t>
  </si>
  <si>
    <t xml:space="preserve">Actualmente vigente el expediente 2020_00048 firmado el 09/12/2020 para 1 año + 1 año de prórroga, es decir hasta el 09/12/2022. El pago es mensual mediante presentación de la  factura electrónica y conformidad de la misma, que deberá reflejar los consumos reales de la UMH de los servicios que se contraten. Siendo el importe para cada anualidad firmado de 50.000 €. Se había previsto una cantidad teniendo en cuenta un consumo lineal, pero el campus virtual se ha convertido en eje fundamental, además de por temas de seguridad, se ha incrementado de forma exponencial su consumo y por tanto, su facturación.
El contrato anteriormente comentado va a tener que finalizar anticipadamente, y se ha realizado una nueva licitación (2022_045) por importe de 60.000 € para un plazo de 7 meses, gracias a un suplemento de crédito para 2022 de este mismo importe.
Para el año 2023 se va a iniciar una nueva licitación para 1 año por un importe de 91.000 €, debido a la estimación de gasto y la subida de más aplicaciones a la nube.
La finalidad es el mantenimiento de la infraestructura en nube que la UMH tiene dispuesta en Amazon Web Services (AWS), incluyendo la atención y solución de las incidencias, problemas y peticiones de nuevos servicios que la UMH realice al adjudicatario.
</t>
  </si>
  <si>
    <t>Actualmente vigente expediente 2021_019 firmado para 3 años, siendo la fecha de finalización el 25/05/2024. Después de analizar las diferentes alternativas y precios, se decidió realizar el contrato con pago al inicio del contrato, ya que suponía un ahorro importante de los costes. Para el año 2022 no se presupuestó ninguna cantidad y para el año 2023 tampoco hay que presupuestar ninguna cantidad.
Es necesario continuar con este contrato, ya que se trata de un derecho de uso del software UDS Enterprise para usuarios ilimitados. Utilizado para la virtualización del puesto de trabajo.
En esta situación, es necesario el acceso a las infraestructuras informáticas de forma telemática, y se necesita disponer de una herramienta que permita la conexión desde ubicaciones externas a la Universidad que permita la continuidad de la Universidad. </t>
  </si>
  <si>
    <t>Plataforma para alojamiento de los vídeos de streaming de la UMHE</t>
  </si>
  <si>
    <t>El contrato que tenemos vigente actualmente finaliza el 20/02/2023, fecha en la que se tiene que realizar un nuevo contrato para 1 año con pago anual al inicio del contrato. 
Para el año 2022 se presupuestó 1.100 € debido a que era el importe que históricamente se había estado pagando debido al tráfico existente. Pero durante el año 2022 se produjo un incremento de tráfico en la formación.
Por tanto, el incremento del presupuesto respecto a años anteriores es debido a que se ha producido un incremento de tráfico en la formación, lo que ha provocado que nuestra cuenta UMH en Vimeo haya superado el 99% del ancho de banda del resto de usuarios que tienen contratada la misma cuenta. Según los términos de servicio, al superar en ancho de banda esa condición es necesario un plan personalizado. Hemos negociado con vimeo una hoja de ruta en cuanto a consumo de ancho de banda.
En el año 2022 se ha pagado 4.000 USD (sin iva), lo que supone 4.600,06 con el IVA, al cambio del momento del pago de la compra.
Para el año 2023 se estima que el importe a pagar sea 4.000 $ + IVA (unos 5.000 euros, teniendo en cuenta que desconocemso el cambio del $ en ese momento).
Se trata de un servicio de alojamiento y emisión en streaming de alta calidad, necesario en la UMHE.</t>
  </si>
  <si>
    <r>
      <rPr>
        <sz val="11"/>
        <color rgb="FF000000"/>
        <rFont val="Calibri"/>
        <family val="2"/>
      </rPr>
      <t>Se va a adquirir una aplicación de archivo electrónico de expedientes finalizados en la nube (que esté interrelacionada con ARCHIVE). 
Es un proyecto que se va a realizar con 5 Universidades. El número de licitación conjunta es 2021_052.  El coste será de unos 500.000 eur para todas ellas. Por tanto se tuvo que solicitar un crédito extraordinario de 100.000 euros en 2021. Después,el coste sería de unos 800 euros por tera subido dependiendo de la solución que se adopte en el concurso que van a realizar las 5 Universidades de la Comunidad Valenciana.</t>
    </r>
    <r>
      <rPr>
        <sz val="11"/>
        <color rgb="FFFF0000"/>
        <rFont val="Calibri"/>
        <family val="2"/>
      </rPr>
      <t xml:space="preserve">
</t>
    </r>
    <r>
      <rPr>
        <sz val="11"/>
        <color rgb="FF000000"/>
        <rFont val="Calibri"/>
        <family val="2"/>
      </rPr>
      <t xml:space="preserve">Se ha firmado un convenio con las 5 Universidades en el que se estipula que el importe de la implementación correspondiente a UMH era de 47.040€ + IVA (21%) = 56.918,40 €, se hizo una reserva en 2021 que se pasó como remanentes para 2022. Este importe irá presupuestado en capítulo 6 (Adquisición de la plataforma). 
Se había previsto que en capítulo 2 este coste del servicio anual para la UMH con un  fijo 19.900€ variable 30% + IVA, resultando un importe aproximado de 31.500 €, pero está en proceso de adjudicación, siendo el importe a pagar para el año 2023 y posteriores será de 21.666,55 €, en caso de que se adjudicara de forma favorable.
Se pretende que sea 2 años+2 años de prórroga.
La adquisición de la plataforma se ha presupuestado en capítulo 6, pero el coste del servicio anual se tiene que presupuestar en capítulo 2.
</t>
    </r>
  </si>
  <si>
    <t>SERVICIO DE SOPORTE Y GARANTÍA DE SISTEMA DE SEGURIDAD EDR PARA SERVIDORES</t>
  </si>
  <si>
    <t>MATERIAL INFORMÁTICO NO INVENTARIABLE UMH</t>
  </si>
  <si>
    <t>Adquisición material informático no inventariable</t>
  </si>
  <si>
    <t>0000 1220 220.02</t>
  </si>
  <si>
    <t xml:space="preserve">
Importe necesario para proveer a la Universidad de diferentes infraestructuras informáticas por lo que se necesita adquirir material diverso. 
En esta partida se imputarán gastos extraordinarios, como cables de mesas multimedias, webcam, modem USB para el PAS, cables de audio, micrófonos inalámbricos, etc. para docencia dual. 
Aunque a fecha 01/09/2022 el saldo ejectuado es de unos 3.000 euros, se tienen previstas unas compras necesarias para antes de finalizar el año 2022.
Por este mismo motivo, se solicita un importe de 25.000 euros para este tipo de material que surja de manera imprevista durante todo el ejercicio contable.
</t>
  </si>
  <si>
    <t>0000 1220 227.06</t>
  </si>
  <si>
    <t xml:space="preserve">Importe presupuestado para desarrollo de aplicaciones.
Actualmente está vigente un pliego (2022_008) para el desarrollo de aplicaciones, que se ha firmado por importe de 234.897,30€.
Para el año 2023 se pretende licitar un nuevo pliego por importe de 300.000 € para el desarrollo de aplicaciones.
Dentro de esta partida se incluirán diferentes proyectos debido a que en el momento actual la Universidad necesita completar y acometer nuevos desarrollos demandados por las nuevas necesidades funcionales y las nuevas normativas, así como evolucionar a plataformas tecnológicas actuales una parte importante de su sistema de información. Para alcanzar estos objetivos la universidad necesita contratar servicios de desarrollo de aplicaciones que complemente sus propias capacidades de desarrollo.  </t>
  </si>
  <si>
    <t>Migración de aplicaciones de gestión en Forms 11.1.2 a Forms Web 12c</t>
  </si>
  <si>
    <t>Servicio de atención temprana ante incidentes de ciberseguridad.</t>
  </si>
  <si>
    <r>
      <rPr>
        <sz val="11"/>
        <color rgb="FF000000"/>
        <rFont val="Calibri"/>
        <family val="2"/>
      </rPr>
      <t>Contrato actualmente vigente hasta el 22/11/2022.
Se va a licitar un nuevo contrato para 3 años por un importe de 50.000 €, con un único pago al inicio del contrato.</t>
    </r>
    <r>
      <rPr>
        <sz val="11"/>
        <color rgb="FFFF0000"/>
        <rFont val="Calibri"/>
        <family val="2"/>
      </rPr>
      <t xml:space="preserve">
</t>
    </r>
    <r>
      <rPr>
        <sz val="11"/>
        <color rgb="FF000000"/>
        <rFont val="Calibri"/>
        <family val="2"/>
      </rPr>
      <t xml:space="preserve">El objeto del presente contrato es contar con el apoyo externo de personal y equipamiento especializado ante incidentes de ciberseguridad de gran magnitud en los que la UMH no pueda responder de forma adecuada con los recursos humanos y tecnológicos con los que cuenta en la actualidad.
</t>
    </r>
  </si>
  <si>
    <t>Servicios gestionados nuevo cortafuegos WAF</t>
  </si>
  <si>
    <t>HW PARA LOS PROCESOS DE GESTIÓN</t>
  </si>
  <si>
    <t>0000 122.00.01 624.01</t>
  </si>
  <si>
    <t>Adquisición tricaster Sala Plató</t>
  </si>
  <si>
    <t>SW PARA LOS PROCESOS DE GESTIÓN</t>
  </si>
  <si>
    <t>0000 122.00.01 624.02</t>
  </si>
  <si>
    <t>Aplicación de archivo electrónico en la nube: ARCHIVE</t>
  </si>
  <si>
    <t xml:space="preserve">
Se va a adquirir una aplicación de archivo electrónico de expedientes finalizados en la nube (que esté interrelacionada con ARCHIVE). 
Es un proyecto que se va a realizar con 5 Universidades. El número de licitación conjunta es 2021_052.  El coste será de unos 500.000 eur para todas ellas. Por tanto se tuvo que solicitar un crédito extraordinario de 100.000 euros en 2021. Después,el coste anual sería de unos 800 euros por tera subido dependiendo de la solución que se adopte en el concurso que van a realizar las 5 Universidades de la Comunidad Valenciana.
Se firmó un convenio con las 5 Universidades en el que se estipula que el importe de la implementación correspondiente a UMH era de 47.040€ + IVA (21%) = 56.918,40 €, se hizo una reserva en 2021 (expediente de reserva 2021/14184) que se pasó como remanentes para 2022. Este importe irá presupuestado en capítulo 6 (Adquisición de la plataforma). 
Se ha estipulado entonces en capítulo 2 este coste del servicio anual para la UMH con un  fijo 19.900€ variable 30% + IVA=31500 €.
Se pretende que sea 2 años+2 años de prórroga.
La adquisición de la plataforma se ha presupuestado en capítulo 6, pero el coste del servicio anual se va a presupuestar en capítulo 2.
La situación acutal del expediente es que está en proceso de adjudicación para la UMH por importe de 51.215,82 €, para la UMH, pero el pago no va a corresponder hasta el año 2023.
Se solicita en el presupuesto de 2023, ya que ese importe de 56.918,40 € de capítulo 6 se pasó como remanentes de 2021 a 2022 (expediente de reserva 2021/14184) y el artículo 12 de las normas de ejecución y funcionamiento del presupuesto establecen que: "No  serán  objeto  de  incorporación  al  ejercicio siguiente, los remanentes de créditos siguientes: 
a) Créditos no finalistas incorporados de ejercicios cerrados 
al corriente", se vuelve a solicitar este importe para el año 2023. 
En caso de que correspondiera la incorporación de remanentes de este importe al año 2023, no se deberá solicitar en presupuestos 2023.
</t>
  </si>
  <si>
    <t>PROYECTO TÉCNICO: REDES</t>
  </si>
  <si>
    <t>SUMINISTRO DE CORTAFUEGOS DE APLICACIONES WEB (WAF)</t>
  </si>
  <si>
    <t xml:space="preserve">
Se propone una licitación para el suministro e instalación (y soporte para tres años) de CORTAFUEGOS WAF por un importe de 150.000€, siendo 20.000€ parte de servicios en capítulo 2 y siendo 130.000€ el importe correspondiente a la inversión de capítulo 6. </t>
  </si>
  <si>
    <t>SOLUCIÓN NAC</t>
  </si>
  <si>
    <t>Incrementar la seguridad</t>
  </si>
  <si>
    <t xml:space="preserve">- </t>
  </si>
  <si>
    <t>SWITCHES PARA SAN JUAN</t>
  </si>
  <si>
    <t>ACCIONES DE GESTION</t>
  </si>
  <si>
    <t>AUMENTO DEL NUMERO DE RECLAMACIONES EN VIA ADMINISTRATIVA A FECHA DE HOY TENEMOS  MAS DE 100   Y POR TANTO  DE LAS RESOLUCIONES RECTORALES Y NOTIFICACIONES REALIZADAS, ASÍ COMO DEL NUMERO DE BUROFAXES REMITIDOS A DIVERSOS VICERRECTORES. AUMENTO DEL NUMERO DE PROCEDIMIENTOS JUDICIALES TANTO EN LAS VIAS CONTENCIOSA , SOCIAL PENALES  SIN CONTAR LOS QUE TENEMOS EN ACTIVO, COMISIONES MIXTAS, FORMACION DEL PAS, ETC.. ASI COMO EL ABONO ANUAL IVA INCLUIDO DE PROGRAMA BASENET</t>
  </si>
  <si>
    <t>5600-1220-24900</t>
  </si>
  <si>
    <t>GASTOS DE COMUNICACIÓN, CARTAS, BUROFAXES….</t>
  </si>
  <si>
    <t xml:space="preserve">AUMENTO DE LAS RESOLUCIONES RECTORALES Y NOTIFICACIONES REALIZADAS, ASÍ COMO DEL NUMERO DE BUROFAXES REMITIDOS A DIVERSOS VICERRECTORES. MAS DEUDA HISTORICA, ENTRE OTRAS CUESTIONES. SE HA GASTADO CASI EL TOTAL CONCEDIDO PARA EL AÑO 2018 QUEDANDO PENDIENTE TODO EL CORREO DE LOS MESES SEPTIEMBRE, OCTUBRE, NOVIEMBRE Y DICIEMBRE, DE CORREO ORDINARIO, MAS LAS CARTAS CERTIFICADAS Y ACUSES DE RECIBO QUE SE DEBAN REALIZAR DE AQUÍ A FIN DE AÑO.
</t>
  </si>
  <si>
    <t>5600-12201-2201</t>
  </si>
  <si>
    <t>GASTOS TELEFONICOS</t>
  </si>
  <si>
    <t>AUMENTO DE LAS ACTUACIONES REALIZAS Y CITADAS EN EL APARTADO ANTERIOR, UNIDO A LA DEUDA HISTORIA QUE SE VIENE ARRASTRANDO DESDE EL AÑO 2011, MAYOR NUMERO DE EFECTIVOS, ETC.. DURANTE EL AÑO . SE HA GASTADO LO PRESUPUESTADO EN PAGAR PARTE DE LA DEUDA HISTORICA E IR CUBRIENDO LOS GASTOS DE ESTE AÑO</t>
  </si>
  <si>
    <t>5600-12203-22709</t>
  </si>
  <si>
    <t>AUMENTO DE VOLUMEN DE TRABAJO Y EL CARGO ANUAL DE LA SUSCRIPCION DE INFOLEX FUSION</t>
  </si>
  <si>
    <t>ASUMENTO VOLUMEN DE TRABAJO</t>
  </si>
  <si>
    <t>EL AÑO PASADO NO SE CONTEMPLO. TENEMOS UN TELEFONO MAS. ES PARA PAGAR LOS ATRASOS Y LOS NUEVOS GASTOS QUE SE GENEREN ESTA AÑO</t>
  </si>
  <si>
    <t>000012210__48103</t>
  </si>
  <si>
    <t xml:space="preserve">CUOTAS ANUALES DE ASOCIACIONES REPRESENTATIVAS Y OTRAS </t>
  </si>
  <si>
    <t>CUOTA ANUAL CREUP</t>
  </si>
  <si>
    <t xml:space="preserve">GASTOS DE FUNCIONAMIENTO DELEGACION DE ESTUDIANTES </t>
  </si>
  <si>
    <t>GASTO FUNCIONAMIENTO</t>
  </si>
  <si>
    <t>4300_1220_24900</t>
  </si>
  <si>
    <t xml:space="preserve">ORGANIZAR, IMPULSAR LA PARTICIPACION  DE ESTUDIANTES EN LAS ACTIVIDADES DESARROLLADAS POR LA DELEGACIÓN DE ESTUDIANTES </t>
  </si>
  <si>
    <t>CREACION DE NUEVOS PROYECTOS FORMATIVOS</t>
  </si>
  <si>
    <t>4300_32401_22608</t>
  </si>
  <si>
    <t>Nº DE ACTIVIDADES A DESARROLAR</t>
  </si>
  <si>
    <t>REALIZACIÓN DE CONGRESOS</t>
  </si>
  <si>
    <t>ESTIMACION REALIZACION CONGRESOS</t>
  </si>
  <si>
    <t xml:space="preserve">DESARROLLO DE CONCUROS </t>
  </si>
  <si>
    <t>ESTIMACION NUEVOS DESARROLS PROYECTOS</t>
  </si>
  <si>
    <t>JORNADAS FORMATIVAS  Y PUERTAS ABIERTAS</t>
  </si>
  <si>
    <t>JORNADAS A DESARROLAR</t>
  </si>
  <si>
    <t>1 contrato vigente</t>
  </si>
  <si>
    <t>Partida</t>
  </si>
  <si>
    <t>00004240___48103</t>
  </si>
  <si>
    <t>BECAS DE ESTUDIANTES CON DISCAPACIDAD Y ESTUDIANTE COLABORADOR</t>
  </si>
  <si>
    <t>0400 422.00.02 48103</t>
  </si>
  <si>
    <t>0400 422.00.03 48103</t>
  </si>
  <si>
    <t>0400 422.00.04 48103</t>
  </si>
  <si>
    <t>0400 422.00.06 48103</t>
  </si>
  <si>
    <t>0400 422.00.05 48103</t>
  </si>
  <si>
    <t>0400 541.00.50 48304</t>
  </si>
  <si>
    <t>PREMIOS SANTANDER-UMH PARA JÓVENES INVESTIGADORES</t>
  </si>
  <si>
    <t>040054110__48103</t>
  </si>
  <si>
    <t>BECAS PARA LA INICIACIÓN DE LA INVESTIGACIÓN</t>
  </si>
  <si>
    <t>0400 541.10.05 48405</t>
  </si>
  <si>
    <t>0400 541.10.2_ 48103</t>
  </si>
  <si>
    <t>AYUDAS PROYECTOS DE PARTICIPACIÓN CIUDADANA (GV)</t>
  </si>
  <si>
    <t>0400 541.10.20 48103</t>
  </si>
  <si>
    <t>AYUDAS PARA EL FOMENTO DE ACTIVIDADES EN MATERIA DE TRANSPARENCIA</t>
  </si>
  <si>
    <t>040054116__48136</t>
  </si>
  <si>
    <t>AYUDAS DOCTORADO INDUSTRIAL (GV)</t>
  </si>
  <si>
    <t>040054115__48194</t>
  </si>
  <si>
    <t>04005410___48133</t>
  </si>
  <si>
    <t>04005410___48137</t>
  </si>
  <si>
    <t>04005410___48138</t>
  </si>
  <si>
    <t>04005410___48139</t>
  </si>
  <si>
    <t>CONTRATACIÓN PERSONAL INVESTIGADOR EN FORMACIÓN EMPRESAS VALENCIANAS - PLAN GENT (GV)</t>
  </si>
  <si>
    <t>04005410___48140</t>
  </si>
  <si>
    <t>ESTANCIAS BREVES BENEFICIARIOS AYUDAS FPU (MINISTERIO)</t>
  </si>
  <si>
    <t>04005410___48142</t>
  </si>
  <si>
    <t>04005410___48143</t>
  </si>
  <si>
    <t>CONTRATOS PREDOCTORALES FPI  (MINISTERIO)</t>
  </si>
  <si>
    <t>04005410___48145</t>
  </si>
  <si>
    <t>INCORPORACIÓN DOCTORES INVESTIGADORES:PROGRAMA RAMÓN Y CAJAL</t>
  </si>
  <si>
    <t>04005410___48146</t>
  </si>
  <si>
    <t>AYUDAS PARA LA FORMACIÓN POSDOCTORAL (MINISTERIO): PROGRAMA JUAN DE LA CIERVA -FORMACIÓN</t>
  </si>
  <si>
    <t>04005410___48147</t>
  </si>
  <si>
    <t>04005410___48150</t>
  </si>
  <si>
    <t>04005410___48154</t>
  </si>
  <si>
    <t>040054101__48146</t>
  </si>
  <si>
    <t>AYUDAS PARA LA FORMACIÓN POSDOCTORAL (MINISTERIO): PROGRAMA JUAN DE LA CIERVA -INCORPORACIÓN</t>
  </si>
  <si>
    <t>040054110__48100</t>
  </si>
  <si>
    <t>CONVOCATORIAS COMPETITIVAS (APORTACIÓN UMH)</t>
  </si>
  <si>
    <t>0500 322.00.50 48106</t>
  </si>
  <si>
    <t>ACCIONES DE IMPULSO A LA INNOVACIÓN: PREMIOS FUMH (PROGRAMA ACELERACIÓN)</t>
  </si>
  <si>
    <t>0500 542.00.01 48106</t>
  </si>
  <si>
    <t>PROGRAMA DIFUNDE</t>
  </si>
  <si>
    <t>0500 542.10.04 48106</t>
  </si>
  <si>
    <t>0500 542.10.06 48106</t>
  </si>
  <si>
    <t>050032205__48303</t>
  </si>
  <si>
    <t>PREMIOS CAMPUS EMPRENDIMIENTO INNOVADOR</t>
  </si>
  <si>
    <t>050032206__48181</t>
  </si>
  <si>
    <t>BECAS PRÁCTICAS UJIE CAMPUS EMPRENDIMIENTO INNOVADOR</t>
  </si>
  <si>
    <t>ACCIONES DE IMPULSO A LA INNOVACIÓN: PREMIOS FUMH (PROGRAMA MARATÓN)</t>
  </si>
  <si>
    <t>0500 542.10.03 48106</t>
  </si>
  <si>
    <t>PROGRAMA CONCEPTO</t>
  </si>
  <si>
    <t>PROGRAMA CAPACITA</t>
  </si>
  <si>
    <t>PROGRAMA COMPACIENCIA</t>
  </si>
  <si>
    <t>050032304__48406</t>
  </si>
  <si>
    <t>0800 324.00.50 48100</t>
  </si>
  <si>
    <t>BECAS PRÁCTICAS INTERNACIONALES SANDANDER</t>
  </si>
  <si>
    <t>080032417__48100</t>
  </si>
  <si>
    <t>BECAS PRÁCTICAS ESTUDIANTES CONSELLERÍA DE AGRICULTURA, DESARROLLO RURAL, EMERGENCIA CLIMÁTICA Y TRANSICIÓN ECOLÓGICA</t>
  </si>
  <si>
    <t>0800 324.00.01 48100</t>
  </si>
  <si>
    <t>0800 324.00.02 48100</t>
  </si>
  <si>
    <t>PROGRAMA DE BECAS UMH: AYUDAS DE MATRÍCULA PARA ESTUDIANTES DE MÁSTER OFICIAL</t>
  </si>
  <si>
    <t>0800 324.00.03 48100</t>
  </si>
  <si>
    <t>PROGRAMA DE BECAS UMH: AYUDAS PARA LA MATRÍCULA EN ESTUDIOS OFICIALES DE GRADO Y TITULACIONES DE PRIMER Y SEGUNDO CICLO</t>
  </si>
  <si>
    <t>0800 324.00.04 48100</t>
  </si>
  <si>
    <t>PROGRAMA DE BECAS UMH: PREMIOS DE EXCELENCIA ACADÉMICA A LOS 28 MEJORES EXPEDIENTES DE LA UNIVERSIDAD</t>
  </si>
  <si>
    <t>0800 324.00.05 48100</t>
  </si>
  <si>
    <t>PROGRAMA DE BECAS UMH: COMEDOR UNIVERSITARIO</t>
  </si>
  <si>
    <t>10044230___48103</t>
  </si>
  <si>
    <t>BECAS ESTUDIANTES EN VALENCIÀ</t>
  </si>
  <si>
    <t>110013105__48100</t>
  </si>
  <si>
    <t>AYUDAS COMEDOR ESTUDIANTES ESCUELA DE NEMBA</t>
  </si>
  <si>
    <t>110013110__48100</t>
  </si>
  <si>
    <t>BECAS PARA DOCTORANDOS Y PDI COLEGIO DOCTORADO TORDESILLAS</t>
  </si>
  <si>
    <t>110013110__48163</t>
  </si>
  <si>
    <t>ACCIONES ESPECIALES DE IMPULSO AL POSTGRADO INTERNACIONAL (COLABORACIÓN FUNDACIÓN CAROLINA, AECID)</t>
  </si>
  <si>
    <t>110013111__48100</t>
  </si>
  <si>
    <t>11001340___79000</t>
  </si>
  <si>
    <t>IMPULSO DE PROYECTOS DE INVERSIÓN EN COOPERACIÓN AL DESARROLLO: SEDE UMH-RUANDA</t>
  </si>
  <si>
    <t>110013403__48300</t>
  </si>
  <si>
    <t>ACCIONES DE PROMOCIÓN SOLIDARIA (ESTUDIANTES Y ALUMNI UMH)</t>
  </si>
  <si>
    <t>1100 134.11.00 48164</t>
  </si>
  <si>
    <t>ACCIONES ESPECIALES : MUJERES POR ÁFRICA</t>
  </si>
  <si>
    <t>11011310___48168</t>
  </si>
  <si>
    <t>AYUDAS ESTUDIANTES OUTGOING UMH (DOBLES TITULACIONES)</t>
  </si>
  <si>
    <t>11011310___48169</t>
  </si>
  <si>
    <t>AYUDAS PARA LA MOVILIDAD INTERNACIONAL ERASMUS CON PAÍSES ASOCIADOS (SEPIE)</t>
  </si>
  <si>
    <t>11011310___48171</t>
  </si>
  <si>
    <t>AYUDAS ORGANIZACIÓN A LA MOVILIDAD ESTUDIANTES EN PRÁCTICAS (SEPIE)</t>
  </si>
  <si>
    <t>11011310___48173</t>
  </si>
  <si>
    <t>AYUDAS ESTUDIANTES ERASMUS FINES ESTUDIOS (SEPIE)</t>
  </si>
  <si>
    <t>11011310___48179</t>
  </si>
  <si>
    <t>AYUDAS MOVILIDAD PROGRAMA ERASMUS ESTANCIAS DOCENTES Y FORMATIVAS (SEPIE)</t>
  </si>
  <si>
    <t>110113110__48174</t>
  </si>
  <si>
    <t>CONVOCATORIA DE AYUDAS ESTANCIAS DOCENTES Y FORMATIVAS (PROGRAMA ERASMUS +)</t>
  </si>
  <si>
    <t>PROGRAMA DE AYUDAS DE LA CÁTEDRA PROSPERIDAD</t>
  </si>
  <si>
    <t>11011310___48100</t>
  </si>
  <si>
    <t>PROGRAMA PROPIO DE INTERNACIONALIZACIÓN: PROGRAMA DESTINO PARA PDI/PAS (APORTACIÓN UMH)</t>
  </si>
  <si>
    <t>11011310___48161</t>
  </si>
  <si>
    <t>AYUDAS A ESTUDIANTES: PROGRAMA ERASMUS (GENERALITAT VALENCIANA)</t>
  </si>
  <si>
    <t>11011310___48163</t>
  </si>
  <si>
    <t>CONVOCATORIA DE AYUDAS UMH PARA ESTUDIANTES DESTINO</t>
  </si>
  <si>
    <t>11011310___48178</t>
  </si>
  <si>
    <t>COFINANCIACIÓN PROGRAMA ESTUDIANTES ERASMUS: APORTACIÓN UMH</t>
  </si>
  <si>
    <t>11011310___48192</t>
  </si>
  <si>
    <t>PROGRAMA DE BECAS SANTANDER ERASMUS</t>
  </si>
  <si>
    <t>110113101__48163</t>
  </si>
  <si>
    <t>AYUDAS A ESTUDIANTES  EN PROGRAMAS DE INTERCAMBIO NACIONAL SICUE (FONDOS PROPIOS)</t>
  </si>
  <si>
    <t>110113109__48106</t>
  </si>
  <si>
    <t>IMPULSO DE PROGRAMAS DE MOVILIDAD VIRTUAL</t>
  </si>
  <si>
    <t>PARTICIPACIÓN EN PROYECTOS DE COOPERACIÓN AL DESARROLLO Y ACTIVIDADES DE ÁMBITO SOLIDARIO (BECAS)</t>
  </si>
  <si>
    <t>1200 424.00.50 48192</t>
  </si>
  <si>
    <t>BECAS SANTANDER ESTAMOS CONTIGO</t>
  </si>
  <si>
    <t>1200 424.00.50 48193</t>
  </si>
  <si>
    <t>120042405__48103</t>
  </si>
  <si>
    <t>AYUDAS COMPROMISO SOCIAL UMH</t>
  </si>
  <si>
    <t>120042407__48193</t>
  </si>
  <si>
    <t>12014240___48103</t>
  </si>
  <si>
    <t>BECAS Y AYUDAS A DEPORTISTAS UMH</t>
  </si>
  <si>
    <t>12014240___48305</t>
  </si>
  <si>
    <t>PREMIOS FUNDACIÓN TRINIDAD ALFONSO ESTUDIANTADO DEPORTISTA UMH</t>
  </si>
  <si>
    <t>12034240___48106</t>
  </si>
  <si>
    <t>BECAS ESCUELA DE VERANO Y AULA JUNIOR</t>
  </si>
  <si>
    <t>120442402__48300</t>
  </si>
  <si>
    <t>1400 122.10.1_ 48400</t>
  </si>
  <si>
    <t>SEMANA DE LA INNOVACIÓN PREMIOS</t>
  </si>
  <si>
    <t>730232401__48403</t>
  </si>
  <si>
    <t>730242103__48403</t>
  </si>
  <si>
    <t>0400 541.01.01 48100</t>
  </si>
  <si>
    <t>AYUDAS PROGRAMA INVESTIGO GVA</t>
  </si>
  <si>
    <t>080032418__48100</t>
  </si>
  <si>
    <t>BECAS PRÁCTICAS ESTUDIANTES CONSELLERÍA DE VIVIENDA Y ARQUITECTURA BIOCLIMÁTICA</t>
  </si>
  <si>
    <t>080032420__48100</t>
  </si>
  <si>
    <t>BECAS PRÁCTICAS ESTUDIANTES CONSELLERÍA DE POLÍTICA TERRITORIAL, OBRAS PÚBLICAS Y MOVILIDAD</t>
  </si>
  <si>
    <t>080032421__48100</t>
  </si>
  <si>
    <t>BECAS PRÁCTICAS ESTUDIANTES MINISTERIO PARA LA TRANSICIÓN ECOLÓGICA Y EL RETO DEMOGRÁFICO</t>
  </si>
  <si>
    <t>080032422__48100</t>
  </si>
  <si>
    <t>BECAS PRÁCTICAS FUNDACIÓN ONCE-CRUE</t>
  </si>
  <si>
    <t>10024230___48300</t>
  </si>
  <si>
    <t>0400 541.01.01 48112</t>
  </si>
  <si>
    <t>AYUDAS PROGRAMA INVESTIGO SEPE</t>
  </si>
  <si>
    <t>PRÁCTICAS FORMATIVAS ESTUDIANTES EGRESADOS: EN GESTIÓN TITULADOS UNIVERSITARIOS (BECAS DE COLABORACIÓN)</t>
  </si>
  <si>
    <t>000032210__48100</t>
  </si>
  <si>
    <t>PROGRAMA DE BECAS DE COLABORACIÓN  A ESTUDIANTES: AEIOU</t>
  </si>
  <si>
    <t>04005410___48200</t>
  </si>
  <si>
    <t>0400 541.13.01 48135</t>
  </si>
  <si>
    <t>040054120__48409</t>
  </si>
  <si>
    <t>050054210__48100</t>
  </si>
  <si>
    <t>COFINANCIACIÓN CONVOCATORIAS COMPETITIVAS DE INNOVACIÓN (APORTACIÓN UMH)</t>
  </si>
  <si>
    <t>0800 324.03.50 48100</t>
  </si>
  <si>
    <t>BECAS PROGRESO SANTANDER</t>
  </si>
  <si>
    <t>080032414__48300</t>
  </si>
  <si>
    <t>PREMIOS DE DIVULGACIÓN CIENTÍFICA Y ENRIQUECIMIENTO CULTURAL</t>
  </si>
  <si>
    <t>080032415__48405</t>
  </si>
  <si>
    <t>PROGRAMA ORGANIZA Y CUENTA: PROMOCIÓN DE LA DIVULGACIÓN CIENTÍFICA, ACADÉMICA Y EL INTERCAMBIO DE CONOCIMIENTO</t>
  </si>
  <si>
    <t>080032423__48100</t>
  </si>
  <si>
    <t>BECAS PRÁCTICAS ESTUDIANTES CONSELLERÍA DE INNOVACIÓN, UNIVERSIDADES, CIENCIA Y SOCIEDAD DIGITAL</t>
  </si>
  <si>
    <t>100042301__48200</t>
  </si>
  <si>
    <t>APORTACIÓN FUNDACIÓN UNIVERSITARIA DE INVESTIGACIÓN ARQUEOLÓGICA LA ALCUDIA</t>
  </si>
  <si>
    <t>10024230___48103</t>
  </si>
  <si>
    <t>BECAS DE CULTURA</t>
  </si>
  <si>
    <t>11001340___49000</t>
  </si>
  <si>
    <t>ACTIVIDADES DE COOPERACIÓN INTERNACIONAL AL DESARROLLO Y AYUDA HUMANITARIA EN RUANDA</t>
  </si>
  <si>
    <t>110013404__48194</t>
  </si>
  <si>
    <t>AYUDA SOLIDARIA REPORTEROS EN SITUACIÓN DE AMENAZA</t>
  </si>
  <si>
    <t>61001220___48103</t>
  </si>
  <si>
    <t>BECA SERVICIO DE COMUNICACIÓN, MARKETING Y ATENCIÓN AL ESTUDIANTADO</t>
  </si>
  <si>
    <t>730242102__48405</t>
  </si>
  <si>
    <t>INNOVACIÓN TECNOLÓGICA EN LA PROYECCIÓN Y DIVULGACIÓN DE LA INVESTIGACIÓN</t>
  </si>
  <si>
    <t>040054101_68301</t>
  </si>
  <si>
    <t>CONTRATACIÓN PERSONAL INVESTIGADOR EN FORMACIÓN FPU (MINISTERIO)</t>
  </si>
  <si>
    <t>La concesión de ayudas destinadas a la formación investigadora en programas de doctorado para la consecución del título de Doctor/ra y la adquisición de competencias docentes universitarias en cualquier área del conocimiento científico, que faciliten la incorporación de los beneficiarios al sistema español de educación superior y de investigación científica</t>
  </si>
  <si>
    <t>040054101__68301</t>
  </si>
  <si>
    <t>CONTRATACIÓN DE PERSONAL INVESTIGADOR EN FORMACIÓN FPU (MINISTERIO)</t>
  </si>
  <si>
    <t>10 contratos vigentes. Previsión de 14 nuevos contratos convocatoria ACIF/2022; y 6 nuevos contratos en virtud de convocatoria de ayudas para 2023, con inicio a partir del 1/09/2023 [Resolución de 14 de septiembre de 2021, de la Conselleria de Innovación, Universidades, Ciencia y Sociedad Digital, por la que se convocan, para el ejercicio 2021, subvenciones del Programa para la promoción de la investigación científica, el desarrollo tecnológico y la innovación en la Comunitat Valenciana. DOGV 30.09.2021]</t>
  </si>
  <si>
    <t>capítulo</t>
  </si>
  <si>
    <t>AgrupacionFuncionalOperativa</t>
  </si>
  <si>
    <t>Organico-admon</t>
  </si>
  <si>
    <t>funcional</t>
  </si>
  <si>
    <t>economico</t>
  </si>
  <si>
    <t>00</t>
  </si>
  <si>
    <t>4220___</t>
  </si>
  <si>
    <t>1</t>
  </si>
  <si>
    <t>10100</t>
  </si>
  <si>
    <t>00004220___10100</t>
  </si>
  <si>
    <t>CARGOS ACADÉMICOS</t>
  </si>
  <si>
    <t>10200</t>
  </si>
  <si>
    <t>00004220___10200</t>
  </si>
  <si>
    <t>OTROS ALTOS CARGOS</t>
  </si>
  <si>
    <t>12001</t>
  </si>
  <si>
    <t>00004220___12001</t>
  </si>
  <si>
    <t>RETRIBUCIONES BÁSICAS DEL PERSONAL DOCENTE E INVESTIGADOR FUNCIONARIO</t>
  </si>
  <si>
    <t>12002</t>
  </si>
  <si>
    <t>00004220___12002</t>
  </si>
  <si>
    <t>RETRIBUCIONES COMPLEMENTARIAS DEL PERSONAL DOCENTE E INVESTIG. FUNCIONARIO</t>
  </si>
  <si>
    <t>14001</t>
  </si>
  <si>
    <t>00004220___14001</t>
  </si>
  <si>
    <t>RETRIBUCIONES BÁSICAS P.D.I. CONTRATADO (LABORAL TEMPORAL)</t>
  </si>
  <si>
    <t>14002</t>
  </si>
  <si>
    <t>00004220___14002</t>
  </si>
  <si>
    <t>RETRIBUCIONES COMPLEMENTARIAS DEL P.D.I. CONTRATADO (LABORAL TEMPORAL)</t>
  </si>
  <si>
    <t>16000</t>
  </si>
  <si>
    <t>00004220___16000</t>
  </si>
  <si>
    <t>INCENTIVOS AL RENDIMIENTO: PLAZAS VINCULADAS</t>
  </si>
  <si>
    <t>17000</t>
  </si>
  <si>
    <t>00004220___17000</t>
  </si>
  <si>
    <t>CUOTAS SOCIALES A CARGO DE LA UNIVERSIDAD</t>
  </si>
  <si>
    <t>01</t>
  </si>
  <si>
    <t>1210___</t>
  </si>
  <si>
    <t>2</t>
  </si>
  <si>
    <t>00001210___24900</t>
  </si>
  <si>
    <t>1220___</t>
  </si>
  <si>
    <t>01001220___24900</t>
  </si>
  <si>
    <t>GASTOS DE FUNCIONAMIENTO DEL GABINETE DEL RECTOR</t>
  </si>
  <si>
    <t>12201__</t>
  </si>
  <si>
    <t>010012201__23100</t>
  </si>
  <si>
    <t>GASTOS DE DESPLAZAMIENTOS DEL PARQUE MÓVIL</t>
  </si>
  <si>
    <t>12202__</t>
  </si>
  <si>
    <t>010012202__22601</t>
  </si>
  <si>
    <t>ACTIVIDADES REPRESENTATIVAS DEL GABINETE DEL RECTOR</t>
  </si>
  <si>
    <t>12203__</t>
  </si>
  <si>
    <t>010012203__22601</t>
  </si>
  <si>
    <t>ACTIVIDADES XXV ANIVERSARIO UMH</t>
  </si>
  <si>
    <t>01011220___24900</t>
  </si>
  <si>
    <t>GASTOS DE FUNCIONAMIENTO DE LA UNIDAD DE PROTOCOLO</t>
  </si>
  <si>
    <t>12208__</t>
  </si>
  <si>
    <t>010112208__24900</t>
  </si>
  <si>
    <t>ACCIONES ESPECÍFICAS DE GESTIÓN DE PROTOCOLO</t>
  </si>
  <si>
    <t>01031220___24900</t>
  </si>
  <si>
    <t>GASTOS DE FUNCIONAMIENTO DEL SERVICIO DE CONTROL INTERNO</t>
  </si>
  <si>
    <t>010312208__24900</t>
  </si>
  <si>
    <t>ACCIONES ESPECIFICAS DEL SERVICIO DE CONTROL INTERNO</t>
  </si>
  <si>
    <t>02</t>
  </si>
  <si>
    <t>02001220___24900</t>
  </si>
  <si>
    <t>22604</t>
  </si>
  <si>
    <t>020012201__22604</t>
  </si>
  <si>
    <t>EDICIÓN Y PUBLICACIÓN MEMORIA Y OTRAS</t>
  </si>
  <si>
    <t>22608</t>
  </si>
  <si>
    <t>020012202__22608</t>
  </si>
  <si>
    <t>ORGANIZACIÓN DE ACTIV. CULTURALES, DEPORTIVAS Y COOPERACIÓN AL DESARROLLO</t>
  </si>
  <si>
    <t>12204__</t>
  </si>
  <si>
    <t>22706</t>
  </si>
  <si>
    <t>020012204__22706</t>
  </si>
  <si>
    <t>ESTUDIOS Y TRABAJOS TÉCNICOS: CONSEJO SOCIAL</t>
  </si>
  <si>
    <t>12205__</t>
  </si>
  <si>
    <t>23201</t>
  </si>
  <si>
    <t>020012205__23201</t>
  </si>
  <si>
    <t>ASISTENCIA A PLENOS Y COMISIONES, INDEMNIZACIONES Y OTRAS COMPENSACIONES ECONÓMICAS</t>
  </si>
  <si>
    <t>03</t>
  </si>
  <si>
    <t>22800</t>
  </si>
  <si>
    <t>01041210___22800</t>
  </si>
  <si>
    <t>FOMENTO DE LA MEJORA CONTÍNUA</t>
  </si>
  <si>
    <t>12101__</t>
  </si>
  <si>
    <t>010412101__22706</t>
  </si>
  <si>
    <t>ESTUDIOS Y TRABAJOS TÉCNICOS: DE APOYO A LA GESTIÓN DE CALIDAD</t>
  </si>
  <si>
    <t>12102__</t>
  </si>
  <si>
    <t>22606</t>
  </si>
  <si>
    <t>010412102__22606</t>
  </si>
  <si>
    <t>PARTICIPACIÓN REUNIONES ANECA Y FOROS DE CALIDAD UNIVERSITARIA</t>
  </si>
  <si>
    <t>03001220___24900</t>
  </si>
  <si>
    <t>GASTOS DE FUNCIONAMIENTO DEL VICERRECTORADO DE ESTUDIOS</t>
  </si>
  <si>
    <t>030012208__24900</t>
  </si>
  <si>
    <t>ACCIONES ESPECÍFICAS DEL VICERRECTORADO DE ESTUDIOS</t>
  </si>
  <si>
    <t>42202__</t>
  </si>
  <si>
    <t>6</t>
  </si>
  <si>
    <t>030042202__62600</t>
  </si>
  <si>
    <t>ADQUISICIÓN DE MATERIAL DOCENTE INVENTARIABLE PARA TÍTULOS DE GRADO</t>
  </si>
  <si>
    <t>42203__</t>
  </si>
  <si>
    <t>030042203__22614</t>
  </si>
  <si>
    <t>CUOTAS DE SEGUIMIENTO DE TÍTULOS Y PROCESOS ( AVAP, ANECA)</t>
  </si>
  <si>
    <t>42204__</t>
  </si>
  <si>
    <t>030042204__22609</t>
  </si>
  <si>
    <t>PRUEBA DE EVALUACIÓN ECOE (FACULTAD DE MEDICINA)</t>
  </si>
  <si>
    <t>42210__</t>
  </si>
  <si>
    <t>030042210__22880</t>
  </si>
  <si>
    <t>ACCIONES DE FOMENTO E IMPULSO DE ESTUDIOS DE POSTGRADO</t>
  </si>
  <si>
    <t>422R020</t>
  </si>
  <si>
    <t>4</t>
  </si>
  <si>
    <t>48407</t>
  </si>
  <si>
    <t>0300422R02048407</t>
  </si>
  <si>
    <t>PROGRAMA DE ACTIVIDADES ASOCIADAS A REMANENTES-ENSEÑANZA UNIVERSITARIA (422)</t>
  </si>
  <si>
    <t>422R021</t>
  </si>
  <si>
    <t>0300422R02148407</t>
  </si>
  <si>
    <t>422R022</t>
  </si>
  <si>
    <t>0300422R02248407</t>
  </si>
  <si>
    <t>14</t>
  </si>
  <si>
    <t>14041220___24900</t>
  </si>
  <si>
    <t>GASTOS DE FUNCIONAMIENTO DEL SERVICIO DE GESTIÓN DE ESTUDIOS</t>
  </si>
  <si>
    <t>140412208__24900</t>
  </si>
  <si>
    <t>ACCIONES ESPECÍFICAS DE GESTIÓN DEL SERVICIO DE GESTIÓN DE ESTUDIOS</t>
  </si>
  <si>
    <t>42201__</t>
  </si>
  <si>
    <t>140442201__22800</t>
  </si>
  <si>
    <t>EXPEDICIÓN DE TÍTULOS Y DIPLOMAS DE CURSOS DE FORMACIÓN Y TÍTULOS PROPIOS</t>
  </si>
  <si>
    <t>22703</t>
  </si>
  <si>
    <t>140442202__22703</t>
  </si>
  <si>
    <t>GASTOS DE CORREO Y MENSAJERÍA</t>
  </si>
  <si>
    <t>GASTOS DIVERSOS DERIVADOS DE LA EXPEDICIÓN DE TÍTULOS OFICIALES, CERTIFICADOS Y DIPLOMAS</t>
  </si>
  <si>
    <t>40</t>
  </si>
  <si>
    <t>400012102__22609</t>
  </si>
  <si>
    <t>12103__</t>
  </si>
  <si>
    <t>400012103__22609</t>
  </si>
  <si>
    <t>TRABAJOS:  ENCUESTAS DE CALIDAD</t>
  </si>
  <si>
    <t>40001220___24900</t>
  </si>
  <si>
    <t>GASTOS DE FUNCIONAMIENTO DEL SERVICIO DE CALIDAD</t>
  </si>
  <si>
    <t>400012208__24900</t>
  </si>
  <si>
    <t>ACCIONES ESPECÍFICAS DE GESTIÓN DEL SERVICIO DE CALIDAD</t>
  </si>
  <si>
    <t>73</t>
  </si>
  <si>
    <t>32401__</t>
  </si>
  <si>
    <t>48403</t>
  </si>
  <si>
    <t>42103__</t>
  </si>
  <si>
    <t>04</t>
  </si>
  <si>
    <t>42206__</t>
  </si>
  <si>
    <t>23200</t>
  </si>
  <si>
    <t>000042206__23200</t>
  </si>
  <si>
    <t>OTRAS INDEMNIZACIONES: GASTOS DERIVADOS DE TRIBUNALES TESIS DOCTORALES</t>
  </si>
  <si>
    <t>541.00.07</t>
  </si>
  <si>
    <t>3</t>
  </si>
  <si>
    <t>31000</t>
  </si>
  <si>
    <t>0000 541.00.07 31000</t>
  </si>
  <si>
    <t>GASTOS INTERESES PRÉSTAMO FEDER "EQUIPAMIENTO CIENTÍFICO-TÉCNICO"</t>
  </si>
  <si>
    <t>541.10.07</t>
  </si>
  <si>
    <t>9</t>
  </si>
  <si>
    <t>91000</t>
  </si>
  <si>
    <t>0000 541.10.07 91000</t>
  </si>
  <si>
    <t>PRÉSTAMO MINISTERIO: AYUDAS INFRAESTRUCTURAS Y EQUIPAMIENTO CIENTÍFICO FEDER 2018</t>
  </si>
  <si>
    <t>04001220___24900</t>
  </si>
  <si>
    <t>GASTOS DE FUNCIONAMIENTO DEL VICERRECTORADO DE INVESTIGACIÓN</t>
  </si>
  <si>
    <t>040012208__24900</t>
  </si>
  <si>
    <t>ACCIONES ESPECÍFICAS DEL VICERRECTORADO DE INVESTIGACIÓN</t>
  </si>
  <si>
    <t>422.00.02</t>
  </si>
  <si>
    <t>48103</t>
  </si>
  <si>
    <t>422.00.03</t>
  </si>
  <si>
    <t>422.00.04</t>
  </si>
  <si>
    <t>422.00.05</t>
  </si>
  <si>
    <t>422.00.06</t>
  </si>
  <si>
    <t>5410___</t>
  </si>
  <si>
    <t>48131</t>
  </si>
  <si>
    <t>48132</t>
  </si>
  <si>
    <t>04005410___48132</t>
  </si>
  <si>
    <t>AYUDAS PARA CONTRATOS PREDOCTORALES (INCIBE)</t>
  </si>
  <si>
    <t>48133</t>
  </si>
  <si>
    <t>48137</t>
  </si>
  <si>
    <t>48138</t>
  </si>
  <si>
    <t>48139</t>
  </si>
  <si>
    <t>48140</t>
  </si>
  <si>
    <t>48142</t>
  </si>
  <si>
    <t>48143</t>
  </si>
  <si>
    <t>48145</t>
  </si>
  <si>
    <t>48146</t>
  </si>
  <si>
    <t>48147</t>
  </si>
  <si>
    <t>48150</t>
  </si>
  <si>
    <t>48154</t>
  </si>
  <si>
    <t>48156</t>
  </si>
  <si>
    <t>48200</t>
  </si>
  <si>
    <t>541.00.01</t>
  </si>
  <si>
    <t>62500</t>
  </si>
  <si>
    <t>0400 541.00.01 62500</t>
  </si>
  <si>
    <t>SUMINISTRO, SUSCRIPCIÓN Y ACCESO A PUBLICACIONES PERIÓDICAS, PAQUETES DE REVISTAS Y BASES DE DATOS DE BIBLIOTECAS</t>
  </si>
  <si>
    <t>62501</t>
  </si>
  <si>
    <t>0400 541.00.01 62501</t>
  </si>
  <si>
    <t>INVERSIONES BIBLIOGRÁFICAS</t>
  </si>
  <si>
    <t>0400 541.00.07 91000</t>
  </si>
  <si>
    <t>PRÉSTAMO MINISTERIO: AYUDAS INFRAESTRUCTURAS Y EQUIPAMIENTO CIENTÍFICO FEDER 2015/2016</t>
  </si>
  <si>
    <t>541.00.50</t>
  </si>
  <si>
    <t>48304</t>
  </si>
  <si>
    <t>54101__</t>
  </si>
  <si>
    <t>040054101__23100</t>
  </si>
  <si>
    <t>ORGANIZACIÓN Y ASISTENCIA A REUNIONES DE REPRESENTACIÓN (RUVID + COMISIÓN SEGUIMIENTO DOCTORADO)</t>
  </si>
  <si>
    <t>68301</t>
  </si>
  <si>
    <t>541.01.01</t>
  </si>
  <si>
    <t>48112</t>
  </si>
  <si>
    <t>54102__</t>
  </si>
  <si>
    <t>21301</t>
  </si>
  <si>
    <t>040054102__21301</t>
  </si>
  <si>
    <t>REPARACIÓN, MANTENIMIENTO Y CONSERVACIÓN MAQUINARIA Y EQUIPAMIENTO DE INVESTIGACIÓN</t>
  </si>
  <si>
    <t>22001</t>
  </si>
  <si>
    <t>040054102__22001</t>
  </si>
  <si>
    <t>EDITORIAL ELECTRÓNICA UMH</t>
  </si>
  <si>
    <t>54103__</t>
  </si>
  <si>
    <t>21700</t>
  </si>
  <si>
    <t>040054103__21700</t>
  </si>
  <si>
    <t>MANTENIMIENTO SOFTWARE REDIUMH: SOD+DSPACE+EZPROXY</t>
  </si>
  <si>
    <t>54104__</t>
  </si>
  <si>
    <t>040054104__22706</t>
  </si>
  <si>
    <t>54105__</t>
  </si>
  <si>
    <t>040054105__22800</t>
  </si>
  <si>
    <t>EVALUACIÓN DEL PROFESORADO EN ACTIVIDADES DE INVESTIGACIÓN (SEXENIOS INVESTIGACIÓN)</t>
  </si>
  <si>
    <t>541.05.01</t>
  </si>
  <si>
    <t>0400 541.05.01 21901</t>
  </si>
  <si>
    <t>MANTENIMIENTO MICROBIOLÓGICO DE LAS INSTALACIONES: SEA</t>
  </si>
  <si>
    <t>541.05.02</t>
  </si>
  <si>
    <t>0400 541.05.02 21901</t>
  </si>
  <si>
    <t>MANTENIMIENTO MICROBIOLÓGICO DE LAS INSTALACIONES: RMG</t>
  </si>
  <si>
    <t>54110__</t>
  </si>
  <si>
    <t>040054110__68301</t>
  </si>
  <si>
    <t>541.10.01</t>
  </si>
  <si>
    <t>22600</t>
  </si>
  <si>
    <t>0400 541.10.01 22600</t>
  </si>
  <si>
    <t>PROYECTO DE PROMOCIÓN Y DIVULGACIÓN DE ACTIVIDADES CIENTÍFICAS (FAR)</t>
  </si>
  <si>
    <t>541.10.04</t>
  </si>
  <si>
    <t>0400 541.10.04 23200</t>
  </si>
  <si>
    <t>ACCIONES DE IMPULSO A LA MOVILIDAD DEL PDI+PI</t>
  </si>
  <si>
    <t>541.10.05</t>
  </si>
  <si>
    <t>48405</t>
  </si>
  <si>
    <t>541.10.06</t>
  </si>
  <si>
    <t>23202</t>
  </si>
  <si>
    <t>541102_</t>
  </si>
  <si>
    <t>541.10.20</t>
  </si>
  <si>
    <t>541.12.20</t>
  </si>
  <si>
    <t>92131</t>
  </si>
  <si>
    <t>0400 541.12.20 92131</t>
  </si>
  <si>
    <t>PRÉSTAMO MINISTERIO: AYUDAS INFRAESTRUCTURAS Y EQUIPAMIENTO CIENTÍFICO FEDER 2019</t>
  </si>
  <si>
    <t>541.13.01</t>
  </si>
  <si>
    <t>48135</t>
  </si>
  <si>
    <t>54115__</t>
  </si>
  <si>
    <t>48194</t>
  </si>
  <si>
    <t>541.15.02</t>
  </si>
  <si>
    <t>62700</t>
  </si>
  <si>
    <t>0400 541.15.02 62700</t>
  </si>
  <si>
    <t>INVERSIONES EN EQUIPAMIENTO I+D+I IDIFEDER/2021/036 (GV)</t>
  </si>
  <si>
    <t>54116__</t>
  </si>
  <si>
    <t>48136</t>
  </si>
  <si>
    <t>541.18.01</t>
  </si>
  <si>
    <t>62704</t>
  </si>
  <si>
    <t>0400 541.18.01 62704</t>
  </si>
  <si>
    <t>RENOVACIÓN EQUIPAMIENTO ANIMALARIO: SEA</t>
  </si>
  <si>
    <t>541.18.02</t>
  </si>
  <si>
    <t>0400 541.18.02 62704</t>
  </si>
  <si>
    <t>RENOVACIÓN EQUIPAMIENTO ANIMALARIO: RMG</t>
  </si>
  <si>
    <t>54120__</t>
  </si>
  <si>
    <t>48409</t>
  </si>
  <si>
    <t>04011220___24900</t>
  </si>
  <si>
    <t>GASTOS DE FUNCIONAMIENTO DEL SERVICIO DE BIBLIOTECAS</t>
  </si>
  <si>
    <t>040112201__23100</t>
  </si>
  <si>
    <t>MOVILIDAD INTERBIBLIOTECAS</t>
  </si>
  <si>
    <t>12207__</t>
  </si>
  <si>
    <t>040112207__24900</t>
  </si>
  <si>
    <t>DOTACIÓN EN APLICACIÓN DE LA EFICIENCIA EN LA PRESUPUESTACIÓN DEL SERVICIO DE BIBLIOTECAS</t>
  </si>
  <si>
    <t>040112208__24900</t>
  </si>
  <si>
    <t>ACCIONES ESPECÍFICAS DE GESTIÓN DEL SERVICIO DE BIBLIOTECAS</t>
  </si>
  <si>
    <t>04021220___24900</t>
  </si>
  <si>
    <t>GASTOS DE FUNCIONAMIENTO DE LA OFICINA DE INVESTIGACIÓN RESPONSABLE</t>
  </si>
  <si>
    <t>040212208__24900</t>
  </si>
  <si>
    <t>ACCIONES ESPECÍFICAS DE GESTIÓN DE LA OFICINA DE INVESTIGACIÓN RESPONSABLE</t>
  </si>
  <si>
    <t>040254101__22880</t>
  </si>
  <si>
    <t>FORMACIÓN PROFESORES Y TÉCNICOS DE INVESTIGACIÓN</t>
  </si>
  <si>
    <t>04031220___24900</t>
  </si>
  <si>
    <t>GASTOS DE FUNCIONAMIENTO DEL SERVICIO DE INNOVACIÓN ANATÓMICA</t>
  </si>
  <si>
    <t>040312207__24900</t>
  </si>
  <si>
    <t>DOTACIÓN EN APLICACIÓN DE LA EFICIENCIA EN LA PRESUPUESTACIÓN SERVICIO DE INNOVACIÓN ANATÓMICA</t>
  </si>
  <si>
    <t>22160</t>
  </si>
  <si>
    <t>040354101__22160</t>
  </si>
  <si>
    <t>MANTENIMIENTO SALA DISECCIÓN</t>
  </si>
  <si>
    <t>21302</t>
  </si>
  <si>
    <t>040354102__21302</t>
  </si>
  <si>
    <t>MANTENIMIENTO Y REPARACIÓN EQUIPOS</t>
  </si>
  <si>
    <t>040354103__22106</t>
  </si>
  <si>
    <t>SUMINISTROS MATERIAL DE LABORATORIO SERVICIO DE INNOVACIÓN ANATÓMICA</t>
  </si>
  <si>
    <t>39</t>
  </si>
  <si>
    <t>39001220___24900</t>
  </si>
  <si>
    <t>GASTOS DE FUNCIONAMIENTO DEL SERVICIO DE GESTIÓN DE LA INVESTIGACIÓN - OTRI</t>
  </si>
  <si>
    <t>390012208__24900</t>
  </si>
  <si>
    <t>ACCIONES ESPECÍFICAS DE GESTIÓN DEL SERVICIO DE GESTIÓN DE LA INVESTIGACIÓN - OTRI</t>
  </si>
  <si>
    <t>44</t>
  </si>
  <si>
    <t>44001220___24900</t>
  </si>
  <si>
    <t>GASTOS DE FUNCIONAMIENTO DEL SERVICIO DE EXPERIMENTACIÓN ANIMAL</t>
  </si>
  <si>
    <t>440054101__22706</t>
  </si>
  <si>
    <t>ACREDITACIONES DEL SEA: ISO Y AAALAC</t>
  </si>
  <si>
    <t>22105</t>
  </si>
  <si>
    <t>440054102__22105</t>
  </si>
  <si>
    <t>ADQUISICIÓN, MANTENIMIENTO Y CRÍA DE MODELOS ANIMALES (SEA)</t>
  </si>
  <si>
    <t>440054104__22706</t>
  </si>
  <si>
    <t>APOYO TÉCNICO PARA EL USO DE MODELOS ANIMALES EXPERIMENTALES</t>
  </si>
  <si>
    <t>440054105__22706</t>
  </si>
  <si>
    <t>COMPOSTAJE DE LECHOS NO CONTAMINADOS DE ROEDORES</t>
  </si>
  <si>
    <t>440154102__22105</t>
  </si>
  <si>
    <t>ADQUISICIÓN, MANTENIMIENTO Y CRÍA DE MODELOS ANIMALES (RMG)</t>
  </si>
  <si>
    <t>47</t>
  </si>
  <si>
    <t>47001220___24900</t>
  </si>
  <si>
    <t>GASTOS DE FUNCIONAMIENTO DEL SERVICIO DE APOYO TÉCNICO A LA DOCENCIA Y A LA INVESTIGACIÓN</t>
  </si>
  <si>
    <t>470054101__22106</t>
  </si>
  <si>
    <t>MANTENIMIENTO Y REPARACIONES DE EQUIPOS DE DOCENCIA E INVESTIGACIÓN</t>
  </si>
  <si>
    <t>470054102__22109</t>
  </si>
  <si>
    <t>SUMINISTROS DE MATERIAL Y HERRAMIENTAS PARA TÉCNICOS</t>
  </si>
  <si>
    <t>470054103__22106</t>
  </si>
  <si>
    <t>SUMINISTROS MATERIAL DE LABORATORIO SATDI</t>
  </si>
  <si>
    <t>541.04.01</t>
  </si>
  <si>
    <t>4700 541.04.01 21901</t>
  </si>
  <si>
    <t>MANTENIMIENTO INSTALACIONES DE GASES PARA INVESTIGACIÓN</t>
  </si>
  <si>
    <t>42102__</t>
  </si>
  <si>
    <t>77</t>
  </si>
  <si>
    <t>7700</t>
  </si>
  <si>
    <t>77004220___24900</t>
  </si>
  <si>
    <t>GASTOS DE FUNCIONAMIENTO DE LA ESCUELA DE DOCTORADO</t>
  </si>
  <si>
    <t>05</t>
  </si>
  <si>
    <t>131.00.20</t>
  </si>
  <si>
    <t>0000 131.00.20 22800</t>
  </si>
  <si>
    <t>PLAN DE AJUSTE MULTILINGÜÍSMO 2020 (ENCARGO FUMH)</t>
  </si>
  <si>
    <t>13113__</t>
  </si>
  <si>
    <t>000013113__22800</t>
  </si>
  <si>
    <t>PROGRAMAS MÓDULOS ESPECIALIZADOS (ENCARGO FUMH)</t>
  </si>
  <si>
    <t>322.00.21</t>
  </si>
  <si>
    <t>62100</t>
  </si>
  <si>
    <t>0000 322.00.21 62100</t>
  </si>
  <si>
    <t>APORTACIÓN INVERSIONES EN INMOVILIZADO UMH EN PARQUE CIENTÍFICO EMPRESARIAL (ENCARGO FUMH)</t>
  </si>
  <si>
    <t>32211__</t>
  </si>
  <si>
    <t>000032211__22800</t>
  </si>
  <si>
    <t>322212_</t>
  </si>
  <si>
    <t>0000 322.21.2_ 22800</t>
  </si>
  <si>
    <t>05001220___24900</t>
  </si>
  <si>
    <t>GASTOS DE FUNCIONAMIENTO DEL VICERRECTORADO DE TRANSFERENCIA E INTERCAMBIO DE CONOCIMIENTO</t>
  </si>
  <si>
    <t>050012207__24900</t>
  </si>
  <si>
    <t>DOTACIÓN EN APLICACIÓN DE LA EFICIENCIA EN LA PRESUPUESTACIÓN VICERRECTORADO DE TRANSFERENCIA E INTERCAMBIO DE CONOCIMIENTO</t>
  </si>
  <si>
    <t>322.00.50</t>
  </si>
  <si>
    <t>48106</t>
  </si>
  <si>
    <t>48107</t>
  </si>
  <si>
    <t>32205__</t>
  </si>
  <si>
    <t>48303</t>
  </si>
  <si>
    <t>322.05.06</t>
  </si>
  <si>
    <t>0500 322.05.06 48106</t>
  </si>
  <si>
    <t>COMPROMISOS EN EJECUCIÓN: PREMIOS NAU DE LA INNOVACIÓ</t>
  </si>
  <si>
    <t>32206__</t>
  </si>
  <si>
    <t>48181</t>
  </si>
  <si>
    <t>32210__</t>
  </si>
  <si>
    <t>8</t>
  </si>
  <si>
    <t>84001</t>
  </si>
  <si>
    <t>050032210__84001</t>
  </si>
  <si>
    <t>32213__</t>
  </si>
  <si>
    <t>85003</t>
  </si>
  <si>
    <t>050032213__85003</t>
  </si>
  <si>
    <t>AMPLIACIÓN FONDO DOTACIONAL FUMH</t>
  </si>
  <si>
    <t>32302__</t>
  </si>
  <si>
    <t>48406</t>
  </si>
  <si>
    <t>050032302__48406</t>
  </si>
  <si>
    <t>COLABORACIÓN CON ENTIDADES SIN ÁNIMO DE LUCRO</t>
  </si>
  <si>
    <t>32304__</t>
  </si>
  <si>
    <t>050032304__22800</t>
  </si>
  <si>
    <t>542.00.01</t>
  </si>
  <si>
    <t>542.00.04</t>
  </si>
  <si>
    <t>542.00.50</t>
  </si>
  <si>
    <t>48192</t>
  </si>
  <si>
    <t>0500 542.00.50 48192</t>
  </si>
  <si>
    <t>AYUDAS PREDOCTORALES SANTANDER UMH</t>
  </si>
  <si>
    <t>54201__</t>
  </si>
  <si>
    <t>050054201__22609</t>
  </si>
  <si>
    <t>ACCIONES DE IMPULSO QUE PROMUEVAN ACERCAMIENTO DE LA UNIVERSIDAD A LA SOCIEDAD</t>
  </si>
  <si>
    <t>54204__</t>
  </si>
  <si>
    <t>050054204__22706</t>
  </si>
  <si>
    <t>54205__</t>
  </si>
  <si>
    <t>050054205__22800</t>
  </si>
  <si>
    <t>EVALUACIÓN DEL PROFESORADO EN ACTIVIDADES DE TRANSFERENCIA (SEXENIOS TRANFERENCIA)</t>
  </si>
  <si>
    <t>54210__</t>
  </si>
  <si>
    <t>542.10.01</t>
  </si>
  <si>
    <t>47111</t>
  </si>
  <si>
    <t>542.10.02</t>
  </si>
  <si>
    <t>22890</t>
  </si>
  <si>
    <t>0500 542.10.02 22890</t>
  </si>
  <si>
    <t>542.10.03</t>
  </si>
  <si>
    <t>542.10.04</t>
  </si>
  <si>
    <t>542.10.06</t>
  </si>
  <si>
    <t>542.10.08</t>
  </si>
  <si>
    <t>542R018</t>
  </si>
  <si>
    <t>0500542R01848407</t>
  </si>
  <si>
    <t>PROGRAMA DE ACTIVIDADES ASOCIADAS A REMANENTES - TRANSFERENCIA E INTERCAMBIO DEL CONOCIMIENTO (542)</t>
  </si>
  <si>
    <t>542R019</t>
  </si>
  <si>
    <t>0500542R01948407</t>
  </si>
  <si>
    <t>PROGRAMA DE ACTIVIDADES ASOCIADAS A REMANENTES-TRANSFERENCIA E INTERCAMBIO DEL CONOCIMIENTO (542)</t>
  </si>
  <si>
    <t>542R020</t>
  </si>
  <si>
    <t>0500542R02048407</t>
  </si>
  <si>
    <t>542R021</t>
  </si>
  <si>
    <t>0500542R02148407</t>
  </si>
  <si>
    <t>542R022</t>
  </si>
  <si>
    <t>0500542R02248407</t>
  </si>
  <si>
    <t>63</t>
  </si>
  <si>
    <t>63001220___24900</t>
  </si>
  <si>
    <t>GASTOS DE FUNCIONAMIENTO DEL CENTRO CYBORG</t>
  </si>
  <si>
    <t>122.00.00</t>
  </si>
  <si>
    <t>62800</t>
  </si>
  <si>
    <t>6300 122.00.00 62800</t>
  </si>
  <si>
    <t>EQUIPAMIENTO CIENTÍFICO CYBORG</t>
  </si>
  <si>
    <t>630012201__24900</t>
  </si>
  <si>
    <t>ACCIONES ESPECÍFICAS DE GESTIÓN DEL CENTRO CYBORG</t>
  </si>
  <si>
    <t>MANTENIMIENTO DE TORRES DE LAPAROSCOPIA</t>
  </si>
  <si>
    <t>06</t>
  </si>
  <si>
    <t>22301</t>
  </si>
  <si>
    <t>00001220___22301</t>
  </si>
  <si>
    <t>22701</t>
  </si>
  <si>
    <t>00001220___22701</t>
  </si>
  <si>
    <t>CONTROL DE EDIFICIOS, CONTROL ENERGÉTICO Y SISTEMAS CONTRA INCENDIOS</t>
  </si>
  <si>
    <t>22702</t>
  </si>
  <si>
    <t>00001220___22702</t>
  </si>
  <si>
    <t>00001220___22703</t>
  </si>
  <si>
    <t>TRAB. REALIZ.OTRAS EMPRESAS POSTALES: Sº DE CORREO,MENSAJERíA</t>
  </si>
  <si>
    <t>22705</t>
  </si>
  <si>
    <t>00001220___22705</t>
  </si>
  <si>
    <t>MANTENIMIENTOS APLICACIONES DE GESTIÓN DE INFRAESTRUCTURAS</t>
  </si>
  <si>
    <t>62101</t>
  </si>
  <si>
    <t>00001220___62101</t>
  </si>
  <si>
    <t>INSTALACIONES MEJORA SISTEMAS CCTV Y CONTROL DE ACCESOS</t>
  </si>
  <si>
    <t>62000</t>
  </si>
  <si>
    <t>0000 122.00.00 62000</t>
  </si>
  <si>
    <t>INVERSIÓN EN REPARACIÓN DE PATOLOGÍAS Y CUBIERTAS (TODOS LOS CAMPUS)</t>
  </si>
  <si>
    <t>0000 122.00.00 62101</t>
  </si>
  <si>
    <t>MEJORA EN EQUIPAMIENTO AULAS DOCENTES</t>
  </si>
  <si>
    <t>122.00.02</t>
  </si>
  <si>
    <t>0000 122.00.02 62000</t>
  </si>
  <si>
    <t>RENOVACIÓN CLIMATIZACIÓN (TODOS LOS CAMPUS)</t>
  </si>
  <si>
    <t>122.00.03</t>
  </si>
  <si>
    <t>62900</t>
  </si>
  <si>
    <t>0000 122.00.03 62900</t>
  </si>
  <si>
    <t>SEÑALÉTICA TODOS LOS CAMPUS</t>
  </si>
  <si>
    <t>122.00.04</t>
  </si>
  <si>
    <t>60300</t>
  </si>
  <si>
    <t>0000 122.00.04 60300</t>
  </si>
  <si>
    <t>PLAN DE EFICIENCIA ENERGÉTICA Y DESCARBONIZACIÓN</t>
  </si>
  <si>
    <t>122.00.05</t>
  </si>
  <si>
    <t>62300</t>
  </si>
  <si>
    <t>0000 122.00.05 62300</t>
  </si>
  <si>
    <t>INVERSIONES EN MOBILIARIO TODOS LOS CAMPUS</t>
  </si>
  <si>
    <t>122.00.07</t>
  </si>
  <si>
    <t>0000 122.00.07 62100</t>
  </si>
  <si>
    <t>ADECUACIÓN NORMATIVA INSTALACIONES TODOS LOS CAMPUS</t>
  </si>
  <si>
    <t>122.00.08</t>
  </si>
  <si>
    <t>0000 122.00.08 62100</t>
  </si>
  <si>
    <t>INVERSIONES EN OBRAS DE REPARACIÓN, AMPLIACIONES, Y ADAPTACIONES: TODOS LOS CAMPUS</t>
  </si>
  <si>
    <t>122.00.10</t>
  </si>
  <si>
    <t>0000 122.00.10 62000</t>
  </si>
  <si>
    <t>ASISTENCIAS TÉCNICAS: ELABORACIÓN Y SUPERVISIÓN DE PROYECTOS, DIRECCIONES DE OBRA</t>
  </si>
  <si>
    <t>000012202__22706</t>
  </si>
  <si>
    <t>ESTUDIOS Y TRABAJOS TÉCNICOS: PLANES DE PREVENCIÓN</t>
  </si>
  <si>
    <t>21200</t>
  </si>
  <si>
    <t>000012204__21200</t>
  </si>
  <si>
    <t>MANTENIMIENTO Y REPARACIÓN DE CUBIERTAS DE ESPECIAL ACCESO</t>
  </si>
  <si>
    <t>000012205__22609</t>
  </si>
  <si>
    <t>000012208__21200</t>
  </si>
  <si>
    <t>MANTENIMIENTO: EDIFICIOS Y OTRAS CONSTRUCCIONES (MANTENIMIENTO , Y DE LOS SISTEMAS DE GESTIÓN DE INSTALACIONES)</t>
  </si>
  <si>
    <t>000012208__21301</t>
  </si>
  <si>
    <t>12210__</t>
  </si>
  <si>
    <t>000012210__21200</t>
  </si>
  <si>
    <t>CONTROL DE INSTALACIONES DE TELEVIGILANCIA CCTV Y ACCESOS</t>
  </si>
  <si>
    <t>122.15.05</t>
  </si>
  <si>
    <t>0000 122.15.05 62100</t>
  </si>
  <si>
    <t>INVERSIONES CONTRUCCIÓN EDIFICIO MASCARAT (ALTEA)</t>
  </si>
  <si>
    <t>122.16.03</t>
  </si>
  <si>
    <t>0000 122.16.03 62000</t>
  </si>
  <si>
    <t>INVERSIÓN CONSTRUCCIONES LIQUIDACIONES DE OBRA</t>
  </si>
  <si>
    <t>122.16.07</t>
  </si>
  <si>
    <t>20200</t>
  </si>
  <si>
    <t>0000 122.16.07 20200</t>
  </si>
  <si>
    <t>ARRENDAMIENTO EDIFICIO CENTRO DE ELCHE</t>
  </si>
  <si>
    <t>0000 122.16.07 62000</t>
  </si>
  <si>
    <t>INVERSIÓN CONTRUCCIÓN EDIFICIO ÁGORA CULTURAL</t>
  </si>
  <si>
    <t>122.16.08</t>
  </si>
  <si>
    <t>0000 122.16.08 62101</t>
  </si>
  <si>
    <t>ELECTRIFICACIÓN AULAS</t>
  </si>
  <si>
    <t>122.16.10</t>
  </si>
  <si>
    <t>0000 122.16.10 62000</t>
  </si>
  <si>
    <t>INVERSIÓN ADAPTACIÓN CUBIERTAS EDIFICIOS</t>
  </si>
  <si>
    <t>122.16.11</t>
  </si>
  <si>
    <t>0000 122.16.11 62101</t>
  </si>
  <si>
    <t>INVERSIONES EN INSTALACIONES DE CONTROL DE EDIFICIOS Y SISTEMAS CONTRA INCENDIOS (MEJORA E INCENDIOS)</t>
  </si>
  <si>
    <t>122.16.13</t>
  </si>
  <si>
    <t>0000 122.16.13 62000</t>
  </si>
  <si>
    <t>INVERSIONES NUEVO EDIFICIO VALONA</t>
  </si>
  <si>
    <t>122.16.16</t>
  </si>
  <si>
    <t>0000 122.16.16 62000</t>
  </si>
  <si>
    <t>MEJORA INSTALACIÓN VENTILACIÓN ATZAVARES</t>
  </si>
  <si>
    <t>122.16.17</t>
  </si>
  <si>
    <t>0000 122.16.17 62000</t>
  </si>
  <si>
    <t>INVERSIONES EDIFICIO TRANSFERENCIA PARQUE INDUSTRIAL</t>
  </si>
  <si>
    <t>122.17.09</t>
  </si>
  <si>
    <t>0000 122.17.09 62000</t>
  </si>
  <si>
    <t>REFORMA NORIA 2 (C. ORIHUELA)</t>
  </si>
  <si>
    <t>122.18.02</t>
  </si>
  <si>
    <t>0000 122.18.02 62000</t>
  </si>
  <si>
    <t>MEJORA INSTALACIÓN VENTILACIÓN MARIE CURIE</t>
  </si>
  <si>
    <t>122.18.03</t>
  </si>
  <si>
    <t>0000 122.18.03 62000</t>
  </si>
  <si>
    <t>NAU DE LA SALUT - CLÍNICA TRASLACIONAL</t>
  </si>
  <si>
    <t>122.18.04</t>
  </si>
  <si>
    <t>0000 122.18.04 62000</t>
  </si>
  <si>
    <t>NUEVO EDIFICIO CONCEPCIÓN ALEIXANDRE</t>
  </si>
  <si>
    <t>122.18.07</t>
  </si>
  <si>
    <t>0000 122.18.07 62000</t>
  </si>
  <si>
    <t>REPARAR LÍNEAS AT ANILLO CAMPUS</t>
  </si>
  <si>
    <t>122.18.08</t>
  </si>
  <si>
    <t>0000 122.18.08 62000</t>
  </si>
  <si>
    <t>INVERSIONES PLAN DESCARBONIZACIÓN 2030</t>
  </si>
  <si>
    <t>324.16.14</t>
  </si>
  <si>
    <t>0000 324.16.14 62000</t>
  </si>
  <si>
    <t>INVERSIONES EN REMODELACIÓN RESIDENCIA ALTABIX</t>
  </si>
  <si>
    <t>0000 324.16.14 62300</t>
  </si>
  <si>
    <t>INVERSIÓN EN MOBILIARIO : RESIDENCIA ALTABIX</t>
  </si>
  <si>
    <t>62002</t>
  </si>
  <si>
    <t>00004220___62002</t>
  </si>
  <si>
    <t>ASISTENCIAS TÉCNICAS: ELABORACIÓN Y SUPERVISIÓN DE PROYECTOS: NUEVOS PROYECTOS</t>
  </si>
  <si>
    <t>422.16.01</t>
  </si>
  <si>
    <t>0000 422.16.01 62000</t>
  </si>
  <si>
    <t>INVERSIONES NUEVO EDIFICIO DEPARTAMENTAL</t>
  </si>
  <si>
    <t>422.17.10</t>
  </si>
  <si>
    <t>0000 422.17.10 62100</t>
  </si>
  <si>
    <t>INSTALACIONES TÉCNICAS REFORMA CLIMA EDIFICIO BIBLIOTECA Y SALÓN DE ACTOS</t>
  </si>
  <si>
    <t>4230___</t>
  </si>
  <si>
    <t>00004230___62900</t>
  </si>
  <si>
    <t>DOTACIÓN NUEVO EDIFICIO VALONA</t>
  </si>
  <si>
    <t>541.16.09</t>
  </si>
  <si>
    <t>0000 541.16.09 62100</t>
  </si>
  <si>
    <t>ADECUACIÓN SERVICIO EXPERIMENTACIÓN ANIMAL (COFINANCIACIÓN 50%)</t>
  </si>
  <si>
    <t>541.16.10</t>
  </si>
  <si>
    <t>0000 541.16.10 62100</t>
  </si>
  <si>
    <t>ADECUACIÓN LABORATORIO BIOSEGURIDAD NCB-2 (COFINANCIACIÓN 50%)</t>
  </si>
  <si>
    <t>06001220___24900</t>
  </si>
  <si>
    <t>GASTOS DE FUNCIONAMIENTO DEL VICERRECTORADO DE INFRAESTRUCTURAS</t>
  </si>
  <si>
    <t>060012203__22800</t>
  </si>
  <si>
    <t>GESTIÓN PROYECTOS DESARROLLOS TECNOLÓGICOS</t>
  </si>
  <si>
    <t>060012204__22106</t>
  </si>
  <si>
    <t>ELEMENTOS DE PROTECCIÓN FUNGIBLE COVID-19</t>
  </si>
  <si>
    <t>12206__</t>
  </si>
  <si>
    <t>060012206__62100</t>
  </si>
  <si>
    <t>EQUIPOS TÉCNICOS DEL SERVICIO MÉDICO Y DE PRIMEROS AUXILIOS</t>
  </si>
  <si>
    <t>06011220___24900</t>
  </si>
  <si>
    <t>GASTOS DE FUNCIONAMIENTO DEL SERVICIO DE INFRAESTRUCTURAS</t>
  </si>
  <si>
    <t>060112203__22706</t>
  </si>
  <si>
    <t>ASISTENCIA TÉCNICAS DEL SPRL</t>
  </si>
  <si>
    <t>ADQUISICIÓN DE MEDICAMENTOS Y OTRO MATERIAL SANITARIO PRIMEROS AUXILIOS</t>
  </si>
  <si>
    <t>15</t>
  </si>
  <si>
    <t>22100</t>
  </si>
  <si>
    <t>15001220___22100</t>
  </si>
  <si>
    <t>SUMINISTRO DE ENERGÍA ELÉCTRICA DEL CAMPUS DE ALTEA</t>
  </si>
  <si>
    <t>22101</t>
  </si>
  <si>
    <t>15001220___22101</t>
  </si>
  <si>
    <t>SUMINISTRO DE AGUA DEL CAMPUS DE ALTEA</t>
  </si>
  <si>
    <t>22103</t>
  </si>
  <si>
    <t>15001220___22103</t>
  </si>
  <si>
    <t>SUMINISTRO DE COMBUSTIBLE DEL CAMPUS DE ALTEA</t>
  </si>
  <si>
    <t>22700</t>
  </si>
  <si>
    <t>15001220___22700</t>
  </si>
  <si>
    <t>TRABAJOS REALIZADOS OTRAS EMPRESAS: LIMPIEZA DEL CAMPUS DE ALTEA</t>
  </si>
  <si>
    <t>15001220___22701</t>
  </si>
  <si>
    <t>TRABAJOS REALIZADOS POR OTRAS EMPRESAS: SERVICIO DE SEGURIDAD DEL CAMPUS DE ALTEA</t>
  </si>
  <si>
    <t>15001220___22703</t>
  </si>
  <si>
    <t>TRABAJOS REALIZADOS POR OTRAS EMPRESAS: SERVICIO DE CONSERJERÍA DEL CAMPUS DE ALTEA</t>
  </si>
  <si>
    <t>22707</t>
  </si>
  <si>
    <t>15001220___22707</t>
  </si>
  <si>
    <t>TRABAJOS REALIZADOS POR OTRAS EMPRESAS: JARDINERÍA DEL CAMPUS DE ALTEA</t>
  </si>
  <si>
    <t>15004220___22609</t>
  </si>
  <si>
    <t>TRABAJOS PRESTADOS: MODELOS BELLAS ARTES</t>
  </si>
  <si>
    <t>16</t>
  </si>
  <si>
    <t>16001220___22100</t>
  </si>
  <si>
    <t>SUMINISTRO DE ENERGÍA ELÉCTRICA DEL CAMPUS DE ELCHE</t>
  </si>
  <si>
    <t>16001220___22101</t>
  </si>
  <si>
    <t>SUMINISTRO DE AGUA DEL CAMPUS DE ELCHE</t>
  </si>
  <si>
    <t>22102</t>
  </si>
  <si>
    <t>16001220___22102</t>
  </si>
  <si>
    <t>SUMINISTRO DE GAS DEL CAMPUS DE ELCHE</t>
  </si>
  <si>
    <t>16001220___22103</t>
  </si>
  <si>
    <t>SUMINISTRO DE COMBUSTIBLE DEL CAMPUS DE ELCHE</t>
  </si>
  <si>
    <t>16001220___22609</t>
  </si>
  <si>
    <t>MANTENIMIENTO SOC. PISCINA DEL CAMPUS DE ELCHE</t>
  </si>
  <si>
    <t>16001220___22700</t>
  </si>
  <si>
    <t>TRABAJOS REALIZADOS OTRAS EMPRESAS: LIMPIEZA DEL CAMPUS DE ELCHE</t>
  </si>
  <si>
    <t>16001220___22701</t>
  </si>
  <si>
    <t>TRABAJOS REALIZADOS POR OTRAS EMPRESAS: SERVICIO DE SEGURIDAD DEL CAMPUS DE ELCHE</t>
  </si>
  <si>
    <t>16001220___22703</t>
  </si>
  <si>
    <t>TRABAJOS REALIZADOS POR OTRAS EMPRESAS: SERVICIO DE CONSERJERÍA DEL CAMPUS DE ELCHE</t>
  </si>
  <si>
    <t>16001220___22707</t>
  </si>
  <si>
    <t>TRABAJOS REALIZADOS POR OTRAS EMPRESAS: JARDINERÍA DEL CAMPUS DE ELCHE</t>
  </si>
  <si>
    <t>17</t>
  </si>
  <si>
    <t>17001220___22100</t>
  </si>
  <si>
    <t>SUMINISTRO DE ENERGÍA ELÉCTRICA DEL CAMPUS DE ORIHUELA</t>
  </si>
  <si>
    <t>17001220___22101</t>
  </si>
  <si>
    <t>SUMINISTRO DE AGUA DEL CAMPUS DE ORIHUELA</t>
  </si>
  <si>
    <t>17001220___22102</t>
  </si>
  <si>
    <t>SUMINISTRO DE GAS DEL CAMPUS DE ORIHUELA</t>
  </si>
  <si>
    <t>17001220___22103</t>
  </si>
  <si>
    <t>SUMINISTRO DE COMBUSTIBLE Y BIOMASA DEL CAMPUS DE ORIHUELA</t>
  </si>
  <si>
    <t>17001220___22700</t>
  </si>
  <si>
    <t>TRABAJOS REALIZADOS OTRAS EMPRESAS: LIMPIEZA DEL CAMPUS DE ORIHUELA</t>
  </si>
  <si>
    <t>17001220___22701</t>
  </si>
  <si>
    <t>TRABAJOS REALIZADOS POR OTRAS EMPRESAS: SERVICIO DE SEGURIDAD DEL CAMPUS DE ORIHUELA</t>
  </si>
  <si>
    <t>17001220___22703</t>
  </si>
  <si>
    <t>TRABAJOS REALIZADOS POR OTRAS EMPRESAS: SERVICIO DE CONSERJERÍA DEL CAMPUS DE ORIHUELA</t>
  </si>
  <si>
    <t>17001220___22707</t>
  </si>
  <si>
    <t>TRABAJOS REALIZADOS POR OTRAS EMPRESAS: JARDINERÍA DEL CAMPUS DE ORIHUELA</t>
  </si>
  <si>
    <t>18</t>
  </si>
  <si>
    <t>18001220___21200</t>
  </si>
  <si>
    <t>MANTENIMIENTOS INSTALACIONES LOCALES</t>
  </si>
  <si>
    <t>18001220___22100</t>
  </si>
  <si>
    <t>SUMINISTRO DE ENERGÍA ELÉCTRICA DEL CAMPUS DE SANT JOAN D´ALACANT</t>
  </si>
  <si>
    <t>18001220___22101</t>
  </si>
  <si>
    <t>SUMINISTRO DE AGUA DEL CAMPUS DE SANT JOAN D´ALACANT</t>
  </si>
  <si>
    <t>18001220___22102</t>
  </si>
  <si>
    <t>SUMINISTRO DE GAS DEL CAMPUS DE SANT JOAN D´ALACANT</t>
  </si>
  <si>
    <t>18001220___22103</t>
  </si>
  <si>
    <t>SUMINISTRO DE COMBUSTIBLE DEL CAMPUS DE SANT JOAN D´ALACANT</t>
  </si>
  <si>
    <t>18001220___22700</t>
  </si>
  <si>
    <t>TRABAJOS REALIZADOS OTRAS EMPRESAS: LIMPIEZA DEL CAMPUS DE SANT JOAN D´ALACANT</t>
  </si>
  <si>
    <t>18001220___22701</t>
  </si>
  <si>
    <t>TRABAJOS REALIZADOS POR OTRAS EMPRESAS: SERVICIO DE SEGURIDAD DEL CAMPUS DE SANT JOAN D´ALACANT</t>
  </si>
  <si>
    <t>18001220___22703</t>
  </si>
  <si>
    <t>TRABAJOS REALIZADOS POR OTRAS EMPRESAS: SERVICIO DE CONSERJERÍA DEL CAMPUS DE SANT JOAN D´ALACANT</t>
  </si>
  <si>
    <t>18001220___22707</t>
  </si>
  <si>
    <t>TRABAJOS REALIZADOS POR OTRAS EMPRESAS: JARDINERÍA DEL CAMPUS DE SANT JOAN D´ALACANT</t>
  </si>
  <si>
    <t>07</t>
  </si>
  <si>
    <t>121.06.06</t>
  </si>
  <si>
    <t>0000 121.06.06 24900</t>
  </si>
  <si>
    <t>ORGANIZACIÓN PREMIOS AL TALENTO DOCENTE</t>
  </si>
  <si>
    <t>48300</t>
  </si>
  <si>
    <t>19003</t>
  </si>
  <si>
    <t>000012201__19003</t>
  </si>
  <si>
    <t>MEJORAS PROFESIONALES PDI: III CONVENIO COLECTIVO PDI - UNIVERSIDADES PÚBLICAS</t>
  </si>
  <si>
    <t>000042204__23200</t>
  </si>
  <si>
    <t>OTRAS INDEMNIZACIONES: GASTOS DERIVADOS DE TRIBUNALES OPOSICIONES (PDI)</t>
  </si>
  <si>
    <t>42205__</t>
  </si>
  <si>
    <t>000042205__23201</t>
  </si>
  <si>
    <t>OTRAS INDEMNIZACIONES: GASTOS DERIVADOS DE CONSEJOS DE EVALUACIÓN DOCENTE (PROGRAMA DOCENTIA)</t>
  </si>
  <si>
    <t>07001220___24900</t>
  </si>
  <si>
    <t>GASTOS DE FUNCIONAMIENTO DEL VICERRECTORADO DE PROFESORADO</t>
  </si>
  <si>
    <t>17201</t>
  </si>
  <si>
    <t>07004220___17201</t>
  </si>
  <si>
    <t>FORMACIÓN Y PERFECCIONAMIENTO DEL PDI</t>
  </si>
  <si>
    <t>070042201__16000</t>
  </si>
  <si>
    <t>ACTIVIDADES COMPLEMENTARIAS DEL PDI</t>
  </si>
  <si>
    <t>070042202__22880</t>
  </si>
  <si>
    <t>PLAN DE FORMACIÓN DEL PDI</t>
  </si>
  <si>
    <t>070042203__22880</t>
  </si>
  <si>
    <t>DESARROLLO GRADOS SEMIPRESENCIALES</t>
  </si>
  <si>
    <t>14101220___24900</t>
  </si>
  <si>
    <t>GASTOS DE FUNCIONAMIENTO DEL SERVICIO DE PROFESORADO, NÓMINA Y SEGURIDAD SOCIAL</t>
  </si>
  <si>
    <t>08</t>
  </si>
  <si>
    <t>122.00.09</t>
  </si>
  <si>
    <t>0000 122.00.09 62100</t>
  </si>
  <si>
    <t>EQUIPAMIENTO AUDIOVISUAL RADIO Y TV UMH</t>
  </si>
  <si>
    <t>000012204__48100</t>
  </si>
  <si>
    <t>PREMIOS DE DIVULGACIÓN CIENTÍFICA</t>
  </si>
  <si>
    <t>32201__</t>
  </si>
  <si>
    <t>22618</t>
  </si>
  <si>
    <t>000032201__22618</t>
  </si>
  <si>
    <t>PROGRAMA DE PRÁCTICAS DE ESTUDIANTES: AYUDAS PRÁCTICAS FOMENTO DE LA INVESTIGACIÓN</t>
  </si>
  <si>
    <t>22611</t>
  </si>
  <si>
    <t>000032210__22611</t>
  </si>
  <si>
    <t>PROGRAMA DE PRÁCTICAS DE ESTUDIANTES: PROGRAMA DE PRÁCTICAS EN GESTIÓN</t>
  </si>
  <si>
    <t>3230___</t>
  </si>
  <si>
    <t>00003230___22609</t>
  </si>
  <si>
    <t>MARCAS INSTITUCIONALES</t>
  </si>
  <si>
    <t>32301__</t>
  </si>
  <si>
    <t>000032301__22614</t>
  </si>
  <si>
    <t>010112201__22601</t>
  </si>
  <si>
    <t>GASTOS DE CELEBRACIÓN DE ACTIVIDADES Y EVENTOS PROTOCOLARIOS</t>
  </si>
  <si>
    <t>08001220___24900</t>
  </si>
  <si>
    <t>GASTOS DE FUNCIONAMIENTO DEL VICERRECTORADO DE ESTUDIANTES Y COORDINACIÓN</t>
  </si>
  <si>
    <t>080012208__24900</t>
  </si>
  <si>
    <t>ACCIONES ESPECÍFICAS DEL VICERRECTORADO DE ESTUDIANTES Y COORDINACIÓN</t>
  </si>
  <si>
    <t>32305__</t>
  </si>
  <si>
    <t>080032305__22609</t>
  </si>
  <si>
    <t>COORDINACIÓN SEDES UNIVERSITARIAS</t>
  </si>
  <si>
    <t>324.00.01</t>
  </si>
  <si>
    <t>324.00.02</t>
  </si>
  <si>
    <t>324.00.03</t>
  </si>
  <si>
    <t>324.00.04</t>
  </si>
  <si>
    <t>324.00.05</t>
  </si>
  <si>
    <t>324.00.50</t>
  </si>
  <si>
    <t>BECAS A ESTUDIANTES PARA PRÁCTICAS EN EL EXTRANJERO (FONDOS SANTANDER)</t>
  </si>
  <si>
    <t>080032401__22608</t>
  </si>
  <si>
    <t>OLIMPIADAS Y CERTÁMENES CIENTÍFICOS</t>
  </si>
  <si>
    <t>32402__</t>
  </si>
  <si>
    <t>48163</t>
  </si>
  <si>
    <t>080032402__48163</t>
  </si>
  <si>
    <t>PROGRAMA INFOMATRÍCULA E INFOPREINSCRIPCIÓN</t>
  </si>
  <si>
    <t>32403__</t>
  </si>
  <si>
    <t>080032403__22890</t>
  </si>
  <si>
    <t>JORNADAS DE PUERTAS ABIERTAS</t>
  </si>
  <si>
    <t>324.03.50</t>
  </si>
  <si>
    <t>32404__</t>
  </si>
  <si>
    <t>080032404__22880</t>
  </si>
  <si>
    <t>FORMACIÓN ESTUDIANTES NUEVO INGRESO (C. NIVELACIÓN, C.I.U.M. 25-40-45, Y A.P. C.T.E. CPA; CBSU)</t>
  </si>
  <si>
    <t>32405__</t>
  </si>
  <si>
    <t>22615</t>
  </si>
  <si>
    <t>080032405__22615</t>
  </si>
  <si>
    <t>PRUEBAS DE APTITUD Y ACCESO A LA UMH</t>
  </si>
  <si>
    <t>32406__</t>
  </si>
  <si>
    <t>080032406__22609</t>
  </si>
  <si>
    <t>ACCIÓN: "ESTUDIA UN DÍA EN LA UMH"</t>
  </si>
  <si>
    <t>32407__</t>
  </si>
  <si>
    <t>080032407__22609</t>
  </si>
  <si>
    <t>ESTUDIO E IMPULSO ACCIONES EVALUACIÓN Y FORMACIÓN COMPETENCIAS BLANDAS ESTUDIANTADO UMH</t>
  </si>
  <si>
    <t>32408__</t>
  </si>
  <si>
    <t>080032408__22601</t>
  </si>
  <si>
    <t>ACTIVIDADES ACOGIDA Y PROMOCIÓN DE ESTUDIOS</t>
  </si>
  <si>
    <t>REPRESENTACIÓN SOCIAL DE LA UMH</t>
  </si>
  <si>
    <t>32409__</t>
  </si>
  <si>
    <t>080032409__22890</t>
  </si>
  <si>
    <t>ACTIVIDADES DE PROMOCION Y DIVULGACION CENTROS DE SECUNDARIA</t>
  </si>
  <si>
    <t>32410__</t>
  </si>
  <si>
    <t>080032410__22608</t>
  </si>
  <si>
    <t>ACTIVIDADES DE BIENVENIDA DE NUEVOS ESTUDIANTES</t>
  </si>
  <si>
    <t>080032410__22890</t>
  </si>
  <si>
    <t>GASTOS DE ORGANIZACIÓN DE PREMIOS DE DIVULGACIÓN CIENTÍFICA</t>
  </si>
  <si>
    <t>32411__</t>
  </si>
  <si>
    <t>080032411__22606</t>
  </si>
  <si>
    <t>ORGANIZACIÓN DE LA SEMANA DE LA CIENCIA Y TECNOLOGÍA</t>
  </si>
  <si>
    <t>32412__</t>
  </si>
  <si>
    <t>080032412__22608</t>
  </si>
  <si>
    <t>ACTIVIDADES COMPLEMENTARIAS DE ESTUDIANTES</t>
  </si>
  <si>
    <t>32413__</t>
  </si>
  <si>
    <t>080032413__22890</t>
  </si>
  <si>
    <t>JORNADAS: OUTDOOR-TRAINING</t>
  </si>
  <si>
    <t>32414__</t>
  </si>
  <si>
    <t>080032414__22608</t>
  </si>
  <si>
    <t>ACTIVIDADES DE ENRIQUECIMIENTO INTELECTUAL</t>
  </si>
  <si>
    <t>32415__</t>
  </si>
  <si>
    <t>080032415__22608</t>
  </si>
  <si>
    <t>ACTIVIDADES DE DIVULGACIÓN CIENTÍFICA, ACADÉMICA E INTERCAMBIO DE CONOCIMIENTO</t>
  </si>
  <si>
    <t>324.16.50</t>
  </si>
  <si>
    <t>0800 324.16.50 22880</t>
  </si>
  <si>
    <t>CHARLAS TED SANTANDER UMH</t>
  </si>
  <si>
    <t>32417__</t>
  </si>
  <si>
    <t>32418__</t>
  </si>
  <si>
    <t>32420__</t>
  </si>
  <si>
    <t>32421__</t>
  </si>
  <si>
    <t>32422__</t>
  </si>
  <si>
    <t>32423__</t>
  </si>
  <si>
    <t>3240___</t>
  </si>
  <si>
    <t>08043240___22880</t>
  </si>
  <si>
    <t>ACTIVIDADES DEL CENTRO DE FORMACIÓN, INNOVACIÓN EDUCATIVA Y CULTURA CIENTÍFICA</t>
  </si>
  <si>
    <t>41</t>
  </si>
  <si>
    <t>41001220___24900</t>
  </si>
  <si>
    <t>GASTOS DE FUNCIONAMIENTO DEL SERVICIO DE OBSERVATORIO OCUPACIONAL</t>
  </si>
  <si>
    <t>410012208__24900</t>
  </si>
  <si>
    <t>ACCIONES ESPECÍFICAS DE GESTIÓN DEL SERVICIO DE OBSERVATORIO OCUPACIONAL</t>
  </si>
  <si>
    <t>22602</t>
  </si>
  <si>
    <t>410032401__22602</t>
  </si>
  <si>
    <t>ACTIVIDADES DE INSERCIÓN LABORAL Y FOMENTO DE EMPLEO</t>
  </si>
  <si>
    <t>410032402__23100</t>
  </si>
  <si>
    <t>ENCUENTROS, ACTIVIDADES FORMATIVAS PARA MEJORAR EMPLEABILIDAD Y CREACIÓN DE EMPRESAS</t>
  </si>
  <si>
    <t>43</t>
  </si>
  <si>
    <t>43001220___24900</t>
  </si>
  <si>
    <t>GASTOS DE FUNCIONAMIENTO DE LA DELEGACIÓN DE ESTUDIANTES</t>
  </si>
  <si>
    <t>430032401__22608</t>
  </si>
  <si>
    <t>ACTIVIDADES DESARROLLADAS POR LA DELEGACIÓN DE ESTUDIANTES</t>
  </si>
  <si>
    <t>61</t>
  </si>
  <si>
    <t>61001220___24900</t>
  </si>
  <si>
    <t>GASTOS DE FUNCIONAMIENTO DEL SERVICIO DE COMUNICACIÓN, MARKETING Y ATENCIÓN AL ESTUDIANTADO</t>
  </si>
  <si>
    <t>610012202__22602</t>
  </si>
  <si>
    <t>PUBLICIDAD, EDICIONES, MERCHANDISING, EVENTOS Y DEMÁS ACCIONES DE COMUNICACIÓN GENERAL</t>
  </si>
  <si>
    <t>610012203__22706</t>
  </si>
  <si>
    <t>ASISTENCIAS TÉCNICAS PARA EL DESARROLLO DE PROYECTOS DE MARKETING</t>
  </si>
  <si>
    <t>610012204__22001</t>
  </si>
  <si>
    <t>DESARROLLO DE ACCIONES ESTRATÉGICAS DE COMUNICACIÓN</t>
  </si>
  <si>
    <t>610012205__22600</t>
  </si>
  <si>
    <t>REVISTA DE INVESTIGACION</t>
  </si>
  <si>
    <t>610012206__22600</t>
  </si>
  <si>
    <t>PRENSA DIARIA</t>
  </si>
  <si>
    <t>610012207__22600</t>
  </si>
  <si>
    <t>ACTIVIDADES PARA EL POSICIONAMIENTO Y PROMOCIÓN DE LA MARCA UMH</t>
  </si>
  <si>
    <t>610012208__24900</t>
  </si>
  <si>
    <t>ACCIONES ESPECÍFICAS DE GESTIÓN DEL SERVICIO DE COMUNICACIÓN, MARKETING Y ATENCIÓN AL ESTUDIANTADO</t>
  </si>
  <si>
    <t>12209__</t>
  </si>
  <si>
    <t>610012209__22109</t>
  </si>
  <si>
    <t>IMAGEN CORPORATIVA</t>
  </si>
  <si>
    <t>12211__</t>
  </si>
  <si>
    <t>610012211__22601</t>
  </si>
  <si>
    <t>PROMOCIÓN COMERCIAL UMH: TIENDA UMH</t>
  </si>
  <si>
    <t>12212__</t>
  </si>
  <si>
    <t>610012212__22608</t>
  </si>
  <si>
    <t>PROYECCIÓN DE LA IMAGEN DE LA UMH EN CENTROS EDUCATIVOS NO UNIVERSITARIOS, Y SOCIALES</t>
  </si>
  <si>
    <t>12213__</t>
  </si>
  <si>
    <t>610012213__22706</t>
  </si>
  <si>
    <t>DESARROLLOS MULTIMEDIAS</t>
  </si>
  <si>
    <t>12214__</t>
  </si>
  <si>
    <t>610012214__22600</t>
  </si>
  <si>
    <t>ACTIVIDADES DE IMPULSO A LA TELEVISIÓN UNIVERSITARIA</t>
  </si>
  <si>
    <t>12215__</t>
  </si>
  <si>
    <t>610012215__24900</t>
  </si>
  <si>
    <t>GASTOS DE FUNCIONAMIENTO DE LA OFICINA DE ANTIGUOS ALUMNOS  "ALUMNI UMH"</t>
  </si>
  <si>
    <t>61003240___22608</t>
  </si>
  <si>
    <t>610032401__22609</t>
  </si>
  <si>
    <t>ATENCIÓN AL ESTUDIANTE</t>
  </si>
  <si>
    <t>61004230___48300</t>
  </si>
  <si>
    <t>PREMIOS RADIO UMH</t>
  </si>
  <si>
    <t>42301__</t>
  </si>
  <si>
    <t>20900</t>
  </si>
  <si>
    <t>610042301__20900</t>
  </si>
  <si>
    <t>MANTENIMIENTO CONTRATO SERVICIO CENTRO EMISOR. RADIO UMH.</t>
  </si>
  <si>
    <t>42101__</t>
  </si>
  <si>
    <t>730242101__22800</t>
  </si>
  <si>
    <t>BANC DE LA SELECTIVITAT</t>
  </si>
  <si>
    <t>09</t>
  </si>
  <si>
    <t>0900</t>
  </si>
  <si>
    <t>09001220___24900</t>
  </si>
  <si>
    <t>GASTOS DE FUNCIONAMIENTO DEL VICERRECTORADO DE RELACIONES INSTITUCIONALES</t>
  </si>
  <si>
    <t>090012207__24900</t>
  </si>
  <si>
    <t>DOTACIÓN EN APLICACIÓN DE LA EFICIENCIA EN LA PRESUPUESTACIÓN VICERRECTORADO DE RELACIONES INSTITUCIONALES</t>
  </si>
  <si>
    <t>090032301__22608</t>
  </si>
  <si>
    <t>RESPONSABILIDAD SOCIAL UNIVERSITARIA</t>
  </si>
  <si>
    <t>10</t>
  </si>
  <si>
    <t>10001220___24900</t>
  </si>
  <si>
    <t>GASTOS DE FUNCIONAMIENTO DEL VICERRECTORADO DE CULTURA</t>
  </si>
  <si>
    <t>10011220___24900</t>
  </si>
  <si>
    <t>GASTOS DE FUNCIONAMIENTO DE LA OFICINA DE CULTURA, IGUALDAD Y DIVERSIDAD</t>
  </si>
  <si>
    <t>10024230___22880</t>
  </si>
  <si>
    <t>7</t>
  </si>
  <si>
    <t>62301</t>
  </si>
  <si>
    <t>10024230___62301</t>
  </si>
  <si>
    <t>INVERSIONES EN ADQUISICIÓN DE OBRA</t>
  </si>
  <si>
    <t>10034230___22880</t>
  </si>
  <si>
    <t>100342301__22880</t>
  </si>
  <si>
    <t>100442301__22800</t>
  </si>
  <si>
    <t>ACTIVIDADES DE PROMOCIÓN DEL VALENCIÀ</t>
  </si>
  <si>
    <t>PROYECTO LLUMH (ENCARGO FUMH)</t>
  </si>
  <si>
    <t>10061220___24900</t>
  </si>
  <si>
    <t>GASTOS DE FUNCIONAMIENTO DE OFICINA DE LLENGÜES</t>
  </si>
  <si>
    <t>11</t>
  </si>
  <si>
    <t>13111__</t>
  </si>
  <si>
    <t>000013111__22800</t>
  </si>
  <si>
    <t>PROGRAMA IRIS (ENCARGO FUMH)</t>
  </si>
  <si>
    <t>13112__</t>
  </si>
  <si>
    <t>000013112__22800</t>
  </si>
  <si>
    <t>SERVICIOS DE PROMOCIÓN ACTIVIDADES MULTILINGÜISMO (ENCARGO FUMH)</t>
  </si>
  <si>
    <t>11001220___24900</t>
  </si>
  <si>
    <t>GASTOS DE FUNCIONAMIENTO DEL VICERRECTORADO DE RELACIONES INTERNACIONALES</t>
  </si>
  <si>
    <t>1310___</t>
  </si>
  <si>
    <t>22709</t>
  </si>
  <si>
    <t>11001310___22709</t>
  </si>
  <si>
    <t>ACCIONES ESPECIFICAS: IMPLANTACIÓN DE ESTUDIOS DE POSTGRADO EN LATINOAMERICA (PROGRAMA ESPEJO IBEROAMÉRICA)</t>
  </si>
  <si>
    <t>13104__</t>
  </si>
  <si>
    <t>110013104__22800</t>
  </si>
  <si>
    <t>ACCIONES ESPECIALES DE IMPULSO A LA INTERNACIONALIZACIÓN</t>
  </si>
  <si>
    <t>13105__</t>
  </si>
  <si>
    <t>131.06.50</t>
  </si>
  <si>
    <t>1100 131.06.50 48192</t>
  </si>
  <si>
    <t>BECAS SANTANDER UMH DE IDIOMAS</t>
  </si>
  <si>
    <t>13107__</t>
  </si>
  <si>
    <t>22607</t>
  </si>
  <si>
    <t>110013107__22607</t>
  </si>
  <si>
    <t>ACREDITACIÓN EXÁMENES ACLES</t>
  </si>
  <si>
    <t>13110__</t>
  </si>
  <si>
    <t>ACCIONES DE MEJORA DE LA ESTRATEGIA DE INTERNACIONALIZACIÓN DE CENTROS Y FACULTADES</t>
  </si>
  <si>
    <t>1340___</t>
  </si>
  <si>
    <t>49000</t>
  </si>
  <si>
    <t>79000</t>
  </si>
  <si>
    <t>13403__</t>
  </si>
  <si>
    <t>13404__</t>
  </si>
  <si>
    <t>134.11.00</t>
  </si>
  <si>
    <t>48164</t>
  </si>
  <si>
    <t>11011220___24900</t>
  </si>
  <si>
    <t>GASTOS DE FUNCIONAMIENTO DEL SERVICIO DE RELACIONES INTERNACIONALES Y DE COOPERACIÓN AL  DESARROLLO Y VOLUNTARIADO</t>
  </si>
  <si>
    <t>110112208__24900</t>
  </si>
  <si>
    <t>ACCIONES ESPECÍFICAS DE GESTIÓN DEL SERVICIO DE RELACIONES INTERNACIONALES Y DE COOPERACIÓN AL DESARROLLO Y VOLUNTARIADO</t>
  </si>
  <si>
    <t>48161</t>
  </si>
  <si>
    <t>48168</t>
  </si>
  <si>
    <t>48169</t>
  </si>
  <si>
    <t>48171</t>
  </si>
  <si>
    <t>Para esta línea de actuación solicitamos el importe de 502.987,20€, de los cuales se tiene prevista la ejecución de 402.389,76€ en el ejercicio 2023 y 100.597,44€ en el ejercicio 2024, (se ha indicado en la ficha 8 de plurianualidad): Proyecto Erasmus+ 2022-1-ES01-KA131-HED-000059160</t>
  </si>
  <si>
    <t>48173</t>
  </si>
  <si>
    <t>48178</t>
  </si>
  <si>
    <t>48179</t>
  </si>
  <si>
    <t>13101__</t>
  </si>
  <si>
    <t>13103__</t>
  </si>
  <si>
    <t>110113103__22601</t>
  </si>
  <si>
    <t>ATENCIÓN AL ESTUDIANTE VISITANTE</t>
  </si>
  <si>
    <t>110113104__22609</t>
  </si>
  <si>
    <t>ORGANIZACIÓN PRUEBAS DELE</t>
  </si>
  <si>
    <t>110113105__22800</t>
  </si>
  <si>
    <t>APOYO A LA ORGANIZACIÓN DE LA MOVILIDAD ERASMUS PARA PAÍSES ASOCIADOS (SEPIE)</t>
  </si>
  <si>
    <t>13106__</t>
  </si>
  <si>
    <t>110113106__22880</t>
  </si>
  <si>
    <t>PROGRAMA STUDY ABROAD</t>
  </si>
  <si>
    <t>110113107__22800</t>
  </si>
  <si>
    <t>GESTIÓN DE LA MOVILIDAD INTERNACIONAL ERASMUS INCOMING CON PAÍSES ASOCIADOS (SEPIE)</t>
  </si>
  <si>
    <t>13108__</t>
  </si>
  <si>
    <t>110113108__22800</t>
  </si>
  <si>
    <t>ORGANIZACIÓN DE LA MOVILIDAD ERASMUS (SEPIE)</t>
  </si>
  <si>
    <t>13109__</t>
  </si>
  <si>
    <t>110113110__22606</t>
  </si>
  <si>
    <t>SEMANA INTERNACIONAL: FORMACIÓN Y NETWORKING</t>
  </si>
  <si>
    <t>48174</t>
  </si>
  <si>
    <t>110113112__22608</t>
  </si>
  <si>
    <t>CLUB ERASMUS UMH</t>
  </si>
  <si>
    <t>110113113__22607</t>
  </si>
  <si>
    <t>ORGANIZACIÓN Y PILOTAJE DE LAS PRUEBAS ACLES</t>
  </si>
  <si>
    <t>13116__</t>
  </si>
  <si>
    <t>110113116__22800</t>
  </si>
  <si>
    <t>APOYO A LA ORGANIZACIÓN DE PROGRAMAS INTENSIVOS COMBINADOS (SEPIE)</t>
  </si>
  <si>
    <t>13402__</t>
  </si>
  <si>
    <t>48102</t>
  </si>
  <si>
    <t>28</t>
  </si>
  <si>
    <t>2800</t>
  </si>
  <si>
    <t>28001210___24900</t>
  </si>
  <si>
    <t>RECONOCIMIENTO A LA CALIDAD DEPARTAMENTO DE ESTUDIOS ECONÓMICOS Y FINANCIEROS</t>
  </si>
  <si>
    <t>28004220___24900</t>
  </si>
  <si>
    <t>GASTOS DE FUNCIONAMIENTO DEL DEPARTAMENTO DE ESTUDIOS ECONÓMICOS Y FINANCIEROS</t>
  </si>
  <si>
    <t>280042201__23100</t>
  </si>
  <si>
    <t>GASTOS DERIVADOS DE TRANSPORTE Y DESPLAZAMIENTO POR ACTIVIDAD MULTICAMPUS</t>
  </si>
  <si>
    <t>42207__</t>
  </si>
  <si>
    <t>280042207__24900</t>
  </si>
  <si>
    <t>DOTACIÓN EN APLICACIÓN DE LA EFICIENCIA EN LA PRESUPUESTACIÓN DEPARTAMENTO DE ESTUDIOS ECONÓMICOS Y FINANCIEROS</t>
  </si>
  <si>
    <t>29</t>
  </si>
  <si>
    <t>2900</t>
  </si>
  <si>
    <t>29001210___24900</t>
  </si>
  <si>
    <t>RECONOCIMIENTO A LA CALIDAD DEPARTAMENTO DE HISTOLOGÍA Y ANATOMÍA</t>
  </si>
  <si>
    <t>29004220___24900</t>
  </si>
  <si>
    <t>GASTOS DE FUNCIONAMIENTO DEL DEPARTAMENTO DE HISTOLOGÍA Y ANATOMÍA</t>
  </si>
  <si>
    <t>290042201__23100</t>
  </si>
  <si>
    <t>30</t>
  </si>
  <si>
    <t>3000</t>
  </si>
  <si>
    <t>30001210___24900</t>
  </si>
  <si>
    <t>RECONOCIMIENTO A LA CALIDAD DEPARTAMENTO DE MEDICINA CLÍNICA</t>
  </si>
  <si>
    <t>30004220___24900</t>
  </si>
  <si>
    <t>GASTOS DE FUNCIONAMIENTO DEL DEPARTAMENTO DE MEDICINA CLÍNICA</t>
  </si>
  <si>
    <t>300042201__23100</t>
  </si>
  <si>
    <t>300042207__24900</t>
  </si>
  <si>
    <t>DOTACIÓN EN APLICACIÓN DE LA EFICIENCIA EN LA PRESUPUESTACIÓN DEPARTAMENTO MEDICINA CLINICA</t>
  </si>
  <si>
    <t>31</t>
  </si>
  <si>
    <t>3100</t>
  </si>
  <si>
    <t>31001210___24900</t>
  </si>
  <si>
    <t>RECONOCIMIENTO A LA CALIDAD DEPARTAMENTO DE BIOQUÍMICA Y BIOLOGÍA MOLECULAR</t>
  </si>
  <si>
    <t>31004220___24900</t>
  </si>
  <si>
    <t>GASTOS DE FUNCIONAMIENTO DEL DEPARTAMENTO DE BIOQUÍMICA Y BIOLOGÍA MOLECULAR</t>
  </si>
  <si>
    <t>310042201__23100</t>
  </si>
  <si>
    <t>32</t>
  </si>
  <si>
    <t>3200</t>
  </si>
  <si>
    <t>32001210___24900</t>
  </si>
  <si>
    <t>RECONOCIMIENTO A LA CALIDAD DEPARTAMENTO DE PATOLOGÍA Y CIRUGÍA</t>
  </si>
  <si>
    <t>32004220___24900</t>
  </si>
  <si>
    <t>GASTOS DE FUNCIONAMIENTO DEL DEPARTAMENTO DE PATOLOGÍA Y CIRUGÍA</t>
  </si>
  <si>
    <t>320042201__23100</t>
  </si>
  <si>
    <t>33</t>
  </si>
  <si>
    <t>3300</t>
  </si>
  <si>
    <t>33001210___24900</t>
  </si>
  <si>
    <t>RECONOCIMIENTO A LA CALIDAD DEPARTAMENTO DE CIENCIA JURÍDICA</t>
  </si>
  <si>
    <t>33004220___24900</t>
  </si>
  <si>
    <t>GASTOS DE FUNCIONAMIENTO DEL DEPARTAMENTO DE CIENCIA JURÍDICA</t>
  </si>
  <si>
    <t>330042201__23100</t>
  </si>
  <si>
    <t>330042207__24900</t>
  </si>
  <si>
    <t>DOTACIÓN EN APLICACIÓN DE LA EFICIENCIA EN LA PRESUPUESTACIÓN DEPARTAMENTO DE CIENCIA JURÍDICA</t>
  </si>
  <si>
    <t>34</t>
  </si>
  <si>
    <t>3400</t>
  </si>
  <si>
    <t>34001210___24900</t>
  </si>
  <si>
    <t>RECONOCIMIENTO A LA CALIDAD DEPARTAMENTO DE PSICOLOGÍA DE LA SALUD</t>
  </si>
  <si>
    <t>34004220___24900</t>
  </si>
  <si>
    <t>GASTOS DE FUNCIONAMIENTO DEL DEPARTAMENTO DE PSICOLOGÍA DE LA SALUD</t>
  </si>
  <si>
    <t>340042201__23100</t>
  </si>
  <si>
    <t>340042207__24900</t>
  </si>
  <si>
    <t>DOTACIÓN EN APLICACIÓN DE LA EFICIENCIA EN LA PRESUPUESTACIÓN DEPARTAMENTO DE PSICOLOGÍA DE LA SALUD</t>
  </si>
  <si>
    <t>35</t>
  </si>
  <si>
    <t>3500</t>
  </si>
  <si>
    <t>35001210___24900</t>
  </si>
  <si>
    <t>RECONOCIMIENTO A LA CALIDAD DEPARTAMENTO DE SALUD PÚBLICA, Hª DE LA CIENCIA Y GINECOLOGÍA</t>
  </si>
  <si>
    <t>35004220___24900</t>
  </si>
  <si>
    <t>GASTOS DE FUNCIONAMIENTO DEL DEPARTAMENTO SALUD PÚBLICA, HISTORIA DE LA CIENCIA, Y GINECOLOGÍA</t>
  </si>
  <si>
    <t>350042201__23100</t>
  </si>
  <si>
    <t>350042207__24900</t>
  </si>
  <si>
    <t>DOTACIÓN EN APLICACIÓN DE LA EFICIENCIA EN LA PRESUPUESTACIÓN DEPARTAMENTO SALUD PÚBLICA, HISTORIA DE LA CIENCIA, Y GINECOLOGÍA</t>
  </si>
  <si>
    <t>36</t>
  </si>
  <si>
    <t>3600</t>
  </si>
  <si>
    <t>36001210___24900</t>
  </si>
  <si>
    <t>RECONOCIMIENTO A LA CALIDAD DEPARTAMENTO DE TECNOLOGÍA AGROALIMENTARIA</t>
  </si>
  <si>
    <t>36004220___24900</t>
  </si>
  <si>
    <t>GASTOS DE FUNCIONAMIENTO DEL DEPARTAMENTO DE TECNOLOGÍA AGROALIMENTARIA</t>
  </si>
  <si>
    <t>360042201__23100</t>
  </si>
  <si>
    <t>360042207__24900</t>
  </si>
  <si>
    <t>DOTACIÓN EN APLICACIÓN DE LA EFICIENCIA EN LA PRESUPUESTACIÓN DEPARTAMENTO TECNOLOGÍA AGROALIMENTARIA</t>
  </si>
  <si>
    <t>37</t>
  </si>
  <si>
    <t>3700</t>
  </si>
  <si>
    <t>37001210___24900</t>
  </si>
  <si>
    <t>RECONOCIMIENTO A LA CALIDAD DEPARTAMENTO DE ESTADÍSTICA, MATEMÁTICAS E INFORMÁTICA</t>
  </si>
  <si>
    <t>37004220___24900</t>
  </si>
  <si>
    <t>GASTOS DE FUNCIONAMIENTO DEL DEPARTAMENTO ESTADÍSTICA, MATEMÁTICAS, E INFORMÁTICA</t>
  </si>
  <si>
    <t>370042201__23100</t>
  </si>
  <si>
    <t>38</t>
  </si>
  <si>
    <t>3800</t>
  </si>
  <si>
    <t>38001210___24900</t>
  </si>
  <si>
    <t>RECONOCIMIENTO A LA CALIDAD DEPARTAMENTO DE FARMACOLOGÍA, PEDIATRÍA Y QUÍMICA ORGÁNICA</t>
  </si>
  <si>
    <t>38004220___24900</t>
  </si>
  <si>
    <t>GASTOS DE FUNCIONAMIENTO DEL DEPARTAMENTO DE FARMACOLOGÍA,  PEDIATRÍA Y QUÍMICA ORGÁNICA</t>
  </si>
  <si>
    <t>380042201__23100</t>
  </si>
  <si>
    <t>42</t>
  </si>
  <si>
    <t>4200</t>
  </si>
  <si>
    <t>42001210___24900</t>
  </si>
  <si>
    <t>RECONOCIMIENTO A LA CALIDAD DEPARTAMENTO DE FISIOLOGÍA</t>
  </si>
  <si>
    <t>42004220___24900</t>
  </si>
  <si>
    <t>GASTOS DE FUNCIONAMIENTO DEL DEPARTAMENTO FISIOLOGÍA</t>
  </si>
  <si>
    <t>27004220___24900</t>
  </si>
  <si>
    <t>420042201__23100</t>
  </si>
  <si>
    <t>420042207__24900</t>
  </si>
  <si>
    <t>DOTACIÓN EN APLICACIÓN DE LA EFICIENCIA EN LA PRESUPUESTACIÓN DEPARTAMENTO DE FISIOLOGÍA</t>
  </si>
  <si>
    <t>52</t>
  </si>
  <si>
    <t>5200</t>
  </si>
  <si>
    <t>52001210___24900</t>
  </si>
  <si>
    <t>RECONOCIMIENTO A LA CALIDAD DEPARTAMENTO DE BIOLOGÍA APLICADA</t>
  </si>
  <si>
    <t>52004220___24900</t>
  </si>
  <si>
    <t>GASTOS DE FUNCIONAMIENTO DEL DEPARTAMENTO DE BIOLOGÍA APLICADA</t>
  </si>
  <si>
    <t>520042201__23100</t>
  </si>
  <si>
    <t>53</t>
  </si>
  <si>
    <t>5300</t>
  </si>
  <si>
    <t>53001210___24900</t>
  </si>
  <si>
    <t>RECONOCIMIENTO A LA CALIDAD DEPARTAMENTO DE INGENIERÍA</t>
  </si>
  <si>
    <t>53004220___24900</t>
  </si>
  <si>
    <t>GASTOS DE  FUNCIONAMIENTO DEL DEPARTAMENTO DE INGENIERÍA</t>
  </si>
  <si>
    <t>530042207__24900</t>
  </si>
  <si>
    <t>DOTACIÓN EN APLICACIÓN DE LA EFICIENCIA EN LA PRESUPUESTACIÓN DEPARTAMENTO DE INGENIERÍA</t>
  </si>
  <si>
    <t>54</t>
  </si>
  <si>
    <t>5400</t>
  </si>
  <si>
    <t>54001210___24900</t>
  </si>
  <si>
    <t>RECONOCIMIENTO A LA CALIDAD DEPARTAMENTO DE PRODUCCIÓN VEGETAL Y MICROBIOLOGÍA</t>
  </si>
  <si>
    <t>54004220___24900</t>
  </si>
  <si>
    <t>GASTOS DE FUNCIONAMIENTO DEL DEPARTAMENTO DE PRODUCCIÓN VEGETAL Y MICROBIOLOGÍA</t>
  </si>
  <si>
    <t>540042201__23100</t>
  </si>
  <si>
    <t>58</t>
  </si>
  <si>
    <t>5800</t>
  </si>
  <si>
    <t>58001210___24900</t>
  </si>
  <si>
    <t>RECONOCIMIENTO A LA CALIDAD DEPARTAMENTO DE AGROQUÍMICA Y MEDIO AMBIENTE</t>
  </si>
  <si>
    <t>58004220___24900</t>
  </si>
  <si>
    <t>GASTOS DE FUNCIONAMIENTO DEL DEPARTAMENTO DE AGROQUÍMICA Y MEDIO AMBIENTE</t>
  </si>
  <si>
    <t>580042201__23100</t>
  </si>
  <si>
    <t>59</t>
  </si>
  <si>
    <t>5900</t>
  </si>
  <si>
    <t>59001210___24900</t>
  </si>
  <si>
    <t>RECONOCIMIENTO A LA CALIDAD DEPARTAMENTO DE CIENCIA DE MATERIALES, ÓPTICA Y TECNOLOGÍA ELECTRÓNICA</t>
  </si>
  <si>
    <t>59004220___24900</t>
  </si>
  <si>
    <t>GASTOS DE FUNCIONAMIENTO DEL DEPARTAMENTO DE CIENCIA DE MATERIALES, ÓPTICA Y TECNOLOGÍA ELECTRÓNICA</t>
  </si>
  <si>
    <t>590042207__24900</t>
  </si>
  <si>
    <t>DOTACIÓN EN APLICACIÓN DE LA EFICIENCIA EN LA PRESUPUESTACIÓN DEPARTAMENTO DE CIENCIA DE MATERIALES, ÓPTICA Y TECNOLOGÍA ELECTRÓNICA</t>
  </si>
  <si>
    <t>60</t>
  </si>
  <si>
    <t>6000</t>
  </si>
  <si>
    <t>60001210___24900</t>
  </si>
  <si>
    <t>RECONOCIMIENTO A LA CALIDAD DEPARTAMENTO DE FÍSICA APLICADA</t>
  </si>
  <si>
    <t>60004220___24900</t>
  </si>
  <si>
    <t>GASTOS DE FUNCIONAMIENTO DEL DEPARTAMENTO DE FÍSICA APLICADA</t>
  </si>
  <si>
    <t>600042201__23100</t>
  </si>
  <si>
    <t>64</t>
  </si>
  <si>
    <t>6400</t>
  </si>
  <si>
    <t>64001210___24900</t>
  </si>
  <si>
    <t>RECONOCIMIENTO A LA CALIDAD DEPARTAMENTO DE INGENIERÍA DE SISTEMAS Y AUTOMÁTICA</t>
  </si>
  <si>
    <t>64004220___24900</t>
  </si>
  <si>
    <t>GASTOS DE FUNCIONAMIENTO DEL DEPARTAMENTO DE INGENIERÍA DE SISTEMAS Y AUTOMÁTICA</t>
  </si>
  <si>
    <t>640042207__24900</t>
  </si>
  <si>
    <t>DOTACIÓN EN APLICACIÓN DE LA EFICIENCIA EN LA PRESUPUESTACIÓN DEPARTAMENTO DE INGENIERÍA DE SISTEMAS Y AUTOMÁTICA</t>
  </si>
  <si>
    <t>65</t>
  </si>
  <si>
    <t>6500</t>
  </si>
  <si>
    <t>65001210___24900</t>
  </si>
  <si>
    <t>RECONOCIMIENTO A LA CALIDAD DEPARTAMENTO DE ECONOMÍA AGROAMBIENTAL, INGENIERÍA CARTOGRÁFICA, EXPRESIÓN GRÁFICA EN LA INGENIERÍA</t>
  </si>
  <si>
    <t>65004220___24900</t>
  </si>
  <si>
    <t>GASTOS DE FUNCIONAMIENTO DEL DEPARTAMENTO DE ECONOMÍA AGROAMBIENTAL, ING. CARTOGRÁFICA Y  EXP. GRÁFICA EN LA INGENIERÍA</t>
  </si>
  <si>
    <t>650042201__23100</t>
  </si>
  <si>
    <t>650042207__24900</t>
  </si>
  <si>
    <t>DOTACIÓN EN APLICACIÓN DE LA EFICIENCIA EN LA PRESUPUESTACIÓN DEPARTAMENTO DE ECONOMÍA AGROAMBIENTAL, ING. CARTOGRÁFICA Y EXP. GRÁFICA EN LA INGENIERÍA</t>
  </si>
  <si>
    <t>67</t>
  </si>
  <si>
    <t>6700</t>
  </si>
  <si>
    <t>67001210___24900</t>
  </si>
  <si>
    <t>RECONOCIMIENTO A LA CALIDAD DEPARTAMENTO DE ARTE</t>
  </si>
  <si>
    <t>67004220___24900</t>
  </si>
  <si>
    <t>GASTOS DE FUNCIONAMIENTO DEL DEPARTAMENTO DE ARTE</t>
  </si>
  <si>
    <t>670042201__23100</t>
  </si>
  <si>
    <t>68</t>
  </si>
  <si>
    <t>6800</t>
  </si>
  <si>
    <t>68001210___24900</t>
  </si>
  <si>
    <t>RECONOCIMIENTO A LA CALIDAD DEPARTAMENTO DE CIENCIAS SOCIALES Y HUMANAS</t>
  </si>
  <si>
    <t>68004220___24900</t>
  </si>
  <si>
    <t>GASTOS DE FUNCIONAMIENTO DEL DEPARTAMENTO DE CIENCIAS SOCIALES Y HUMANAS</t>
  </si>
  <si>
    <t>680042201__23100</t>
  </si>
  <si>
    <t>680042207__24900</t>
  </si>
  <si>
    <t>DOTACIÓN EN APLICACIÓN DE LA EFICIENCIA EN LA PRESUPUESTACIÓN DEPARTAMENTO DE CIENCIAS SOCIALES Y HUMANAS</t>
  </si>
  <si>
    <t>69</t>
  </si>
  <si>
    <t>6900</t>
  </si>
  <si>
    <t>69001210___24900</t>
  </si>
  <si>
    <t>RECONOCIMIENTO A LA CALIDAD DEPARTAMENTO DE INGENIERÍA DE COMUNICACIONES</t>
  </si>
  <si>
    <t>69004220___24900</t>
  </si>
  <si>
    <t>GASTOS DE FUNCIONAMIENTO DEL DEPARTAMENTO DE INGENIERÍA DE COMUNICACIONES</t>
  </si>
  <si>
    <t>690042207__24900</t>
  </si>
  <si>
    <t>DOTACIÓN EN APLICACIÓN DE LA EFICIENCIA EN LA PRESUPUESTACIÓN DEPARTAMENTO DE INGENIERÍA DE COMUNICACIONES</t>
  </si>
  <si>
    <t>70</t>
  </si>
  <si>
    <t>7000</t>
  </si>
  <si>
    <t>70001210___24900</t>
  </si>
  <si>
    <t>RECONOCIMIENTO A LA CALIDAD DEPARTAMENTO DE INGENIERÍA MECÁNICA Y ENERGÍA</t>
  </si>
  <si>
    <t>70004220___24900</t>
  </si>
  <si>
    <t>GASTOS DE FUNCIONAMIENTO DEL DEPARTAMENTO DE INGENIERÍA MECÁNICA Y ENERGÍA</t>
  </si>
  <si>
    <t>74</t>
  </si>
  <si>
    <t>7400</t>
  </si>
  <si>
    <t>74001210___24900</t>
  </si>
  <si>
    <t>RECONOCIMIENTO A LA CALIDAD DEPARTAMENTO DE INGENIERÍA DE COMPUTADORES</t>
  </si>
  <si>
    <t>74004220___24900</t>
  </si>
  <si>
    <t>GASTOS DE FUNCIONAMIENTO DEL DEPARTAMENTO DE INGENIERÍA DE COMPUTADORES</t>
  </si>
  <si>
    <t>740042201__23100</t>
  </si>
  <si>
    <t>740042207__24900</t>
  </si>
  <si>
    <t>DOTACIÓN EN APLICACIÓN DE LA EFICIENCIA EN LA PRESUPUESTACIÓN DEPARTAMENTO DE INGENIERÍA DE COMPUTADORES</t>
  </si>
  <si>
    <t>75</t>
  </si>
  <si>
    <t>7500</t>
  </si>
  <si>
    <t>75001210___24900</t>
  </si>
  <si>
    <t>RECONOCIMIENTO A LA CALIDAD DEPARTAMENTO DE CIENCIAS DEL DEPORTE</t>
  </si>
  <si>
    <t>75004220___24900</t>
  </si>
  <si>
    <t>GASTOS DE FUNCIONAMIENTO DEL DEPARTAMENTO DE CIENCIAS DEL DEPORTE</t>
  </si>
  <si>
    <t>750042201__23100</t>
  </si>
  <si>
    <t>750042207__24900</t>
  </si>
  <si>
    <t>DOTACIÓN EN APLICACIÓN DE LA EFICIENCIA EN LA PRESUPUESTACIÓN DEPARTAMENTO DE CIENCIAS DEL DEPORTE</t>
  </si>
  <si>
    <t>76</t>
  </si>
  <si>
    <t>7600</t>
  </si>
  <si>
    <t>76001210___24900</t>
  </si>
  <si>
    <t>RECONOCIMIENTO A LA CALIDAD DEPARTAMENTO DE CIENCIAS DEL COMPORTAMIENTO Y SALUD</t>
  </si>
  <si>
    <t>76004220___24900</t>
  </si>
  <si>
    <t>GASTOS DE FUNCIONAMIENTO DEL DEPARTAMENTO DE CIENCIAS DEL COMPORTAMIENTO Y SALUD</t>
  </si>
  <si>
    <t>760042201__23100</t>
  </si>
  <si>
    <t>48</t>
  </si>
  <si>
    <t>4800</t>
  </si>
  <si>
    <t>48001210___24900</t>
  </si>
  <si>
    <t>RECONOCIMIENTO A LA CALIDAD INSTITUTO DE NEUROCIENCIAS</t>
  </si>
  <si>
    <t>48005410___24900</t>
  </si>
  <si>
    <t>GASTOS DE FUNCIONAMIENTO DEL INSTITUTO DE NEUROCIENCIAS</t>
  </si>
  <si>
    <t>50</t>
  </si>
  <si>
    <t>5000</t>
  </si>
  <si>
    <t>50001210___24900</t>
  </si>
  <si>
    <t>RECONOCIMIENTO A LA CALIDAD INSTITUTO DE BIOINGENIERÍA</t>
  </si>
  <si>
    <t>50005410___24900</t>
  </si>
  <si>
    <t>GASTOS DE FUNCIONAMIENTO DEL INSTITUTO DE BIOINGENIERÍA</t>
  </si>
  <si>
    <t>51</t>
  </si>
  <si>
    <t>5100</t>
  </si>
  <si>
    <t>51001210___24900</t>
  </si>
  <si>
    <t>RECONOCIMIENTO A LA CALIDAD INSTITUTO DE INVESTIGACIÓN, DESARROLLO E INNOVACIÓN EN BIOTECNOLOGÍA SANITARIA DE ELCHE</t>
  </si>
  <si>
    <t>51005410___24900</t>
  </si>
  <si>
    <t>GASTOS DE FUNCIONAMIENTO INSTITUTO EN INVESTIGACIÓN, DESARROLLO E INNOVACIÓN EN BIOTECNOLOGÍA SANITARIA (IDiBE)</t>
  </si>
  <si>
    <t>62</t>
  </si>
  <si>
    <t>6200</t>
  </si>
  <si>
    <t>62001210___24900</t>
  </si>
  <si>
    <t>RECONOCIMIENTO A LA CALIDAD INSTITUTO CENTRO DE INVESTIGACIÓN OPERATIVA</t>
  </si>
  <si>
    <t>62005410___24900</t>
  </si>
  <si>
    <t>GASTOS DE FUNCIONAMIENTO DEL INSTITUTO CENTRO DE INVESTIGACIÓN OPERATIVA</t>
  </si>
  <si>
    <t>19</t>
  </si>
  <si>
    <t>1900</t>
  </si>
  <si>
    <t>19001210___24900</t>
  </si>
  <si>
    <t>RECONOCIMIENTO A LA CALIDAD FACULTAD DE CIENCIAS EXPERIMIENTALES</t>
  </si>
  <si>
    <t>19004220___24900</t>
  </si>
  <si>
    <t>GASTOS DE FUNCIONAMIENTO DE LA FACULTAD DE CIENCIAS EXPERIMENTALES</t>
  </si>
  <si>
    <t>190042207__24900</t>
  </si>
  <si>
    <t>DOTACIÓN EN APLICACIÓN DE LA EFICIENCIA EN LA PRESUPUESTACIÓN FACULTAD DE CIENCIAS EXPERIMENTALES</t>
  </si>
  <si>
    <t>20</t>
  </si>
  <si>
    <t>2000</t>
  </si>
  <si>
    <t>20001210___24900</t>
  </si>
  <si>
    <t>RECONOCIMIENTO A LA CALIDAD FACULTAD DE MEDICINA</t>
  </si>
  <si>
    <t>20004220___24900</t>
  </si>
  <si>
    <t>GASTOS DE FUNCIONAMIENTO FACULTAD DE MEDICINA</t>
  </si>
  <si>
    <t>200042207__24900</t>
  </si>
  <si>
    <t>DOTACIÓN EN APLICACIÓN DE LA EFICIENCIA EN LA PRESUPUESTACIÓN FACULTAD DE MEDICINA</t>
  </si>
  <si>
    <t>21</t>
  </si>
  <si>
    <t>2100</t>
  </si>
  <si>
    <t>21001210___24900</t>
  </si>
  <si>
    <t>RECONOCIMIENTO A LA CALIDAD FACULTAD DE BELLAS ARTES</t>
  </si>
  <si>
    <t>21004220___24900</t>
  </si>
  <si>
    <t>GASTOS DE FUNCIONAMIENTO DE LA FACULTAD  DE BELLAS ARTES</t>
  </si>
  <si>
    <t>210042207__24900</t>
  </si>
  <si>
    <t>DOTACIÓN EN APLICACIÓN DE LA EFICIENCIA EN LA PRESUPUESTACIÓN FACULTAD DE BELLAS ARTES</t>
  </si>
  <si>
    <t>22</t>
  </si>
  <si>
    <t>2200</t>
  </si>
  <si>
    <t>22001210___24900</t>
  </si>
  <si>
    <t>RECONOCIMIENTO A LA CALIDAD FACULTAD DE CIENCIAS SOCIALES Y JURÍDICAS DE ORIHUELA</t>
  </si>
  <si>
    <t>22004220___24900</t>
  </si>
  <si>
    <t>GASTOS DE FUNCIONAMIENTO DE LA FACULTAD DE CIENCIAS SOCIALES Y JURÍDICAS ORIHUELA</t>
  </si>
  <si>
    <t>23</t>
  </si>
  <si>
    <t>2300</t>
  </si>
  <si>
    <t>23001210___24900</t>
  </si>
  <si>
    <t>RECONOCIMIENTO A LA CALIDAD FACULTAD DE CIENCIAS SOCIALES Y JURÍDICAS DE ELCHE</t>
  </si>
  <si>
    <t>23004220___24900</t>
  </si>
  <si>
    <t>GASTOS DE FUNCIONAMIENTO FACULTAD DE CIENCIAS SOCIALES Y JURÍDICAS DE ELCHE</t>
  </si>
  <si>
    <t>230042207__24900</t>
  </si>
  <si>
    <t>DOTACIÓN EN APLICACIÓN DE LA EFICIENCIA EN LA PRESUPUESTACIÓN FACULTAD DE CIENCIAS SOCIALES Y JURÍDICAS DE ELCHE</t>
  </si>
  <si>
    <t>24</t>
  </si>
  <si>
    <t>2400</t>
  </si>
  <si>
    <t>24001210___24900</t>
  </si>
  <si>
    <t>RECONOCIMIENTO A LA CALIDAD FACULTAD DE FARMACIA</t>
  </si>
  <si>
    <t>24004220___24900</t>
  </si>
  <si>
    <t>GASTOS DE FUNCIONAMIENTO DE LA FACULTAD DE FARMACIA</t>
  </si>
  <si>
    <t>240042207__24900</t>
  </si>
  <si>
    <t>DOTACIÓN EN APLICACIÓN DE LA EFICIENCIA EN LA PRESUPUESTACIÓN FACULTAD DE FARMACIA</t>
  </si>
  <si>
    <t>25</t>
  </si>
  <si>
    <t>2500</t>
  </si>
  <si>
    <t>25001210___24900</t>
  </si>
  <si>
    <t>RECONOCIMIENTO A LA CALIDAD ESCUELA POLITÉCNICA SUPERIOR DE ORIHUELA</t>
  </si>
  <si>
    <t>25004220___24900</t>
  </si>
  <si>
    <t>GASTOS DE FUNCIONAMIENTO DE LA ESCUELA POLITÉCNICA SUPERIOR DE ORIHUELA</t>
  </si>
  <si>
    <t>26</t>
  </si>
  <si>
    <t>2600</t>
  </si>
  <si>
    <t>26001210___24900</t>
  </si>
  <si>
    <t>RECONOCIMIENTO A LA CALIDAD ESCUELA POLITÉCNICA SUPERIOR DE ELCHE</t>
  </si>
  <si>
    <t>26004220___24900</t>
  </si>
  <si>
    <t>GASTOS DE FUNCIONAMIENTO ESCUELA POLITÉCNICA SUPERIOR DE ELCHE</t>
  </si>
  <si>
    <t>260042207__24900</t>
  </si>
  <si>
    <t>DOTACIÓN EN APLICACIÓN DE LA EFICIENCIA EN LA PRESUPUESTACIÓN ESCUELA POLITÉCNICA SUPERIOR DE ELCHE</t>
  </si>
  <si>
    <t>27</t>
  </si>
  <si>
    <t>2700</t>
  </si>
  <si>
    <t>27001210___24900</t>
  </si>
  <si>
    <t>RECONOCIMIENTO A LA CALIDAD FACULTAD DE CIENCIAS SOCIOSANITARIAS</t>
  </si>
  <si>
    <t>GASTOS DE FUNCIONAMIENTO DE LA FACULTAD DE CIENCIAS SOCIOSANITARIAS</t>
  </si>
  <si>
    <t>270042207__24900</t>
  </si>
  <si>
    <t>DOTACIÓN EN APLICACIÓN DE LA EFICIENCIA EN LA PRESUPUESTACIÓN FACULTAD DE CIENCIAS SOCIOSANITARIAS</t>
  </si>
  <si>
    <t>12</t>
  </si>
  <si>
    <t>000042202__22880</t>
  </si>
  <si>
    <t>APORTACIÓN: "FUNDAMENTOS DE LOS DEPORTES NÁUTICOS"</t>
  </si>
  <si>
    <t>4240___</t>
  </si>
  <si>
    <t>21201</t>
  </si>
  <si>
    <t>00004240___21201</t>
  </si>
  <si>
    <t>MANTENIMIENTO DE INSTALACIONES DEPORTIVAS</t>
  </si>
  <si>
    <t>12001220___24900</t>
  </si>
  <si>
    <t>GASTOS DE FUNCIONAMIENTO DEL VICERRECTORADO DE INCLUSIÓN, SOSTENIBILIDAD Y DEPORTES</t>
  </si>
  <si>
    <t>120032302__22601</t>
  </si>
  <si>
    <t>ACCIONES DE PROYECCIÓN EN LA SOCIEDAD</t>
  </si>
  <si>
    <t>424.00.50</t>
  </si>
  <si>
    <t>48193</t>
  </si>
  <si>
    <t>42401__</t>
  </si>
  <si>
    <t>120042401__22608</t>
  </si>
  <si>
    <t>120042401__48103</t>
  </si>
  <si>
    <t>BECAS: MONITORES "CAMPUS SALUDABLES Y DEPORTE"</t>
  </si>
  <si>
    <t>42402__</t>
  </si>
  <si>
    <t>120042402__22608</t>
  </si>
  <si>
    <t>42403__</t>
  </si>
  <si>
    <t>120042403__22609</t>
  </si>
  <si>
    <t>42404__</t>
  </si>
  <si>
    <t>120042404__48103</t>
  </si>
  <si>
    <t>42405__</t>
  </si>
  <si>
    <t>42407__</t>
  </si>
  <si>
    <t>42408__</t>
  </si>
  <si>
    <t>120042408__68301</t>
  </si>
  <si>
    <t>PERSONAL TÉCNICO PROMOCIÓN DE HÁBITOS SALUDABLES</t>
  </si>
  <si>
    <t>42409__</t>
  </si>
  <si>
    <t>120042409__22609</t>
  </si>
  <si>
    <t>CONVENIO GV AGENDA 2030 Y DE LOS ODS</t>
  </si>
  <si>
    <t>42410__</t>
  </si>
  <si>
    <t>120042410__22609</t>
  </si>
  <si>
    <t>42411__</t>
  </si>
  <si>
    <t>120042411__22609</t>
  </si>
  <si>
    <t>PROGRAMA AGENDA UMH 2030 ODS</t>
  </si>
  <si>
    <t>42412__</t>
  </si>
  <si>
    <t>120042412__22609</t>
  </si>
  <si>
    <t>12011220___24900</t>
  </si>
  <si>
    <t>GASTOS DE FUNCIONAMIENTO DE LA OFICINA DE CAMPUS SALUDABLES Y DEPORTES</t>
  </si>
  <si>
    <t>12014240___22800</t>
  </si>
  <si>
    <t>ACCIONES DE COMPETICIONES DEPORTIVAS CADU, CEU, COMPETICIONES INTERNAS Y ACTIVIDADES DE PROMOCIÓN DEL DEPORTE</t>
  </si>
  <si>
    <t>48305</t>
  </si>
  <si>
    <t>120142401__22890</t>
  </si>
  <si>
    <t>GASTOS CORRIENTES DE COMPETICIONES DEPORTIVAS</t>
  </si>
  <si>
    <t>21900</t>
  </si>
  <si>
    <t>120142403__21900</t>
  </si>
  <si>
    <t>REPARACIÓN Y REPOSICIÓN DE MATERIAL DEPORTIVO</t>
  </si>
  <si>
    <t>21600</t>
  </si>
  <si>
    <t>120142404__21600</t>
  </si>
  <si>
    <t>SISTEMA INTEGRADO DE RESERVAS DE INSTALACIONES DEPORTIVAS</t>
  </si>
  <si>
    <t>120142405__22608</t>
  </si>
  <si>
    <t>ACTIVIDADES DEPORTIVAS DIRIGIDAS EN EL CAMPUS DE SANT JOAN D´ALACANT, ORIHUELA Y ALTEA</t>
  </si>
  <si>
    <t>42406__</t>
  </si>
  <si>
    <t>120142406__22608</t>
  </si>
  <si>
    <t>PROGRAMA UMH-PROMESAS</t>
  </si>
  <si>
    <t>120142410__22600</t>
  </si>
  <si>
    <t>PROGRAMA "UMH PROYECTA DEPORTE"</t>
  </si>
  <si>
    <t>12024240___24900</t>
  </si>
  <si>
    <t>DOTACIÓN Y REPOSICIÓN DE EQUIPAMIENTO PUEBLO CIENTÍFICO</t>
  </si>
  <si>
    <t>120242401__21200</t>
  </si>
  <si>
    <t>ADECUACIÓN PUEBLO CIENTÍFICO</t>
  </si>
  <si>
    <t>120242402__22709</t>
  </si>
  <si>
    <t>MANTENIMIENTO PUEBLO CIENTÍFICO</t>
  </si>
  <si>
    <t>12031220___24900</t>
  </si>
  <si>
    <t>GASTOS DE FUNCIONAMIENTO DE LA ESCUELA DE VERANO Y AULA JUNIOR</t>
  </si>
  <si>
    <t>12041220___24900</t>
  </si>
  <si>
    <t>GASTOS DE FUNCIONAMIENTO DE LA UNIDAD DE IGUALTAT I DIVERSITAT</t>
  </si>
  <si>
    <t>120442401__22800</t>
  </si>
  <si>
    <t>CONVENIO GV FOMENTO ACTIVIDADES EN MATERIA DE PERSPECTIVA DE GÉNERO</t>
  </si>
  <si>
    <t>120442402__22608</t>
  </si>
  <si>
    <t>DESARROLLO DEL PLAN DE IGUALDAD ENTRE MUJERES Y HOMBRES DE LA UMH</t>
  </si>
  <si>
    <t>120442403__22880</t>
  </si>
  <si>
    <t>120442412__22800</t>
  </si>
  <si>
    <t>CONVENIO GV FOMENTO ACTIVIDADES EN MATERIA DE IGUALDAD EN LA DIVERSIDAD</t>
  </si>
  <si>
    <t>12051220___24900</t>
  </si>
  <si>
    <t>GASTOS DE FUNCIONAMIENTO DEL ÁREA AMBIENTAL Y DESARROLLO SOSTENIBLE</t>
  </si>
  <si>
    <t>120512208__24900</t>
  </si>
  <si>
    <t>ACCIONES ESPECÍFICAS DE GESTIÓN DEL ÁREA AMBIENTAL Y DESARROLLO SOSTENIBLE</t>
  </si>
  <si>
    <t>120542401__22706</t>
  </si>
  <si>
    <t>CERTIFICACIÓN Y MANTENIMIENTO EXTERNA DEL SISTEMA DE GESTIÓN AMBIENTAL ISO 14.001</t>
  </si>
  <si>
    <t>13</t>
  </si>
  <si>
    <t>22603</t>
  </si>
  <si>
    <t>00001220___22603</t>
  </si>
  <si>
    <t>SERVICIOS JURÍDICO-CONTENCIOSOS</t>
  </si>
  <si>
    <t>22610</t>
  </si>
  <si>
    <t>000012203__22610</t>
  </si>
  <si>
    <t>GASTOS DERIVADOS DE PROCESOS ELECTORALES</t>
  </si>
  <si>
    <t>13001220___24900</t>
  </si>
  <si>
    <t>GASTOS DE FUNCIONAMIENTO DE LA SECRETARÍA GENERAL</t>
  </si>
  <si>
    <t>130012201__22604</t>
  </si>
  <si>
    <t>EDICIÓN DE PUBLICACIONES INSTITUCIONALES PROPIAS Y OTRO MATERIAL</t>
  </si>
  <si>
    <t>130012202__22606</t>
  </si>
  <si>
    <t>ASISTENCIA Y ORGANIZACIÓN DE REUNIONES Y CONFERENCIAS</t>
  </si>
  <si>
    <t>130012203__22709</t>
  </si>
  <si>
    <t>OTROS TRABAJOS REALIZADOS POR EMPRESAS O PROFESIONALES</t>
  </si>
  <si>
    <t>13011220___24900</t>
  </si>
  <si>
    <t>GASTOS DE FUNCIONAMIENTO DEL SERVICIO DE MODERNIZACIÓN Y COORDINACIÓN ADMINISTRATIVA</t>
  </si>
  <si>
    <t>130112202__21301</t>
  </si>
  <si>
    <t>GESTIÓN DE LA ELIMINACIÓN DOCUMENTAL</t>
  </si>
  <si>
    <t>130112208__24900</t>
  </si>
  <si>
    <t>ACCIONES ESPECÍFICAS DE GESTIÓN DEL SERVICIO DE MODERNIZACIÓN Y COORDINACIÓN ADMINISTRATIVA</t>
  </si>
  <si>
    <t>13021220___24900</t>
  </si>
  <si>
    <t>GASTOS DE FUNCIONAMIENTO DEL SERVICIO JURÍDICO</t>
  </si>
  <si>
    <t>130212208__24900</t>
  </si>
  <si>
    <t>ACCIONES ESPECÍFICAS DE GESTIÓN DEL SERVICIO JURÍDICO</t>
  </si>
  <si>
    <t>13031220___24900</t>
  </si>
  <si>
    <t>GASTOS DE FUNCIONAMIENTO DE LA OFICINA DE DATOS</t>
  </si>
  <si>
    <t>130312207__24900</t>
  </si>
  <si>
    <t>DOTACIÓN EN APLICACIÓN DE LA EFICIENCIA EN LA PRESUPUESTACIÓN OFICINA DE DATOS</t>
  </si>
  <si>
    <t>56</t>
  </si>
  <si>
    <t>56001220___24900</t>
  </si>
  <si>
    <t>GASTOS DE FUNCIONAMIENTO DEL SERVICIO DE ABOGACÍA</t>
  </si>
  <si>
    <t>22201</t>
  </si>
  <si>
    <t>560012201__22201</t>
  </si>
  <si>
    <t>GASTOS EN COMUNICACIONES POSTALES Y TELEGRÁFICAS (CORREO, BUROFAXES, ETC..)</t>
  </si>
  <si>
    <t>22200</t>
  </si>
  <si>
    <t>560012202__22200</t>
  </si>
  <si>
    <t>GASTOS TELEFÓNICOS</t>
  </si>
  <si>
    <t>560012203__22709</t>
  </si>
  <si>
    <t>ACCIONES DE GESTIÓN DEL SERVICIO DE ABOGACÍA</t>
  </si>
  <si>
    <t>560012208__24900</t>
  </si>
  <si>
    <t>ACCIONES ESPECÍFICAS DE GESTIÓN DEL SERVICIO DE ABOGACÍA</t>
  </si>
  <si>
    <t>20302</t>
  </si>
  <si>
    <t>00001220___20302</t>
  </si>
  <si>
    <t>ARRENDAMIENTOS INSTALACIONES</t>
  </si>
  <si>
    <t>20400</t>
  </si>
  <si>
    <t>00001220___20400</t>
  </si>
  <si>
    <t>ARRENDAMIENTO ELEMENTOS DE TRANSPORTE</t>
  </si>
  <si>
    <t>00001220___20900</t>
  </si>
  <si>
    <t>CÁNONES (PROPIEDAD INTELECTUAL)</t>
  </si>
  <si>
    <t>22104</t>
  </si>
  <si>
    <t>00001220___22104</t>
  </si>
  <si>
    <t>LAVADO DE ROPA DE TRABAJO</t>
  </si>
  <si>
    <t>22209</t>
  </si>
  <si>
    <t>00001220___22209</t>
  </si>
  <si>
    <t>SERVICIOS GENERALES DE ATENCIÓN E INFORMACIÓN TELEFÓNICA</t>
  </si>
  <si>
    <t>22300</t>
  </si>
  <si>
    <t>00001220___22300</t>
  </si>
  <si>
    <t>GASTOS DE TRANSPORTE: PARQUE MÓVIL</t>
  </si>
  <si>
    <t>22400</t>
  </si>
  <si>
    <t>00001220___22400</t>
  </si>
  <si>
    <t>PRIMAS DE SEGUROS</t>
  </si>
  <si>
    <t>22500</t>
  </si>
  <si>
    <t>00001220___22500</t>
  </si>
  <si>
    <t>TRIBUTOS</t>
  </si>
  <si>
    <t>22613</t>
  </si>
  <si>
    <t>00001220___22613</t>
  </si>
  <si>
    <t>APORTACIONES A LAS SECCIONES SINDICALES</t>
  </si>
  <si>
    <t>00001220___23201</t>
  </si>
  <si>
    <t>GASTOS DE FUNCIONAMIENTO DEL COMITÉ DE EMPRESA Y LA JUNTA DE PERSONAL</t>
  </si>
  <si>
    <t>00001220___31000</t>
  </si>
  <si>
    <t>INTERESES DE PRÉSTAMOS Y ANTICIPOS POR EL PLAN PLURIANUAL DE INVERSIONES</t>
  </si>
  <si>
    <t>31900</t>
  </si>
  <si>
    <t>00001220___31900</t>
  </si>
  <si>
    <t>INTERESES OPERACIONES CONFIRMING</t>
  </si>
  <si>
    <t>5</t>
  </si>
  <si>
    <t>50000</t>
  </si>
  <si>
    <t>00001220___50000</t>
  </si>
  <si>
    <t>DOTACIÓN CONTINGENCIA POST-COVID</t>
  </si>
  <si>
    <t>90000</t>
  </si>
  <si>
    <t>00001220___90000</t>
  </si>
  <si>
    <t>AMORTIZACIÓN DE PRÉSTAMOS REINTEGRABLES</t>
  </si>
  <si>
    <t>000012201__22104</t>
  </si>
  <si>
    <t>ADQUISICIÓN DE ROPA DE TRABAJO</t>
  </si>
  <si>
    <t>000012201__90000</t>
  </si>
  <si>
    <t>RESPONSABILIDAD PATRIMONIAL</t>
  </si>
  <si>
    <t>000012203__91000</t>
  </si>
  <si>
    <t>AMORTIZACIÓN DEL CAPITAL DE PRÉSTAMOS</t>
  </si>
  <si>
    <t>000012211__22880</t>
  </si>
  <si>
    <t>PLAN DE FORMACIÓN ESPECÍFICO DEL PAS</t>
  </si>
  <si>
    <t>13001</t>
  </si>
  <si>
    <t>00004220___13001</t>
  </si>
  <si>
    <t>RETRIBUCIONES BÁSICAS DEL P.A.S. FUNCIONARIO</t>
  </si>
  <si>
    <t>13002</t>
  </si>
  <si>
    <t>00004220___13002</t>
  </si>
  <si>
    <t>RETRIBUCIONES COMPLEMENTARIAS DEL P.A.S. FUNCIONARIO</t>
  </si>
  <si>
    <t>14101</t>
  </si>
  <si>
    <t>00004220___14101</t>
  </si>
  <si>
    <t>RETRIBUCIONES BÁSICAS  DEL P.A.S. CONTRATADO (LABORAL TEMPORAL)</t>
  </si>
  <si>
    <t>14102</t>
  </si>
  <si>
    <t>00004220___14102</t>
  </si>
  <si>
    <t>RETRIBUCIONES COMPLEMENTARIAS DEL P.A.S. CONTRATADO (LABORAL TEMPORAL)</t>
  </si>
  <si>
    <t>17204</t>
  </si>
  <si>
    <t>00004220___17204</t>
  </si>
  <si>
    <t>APORTACIÓN PLAN DE PENSIONES DEL PERSONAL</t>
  </si>
  <si>
    <t>000042203__16000</t>
  </si>
  <si>
    <t>MEJORA DE LAS CONDICIONES LABORALES DEL PERSONAL (PAS)</t>
  </si>
  <si>
    <t>000042203__23200</t>
  </si>
  <si>
    <t>OTRAS INDEMNIZACIONES: GASTOS DERIVADOS DE TRIBUNALES OPOSICIONES (PAS)</t>
  </si>
  <si>
    <t>14001220___24900</t>
  </si>
  <si>
    <t>GASTOS DE FUNCIONAMIENTO DE GERENCIA</t>
  </si>
  <si>
    <t>140012201__23100</t>
  </si>
  <si>
    <t>DIETAS, LOCOM. Y TRASL. ASIST. A REUNIONES TÉCNICAS, COMISIONES Y OTROS ORG.</t>
  </si>
  <si>
    <t>140012202__22706</t>
  </si>
  <si>
    <t>TRABAJOS REALIZ. POR EMPRESAS O PROF: ESTUDIOS Y TRABAJOS TÉCNICOS</t>
  </si>
  <si>
    <t>22009</t>
  </si>
  <si>
    <t>140012203__22009</t>
  </si>
  <si>
    <t>MATERIAL DE USO GENERAL</t>
  </si>
  <si>
    <t>48410</t>
  </si>
  <si>
    <t>140012205__48410</t>
  </si>
  <si>
    <t>PROYECTO PRESUPUESTO PARTICIPATIVO UMH</t>
  </si>
  <si>
    <t>140012210__23200</t>
  </si>
  <si>
    <t>ACCIONES DE IMPULSO A LA FORMACIÓN, BENCHMARKING Y OTRAS</t>
  </si>
  <si>
    <t>122101_</t>
  </si>
  <si>
    <t>1400 122.10.1_ 22800</t>
  </si>
  <si>
    <t>SEMANA DE LA INNOVACIÓN GASTOS DE ORGANIZACIÓN</t>
  </si>
  <si>
    <t>48400</t>
  </si>
  <si>
    <t>14004220___17201</t>
  </si>
  <si>
    <t>FORMACIÓN Y PERFECCIONAMIENTO DEL PAS</t>
  </si>
  <si>
    <t>14004220___22880</t>
  </si>
  <si>
    <t>GASTOS CORRIENTES DERIVADOS DEL PLAN DE FORMACIÓN Y PERFECCIÓN DEL PAS</t>
  </si>
  <si>
    <t>14011220___24900</t>
  </si>
  <si>
    <t>GASTOS DE FUNCIONAMIENTO DEL SERVICIO DE INFORMACIÓN CONTABLE, GESTIÓN ECONÓMICA Y FINANCIERA</t>
  </si>
  <si>
    <t>140112208__24900</t>
  </si>
  <si>
    <t>ACCIONES ESPECÍFICAS DE GESTIÓN DEL SERVICIO DE INFORMACIÓN CONTABLE, GESTIÓN ECONÓMICA Y FINANCIERA</t>
  </si>
  <si>
    <t>14061220___24900</t>
  </si>
  <si>
    <t>GASTOS DE FUNCIONAMIENTO DEL SERVICIO DE GESTIÓN DE LA CONTRATACIÓN</t>
  </si>
  <si>
    <t>140612201__22201</t>
  </si>
  <si>
    <t>140612208__24900</t>
  </si>
  <si>
    <t>ACCIONES ESPECÍFICAS  DE GESTIÓN DEL SERVICIO DE GESTIÓN DE LA CONTRATACIÓN</t>
  </si>
  <si>
    <t>14071220___24900</t>
  </si>
  <si>
    <t>GASTOS DE FUNCIONAMIENTO DEL SERVICIO DE GESTIÓN PRESUPUESTARIA Y PATRIMONIAL</t>
  </si>
  <si>
    <t>140712201__22604</t>
  </si>
  <si>
    <t>GASTOS DERIVADOS DE EDICIÓN Y PUBLICACIÓN DE INFORMACIÓN PRESUPUESTARIA: LIBRO PRESUPUESTO ANUAL, OTROS.</t>
  </si>
  <si>
    <t>140712202__23100</t>
  </si>
  <si>
    <t>DESPLAZAMIENTOS PARA LA PRESTACIÓN DEL SERVICIO DE INVENTARIO</t>
  </si>
  <si>
    <t>140712208__24900</t>
  </si>
  <si>
    <t>ACCIONES ESPECÍFICAS DE GESTIÓN DEL SERVICIO DE GESTIÓN PRESUPUESTARIA Y PATRIMONIAL</t>
  </si>
  <si>
    <t>14091220___24900</t>
  </si>
  <si>
    <t>GASTOS DE FUNCIONAMIENTO DEL SERVICIO DE PERSONAL DE ADMINISTRACIÓN Y SERVICIOS</t>
  </si>
  <si>
    <t>140912207__24900</t>
  </si>
  <si>
    <t>DOTACIÓN EN APLICACIÓN DE LA EFICIENCIA EN LA PRESUPUESTACIÓN SERVICIO DE PERSONAL DE ADMINISTRACIÓN Y SERVICIOS</t>
  </si>
  <si>
    <t>14121220___24900</t>
  </si>
  <si>
    <t>GASTOS DE FUNCIONAMIENTO DEL SERVICIO DE PLANIFICACIÓN Y SEGUIMIENTO DE LA CONTRATACIÓN</t>
  </si>
  <si>
    <t>141212208__24900</t>
  </si>
  <si>
    <t>ACCIONES ESPECÍFICAS DE GESTIÓN DEL SERVICIO DE PLANIFICACIÓN Y SEGUIMIENTO DE LA CONTRATACIÓN</t>
  </si>
  <si>
    <t>15021220___24900</t>
  </si>
  <si>
    <t>GASTOS DE FUNCIONAMIENTO DEL CENTRO DE GESTIÓN DEL CAMPUS DE ALTEA</t>
  </si>
  <si>
    <t>150212208__24900</t>
  </si>
  <si>
    <t>ACCIONES ESPECÍFICAS DE GESTIÓN DEL CENTRO DE GESTIÓN DEL CAMPUS DE ALTEA</t>
  </si>
  <si>
    <t>16021220___24900</t>
  </si>
  <si>
    <t>GASTOS DE FUNCIONAMIENTO DEL CENTRO DE GESTIÓN DEL CAMPUS DE ELCHE</t>
  </si>
  <si>
    <t>160212208__24900</t>
  </si>
  <si>
    <t>ACCIONES ESPECÍFICAS DE GESTIÓN DEL CENTRO DE GESTIÓN DEL CAMPUS DE ELCHE</t>
  </si>
  <si>
    <t>17021220___24900</t>
  </si>
  <si>
    <t>GASTOS DE FUNCIONAMIENTO DEL CENTRO GESTIÓN DEL CAMPUS DE ORIHUELA</t>
  </si>
  <si>
    <t>170212208__24900</t>
  </si>
  <si>
    <t>ACCIONES ESPECÍFICAS DE GESTIÓN DEL CENTRO DE GESTIÓN DEL CAMPUS DE ORIHUELA</t>
  </si>
  <si>
    <t>18021220___24900</t>
  </si>
  <si>
    <t>GASTOS DE FUNCIONAMIENTO DEL CENTRO DE GESTIÓN DEL CAMPUS DE SANT JOAN D´ALACANT</t>
  </si>
  <si>
    <t>180212208__24900</t>
  </si>
  <si>
    <t>ACCIONES ESPECÍFICAS DE GESTIÓN DEL CENTRO DE GESTIÓN DEL CAMPUS DE SANT JOAN D´ALACANT</t>
  </si>
  <si>
    <t>49</t>
  </si>
  <si>
    <t>4900</t>
  </si>
  <si>
    <t>49004220___24900</t>
  </si>
  <si>
    <t>DOTACIÓN PARA LA ADAPTACIÓN Y REORGANIZACIONES DE NUEVAS UNIDADES ORGÁNICAS</t>
  </si>
  <si>
    <t>72</t>
  </si>
  <si>
    <t>72001220___24900</t>
  </si>
  <si>
    <t>GASTOS DE FUNCIONAMIENTO DEL DEFENSOR UNIVERSITARIO</t>
  </si>
  <si>
    <t>00001220___21600</t>
  </si>
  <si>
    <t>REPARAC. MANT. Y CONSERV. SISTEMAS DE GESTIÓN CENTRALIZADA (HARDWARE)</t>
  </si>
  <si>
    <t>00001220___21700</t>
  </si>
  <si>
    <t>REPARAC. MANT. Y CONSERV. SISTEMAS DE GESTIÓN CENTRALIZADA (SOFTWARE)</t>
  </si>
  <si>
    <t>21800</t>
  </si>
  <si>
    <t>00001220___21800</t>
  </si>
  <si>
    <t>22002</t>
  </si>
  <si>
    <t>00001220___22002</t>
  </si>
  <si>
    <t>00001220___22200</t>
  </si>
  <si>
    <t>COMUNICACIONES TELEFÓNICAS Y DE RED</t>
  </si>
  <si>
    <t>00001220___22706</t>
  </si>
  <si>
    <t>TRABAJOS REALIZADOS OTRAS EMPRESAS: SERVICIOS DE ASISTENCIA TÉCNICA EN T.I.C.</t>
  </si>
  <si>
    <t>122.00.01</t>
  </si>
  <si>
    <t>62401</t>
  </si>
  <si>
    <t>0000 122.00.01 62401</t>
  </si>
  <si>
    <t>EQUIPOS PARA PROCESOS T.I.C.: HARDWARE PARA LOS PROCESOS DE GESTIÓN</t>
  </si>
  <si>
    <t>62402</t>
  </si>
  <si>
    <t>0000 122.00.01 62402</t>
  </si>
  <si>
    <t>EQUIPOS PARA PROCESOS T.I.C.: SOFTWARE PARA LOS PROCESOS DE GESTIÓN</t>
  </si>
  <si>
    <t>122.00.06</t>
  </si>
  <si>
    <t>0000 122.00.06 62800</t>
  </si>
  <si>
    <t>PROYECTOS TÉCNICOS: REDES</t>
  </si>
  <si>
    <t>122.00.11</t>
  </si>
  <si>
    <t>0000 122.00.11 62402</t>
  </si>
  <si>
    <t>SUM. E INT. DE UN STMA DE CONTINGENCIA PARA ACCESO REMOTO, TELETRABAJO Y VIRTUALIZACION DE ESCRITORIOS Y APP PARA DOCENCIA UNIVERSITARIA ONLINE PARA LA UMH</t>
  </si>
  <si>
    <t>000012201__22706</t>
  </si>
  <si>
    <t>SERVICIOS EXTERNOS DE SOPORTE, REPARACIÓN, E INSTLACIÓN DE EQUIPAMIENTOS INFORMATICOS Y DE RED (CAU)</t>
  </si>
  <si>
    <t>122.16.09</t>
  </si>
  <si>
    <t>62801</t>
  </si>
  <si>
    <t>0000 122.16.09 62801</t>
  </si>
  <si>
    <t>RENOVACIÓN AULAS UNIVERSITARIAS INFORMÁTICAS Y LABORATORIOS DOCENTES</t>
  </si>
  <si>
    <t>000042201__21600</t>
  </si>
  <si>
    <t>MANTENIMIENTO DE EQUIPOS PARA PROCESOS DE INFORMACIÓN: LECTORAS ÓPTICAS</t>
  </si>
  <si>
    <t>73001220___24900</t>
  </si>
  <si>
    <t>GASTOS DE FUNCIONAMIENTO DEL VICERRECTORADO DE TECNOLOGÍAS DE LA INFORMACIÓN</t>
  </si>
  <si>
    <t>73011220___24900</t>
  </si>
  <si>
    <t>GASTOS DE FUNCIONAMIENTO DEL SERVICIO DE INFRAESTRUCTURA INFORMÁTICA</t>
  </si>
  <si>
    <t>730112208__24900</t>
  </si>
  <si>
    <t>ACCIONES ESPECÍFICAS DEL SERVICIO DE INFRAESTRUCTURA INFORMÁTICA</t>
  </si>
  <si>
    <t>73021220___24900</t>
  </si>
  <si>
    <t>GASTOS DE FUNCIONAMIENTO DEL SERVICIO DE INNOVACIÓN Y PLANIFICACIÓN TECNOLÓGICA</t>
  </si>
  <si>
    <t>730212201__24900</t>
  </si>
  <si>
    <t>DESARROLLO, MANTENIMIENTO Y MATERIAL PARA PROYECTOS TIC</t>
  </si>
  <si>
    <t>730212202__24900</t>
  </si>
  <si>
    <t>MATERIAL PARA ACCIONES DE INNOVACIÓN</t>
  </si>
  <si>
    <t>42104__</t>
  </si>
  <si>
    <t>22884</t>
  </si>
  <si>
    <t>730242104__22884</t>
  </si>
  <si>
    <t>ACCIONES DE IMPULSO DE LOS MÁSTERS Y PROGRAMAS DE DOCTORADO</t>
  </si>
  <si>
    <t>541.01.02</t>
  </si>
  <si>
    <t>7302 541.01.02 21600</t>
  </si>
  <si>
    <t>MANTENIMIENTO Y REPARACIONES EQUIPOS</t>
  </si>
  <si>
    <t>0400 541.10.06 48405</t>
  </si>
  <si>
    <t>Crédito aprobado 2022</t>
  </si>
  <si>
    <t>A fecha de septiembre, no se ha imputado en esta partida porque se tiene previsto preparar la convocatoria de Erasmus+ con países asociados para el curso 2022/2023, en el mes de Octubre de 2022. Por ese motivo todavía no se ha ejecutado el crédito.Proyecto ERASMUS+ 2020-1-ES01-KA107-079507. Para esta acción de movilidad se ha solicitado un nuevo proyecto pero estamos pendientes de resolución por parte del SEPIE. Proyecto 2022-1-ES01-KA171-HED-000075386 . Solicitamos 11.000€ para ejecutarlos en el año 2023 y 20.000€ en el año 2024</t>
  </si>
  <si>
    <r>
      <t xml:space="preserve">INDICADOR:EDICIÓN EN LINEA DE BASES DE DATOS ADICIONALES, MEJORAS EN LA EDICIÓN DE ESQUEMAS DE DATOS, </t>
    </r>
    <r>
      <rPr>
        <sz val="11"/>
        <color rgb="FFFF0000"/>
        <rFont val="Calibri"/>
        <family val="2"/>
        <scheme val="minor"/>
      </rPr>
      <t>ACRDITACIÓN INSTITUCIONAL(SE HA REALIZADO EL DISEÑO PERO NO SE HA DESARROLLADO)</t>
    </r>
    <r>
      <rPr>
        <sz val="11"/>
        <color indexed="8"/>
        <rFont val="Calibri"/>
        <family val="2"/>
        <scheme val="minor"/>
      </rPr>
      <t xml:space="preserve"> SGQ.UMH.ES</t>
    </r>
  </si>
  <si>
    <t>ADQUISICIÓN DE UN MANIQUÍ CABEZA INTUBACION</t>
  </si>
  <si>
    <t xml:space="preserve"> OFERTA FORMATIVA CENTRO CYBORG</t>
  </si>
  <si>
    <t xml:space="preserve"> 6300 12200 00 62800 </t>
  </si>
  <si>
    <t>ADQUISICIÓN DE UN MANIQUÍ CUERPO COMPLETO</t>
  </si>
  <si>
    <t>4299.07</t>
  </si>
  <si>
    <t>ADQUISICIÓN TROLLEY ACTUACION INMEDIATA</t>
  </si>
  <si>
    <t>ADQUISICION ASPIRADOR COMPACTO</t>
  </si>
  <si>
    <t>INSTALACIÓN DE UNA SALA DE REALIDAD VIRTUAL</t>
  </si>
  <si>
    <t>INCORPORACION DEL REMANENTE ASOCIADO AL OBJETIVO</t>
  </si>
  <si>
    <t>ADQUISICION DE UN PC PARA IMPRESIÓN 3D</t>
  </si>
  <si>
    <t>PRECIOS Y TARIFAS</t>
  </si>
  <si>
    <t>6300 1220 22102</t>
  </si>
  <si>
    <t xml:space="preserve">INICIO PRESTACIÓN SERVICIO ALQUILER </t>
  </si>
  <si>
    <t>ADQUISICIÓN DE UN SIMULADOR AVANZADO PACIENTE ADULTO</t>
  </si>
  <si>
    <t>MEJORA DE LA OFERTA FORMATIVA CYBORG</t>
  </si>
  <si>
    <t>BECAS PRÁCTICAS INTERNACIONALES SANTANDER</t>
  </si>
  <si>
    <t>Número de solicitudes doctorandos</t>
  </si>
  <si>
    <t>Número de sexenios solicitados</t>
  </si>
  <si>
    <t>Número de Contratos</t>
  </si>
  <si>
    <t>Garantizar el cumplimiento legal que determina que los trabajadores de la UMH necesitan realizar formacion continua para mantener la acreditación para investigar con animales ïndiquese Número</t>
  </si>
  <si>
    <t>Apórtese detalle</t>
  </si>
  <si>
    <t>Indíquese</t>
  </si>
  <si>
    <t>Indíquese importe ejecutado a fecha actual</t>
  </si>
  <si>
    <t>110013110__48404</t>
  </si>
  <si>
    <r>
      <rPr>
        <sz val="11"/>
        <color rgb="FFFF0000"/>
        <rFont val="Calibri"/>
        <family val="2"/>
        <scheme val="minor"/>
      </rPr>
      <t>Nº</t>
    </r>
    <r>
      <rPr>
        <sz val="11"/>
        <color indexed="8"/>
        <rFont val="Calibri"/>
        <family val="2"/>
        <scheme val="minor"/>
      </rPr>
      <t xml:space="preserve"> CURSOS IMPARTIDOS</t>
    </r>
  </si>
  <si>
    <t>Desplazamientos Oficinales del Rector en sus actos de respresentación Institucional</t>
  </si>
  <si>
    <t>Nº becas</t>
  </si>
  <si>
    <t>SEGÚN CONVOCATORIA (índiquese cual ese ese %)</t>
  </si>
  <si>
    <t>FUNDACIÓN UNIVERSITARIA DE INVESTIGACIÓN ARQUEOLÓGICA LA ALCUDIA</t>
  </si>
  <si>
    <t>LA OBETENCIÓN DE UN FIN COMÚN EN LOS CAMPOS EDUCATIVOS, CIENTÍFICOS, TECNOLÓGICOS Y CULTURALES DE INTERÉS COMÚN COMO LA REALIZACIÓN DE ACTUACIONES ARQUEOLÓGICAS, EXPOSICIONES PERMANENTES Y TEMPORALES, ACTIVIDADES DE DIFUSIÓN, INVESTIGACIÓN, CONSERVACIÓN Y RESTAURACIÓN DE ESTRUCTURAS, MONUMENTOS Y MATERIALES ARQUEOLÓGICOS DEL YACIMIENTO DE LA ALCUDIA.</t>
  </si>
  <si>
    <t>la firma de este convenio se realiza con motivo de la aportación anual que la UMH hace a la Fundación la Alcudia por ser el rector patrono de dicha Fundación. Como indicador se propone la firma del convenio y el seguimiento, a través de la memoria anual de actividades de la propia Fundación</t>
  </si>
  <si>
    <t>BECA MORDIDA UMH-CIEC</t>
  </si>
  <si>
    <t>Favorecimiento de la formación y la movilidad del talento artístico UMH mediante la convocatoria de la XII Edición de la beca MORDIDA UMH-CIEC en colaboración con el Centro Internacional de Estampa Contemporánea de Betanzos (Galicia)</t>
  </si>
  <si>
    <t xml:space="preserve">Promover la formación de grabado de los estudiantes de Bellas Artes de la UMH </t>
  </si>
  <si>
    <t>Nº de becas</t>
  </si>
  <si>
    <t>2 becas</t>
  </si>
  <si>
    <t>Seguir promoviendo el talento UMH mediante becas culturales para nuestros estudiantes</t>
  </si>
  <si>
    <t>COLABORACIÓN UNICÓMIC</t>
  </si>
  <si>
    <t>Acciones de divulgación en torno al cómic y la novela gráfica</t>
  </si>
  <si>
    <t>Promover la cultura del cómic en la UMH</t>
  </si>
  <si>
    <t xml:space="preserve">Asociación Unicómic           G-53373908 </t>
  </si>
  <si>
    <t>FESTIVAL INTERNACIONAL DE CINE FANTÁSTICO DE ELCHE</t>
  </si>
  <si>
    <t>Tiene por objeto la concesión de una subvención a la Asociación para la financiación de sus dos actividades principales vinculadas: el Festival Internacional de Cine Fantástico de Elche - FANTAELX y el Congreso Internacional de Género Fantástico, Audiovisuales y Nuevas Tecnologías</t>
  </si>
  <si>
    <t>Se pretende apoyar la investigación artística y académica a través del festival y de sus actividades paralelas a través del fomento de la colaboración, la creación audiovisual y los cortometrajes entre los estudiantes de los Grados de Comunicación Audiovisual, Bellas Artes y Doble Grado de Comunicación Audiovisual y Periodismo de la UMH.</t>
  </si>
  <si>
    <t>Asociación Unicornio Negro G54802251</t>
  </si>
  <si>
    <t>Segundo trimestre del año</t>
  </si>
  <si>
    <t>Difundir y apoyar la creación audiovisual a través de los cortometrajes entre los estudiantes de la UMH</t>
  </si>
  <si>
    <t xml:space="preserve">COLABORACIÓN CON LA FUNDACIÓN JORGE ALIÓ EN EL CERTAMEN MIRADAS </t>
  </si>
  <si>
    <t>Colaboración económica para la inauguración del Certamen Internacional de Pintura "Miradas"</t>
  </si>
  <si>
    <t>Fomentar el cuidado visual utilizando como medio de sensibilización el uso de las temáticas "ocular" y "salud ocular" en el ámbito de la pintura como eje central del Certamen Internacional de Pintura Miradas</t>
  </si>
  <si>
    <t>Fundación Jorge Alió  G-53102950</t>
  </si>
  <si>
    <t>Seguir difundiendo y apoyando las artes plásticas a través del Certamen bianual Miradas</t>
  </si>
  <si>
    <t>ACCIONES VINCULADAS CON LOS ODS PROMOVIDAD POR LA COMUNIDAD UNIVERSITARIA</t>
  </si>
  <si>
    <t>FOMENTAR INICIATIVAS DE LA COMUNIDAD UNIVERSITARIA .</t>
  </si>
  <si>
    <t>PROMOVER ACCIONES DENTRO DEL MARCO DE LOS ODS.</t>
  </si>
  <si>
    <t>Nº INICIATIVAS PUESTAS EN MARCHA</t>
  </si>
  <si>
    <t>COMUNIDAD UNIVERSITARIA</t>
  </si>
  <si>
    <t>PUESTA EN MARCHA DE INICIATIVAS DE LA COMUNIDAD UNIVERSITARIAS, PROMOVIENDO LOS ODS.</t>
  </si>
  <si>
    <t>Indíquese (aportese estimación de ingresos por el uso de instalaciones deportivas y los gastos realizados, tanto en el 2022 como previstos en 2023).</t>
  </si>
  <si>
    <t>Dotación y reparación equipamiento Pueblo Científico</t>
  </si>
  <si>
    <t>1) Elaboración de versión en inglés; 2) Elaboración de los indicadores de seguimiento y cumplimiento; 3) Renovación de imagen institucional.</t>
  </si>
  <si>
    <t>1) Disponibilidad del Plan en inglés en web https://planestrategico.umh.es/; 2) Consulta de indicadores a direcciones y jefaturas de centros y unidades administrativas; 3) Campaña comunicación nueva misión, visión y valores de la UMH.</t>
  </si>
  <si>
    <t> 1) Difusión del Plan en los tres idiomas de la Universidad y cumplimiento del eje transversal de internacionalización; 2) Operativización de indicadores de seguimiento y cumplimiento e incorporación en web del Plan estratégico; 3) Nuevos materiales de comunicación físicos y digitales.</t>
  </si>
  <si>
    <t xml:space="preserve">La partida correspondiente a gastos de representación del Gabinete del Rector  se utiliza para pagar los desplazamientos y alojamiento del rector, para los casos en que como representante institucional tiene que acudir a algún evento o celebración.Asimismo, en alguna ocasión se abonan con cargo a esta partida atenciones protocolarias del rector como, por ejemplo, algún almuerzo o cena. También, se utilizan para cubrir los gastos de promoción y difusión de las tareas de extensión universitaria que tiene la universidad. Entre estas actividades,  se incluye de actividades para fortalecimiento de relaciones con otras instituciones, promoción de actividades investigadoras y el resto de actividades  que conlleva la responsabilidad del cargo del rector.  </t>
  </si>
  <si>
    <t xml:space="preserve"> A la vista de la ejecución del presupuesto del 2022 y la insuficiencia de la dotación presupuestaria solicitada inicialmente para las actividades representativas del Rector, se ha decidido solicitar la cantidad de 10,000€. En el 2021, el rector asistió a un total de 280 actos. En 2022, hasta el 2º trimestre, se ha contabilizado la asistencia del Rector a 150 actos, produciéndose un incremento considerable de confirmaciones de asistencia  y actividades representativas a partir del 3º trimestre hasta final de año. Fue necesario solicitar una modificación presupuestaria por un total de 1400€ y así mismo, también, teniendo en cuenta las necesidades actuales en este Gabinete, se ha pedido una ampliación de créditos de 3,000€ para hacer frente a los gastos previstos. En 2023, la previsión de asistencias a actos del Rector tiende a ser superior.</t>
  </si>
  <si>
    <t>Se imputan en esta partida, gastos de servicios derivados de la celebración de los actos académicos organizados por el Gabinete de Protocolo. El objetivo es atender adecuadamente solicitudes de material y necesidades de los actos , incluyendo servicios derivados de su consecución. Entre los actos organizados para el año venidero, se encuentran:                                      Acto Santo Tomás de Aquino 2023
 Clausura Curso académico 2022/23
 Apertura curso académico 2023/24                  Acto Toma de Posesión del Rector                          Entrega Placas Distinción 5 Lustros               Premios innovación 2023
 Organización Nit de  l´Albà
 Gastos de representación
 Condolencias institucionales</t>
  </si>
  <si>
    <t>En el 2022, se han realizado todos los actos previstos, además del nuevo acto de entrega de placas Distinción 5 Lustros.</t>
  </si>
  <si>
    <t>A 31/10/2022 , es del 78,56%</t>
  </si>
  <si>
    <t>Redacción de la memoria del Consejo Social</t>
  </si>
  <si>
    <t>Publicación memoria</t>
  </si>
  <si>
    <t>Pendiente redacción</t>
  </si>
  <si>
    <t>El Consejo Social realiza una aportación anual a cada una de las Cátedras Institucionales UMH como colaboración en sus actividades.</t>
  </si>
  <si>
    <t>El Consejo Social realiza una aportación anual a la revista Sapiens con el fin de ayudar en su divulgación.</t>
  </si>
  <si>
    <t>El Consejo Social colabora con diferentes entidades de carácter social con el fin de ayudar en su desarrollo.(gasto previsto en el mes de noviembre).</t>
  </si>
  <si>
    <t>El Consejo Social realiza una convocatoria anual de entrega de premios a diferentes modalidades.</t>
  </si>
  <si>
    <t>El Consejo Social aprobó en la Comisión de Asuntos Económicos de fecha 25 de julio de 2022 esta partida como provisión de fondos para posibles iniciativas relativas a las competencias del Consejo Social.</t>
  </si>
  <si>
    <t>Pago de indemnizaciones a los miembros del Consejo Social por asistencias a la reuniones de comisiones y plenos del Consejo Social.</t>
  </si>
  <si>
    <t>9209 (resta lo que queda de año natural)</t>
  </si>
  <si>
    <t>El Consejo Social prevee organizar el Acto de entrega de los Premios a las Cátedras Institucionales UMH en el mes de noviembre.</t>
  </si>
  <si>
    <t>No procede</t>
  </si>
  <si>
    <t>(indicar líneas de actuación que se van a realizar)_ MANTENIMIENTO Y MEJORA DE LAS INSTALACIONES DEL PCUMH ASÍ COMO INVERSIONES DE EQUIPOS</t>
  </si>
  <si>
    <t>SERVICIOS DE INCUBACIÓN Y ACELERACIÓN</t>
  </si>
  <si>
    <t>50 - 60</t>
  </si>
  <si>
    <t>NÚMERO DE EMPRESAS INSTALADAS EN EL PCUMH</t>
  </si>
  <si>
    <t>DESARROLLAR UN ENTORNO Y UN ECOSISTEMA DE INNOVACIÓN QUE FAVOREZCA LA INNOVACIÓN EN LAS EMPRESAS</t>
  </si>
  <si>
    <t>35 - 40</t>
  </si>
  <si>
    <t>MEJORAR EL IMPORTE DEL FONDO DOTACIÓN EN FUNCIÓN DEL VOLUMEN DE ACTIVIDAD DESARROLLADA</t>
  </si>
  <si>
    <t>Justificación 100% de la Ayuda de la AVI TALENTO en 2023 para que nos paguen el 80% concedido</t>
  </si>
  <si>
    <t>100% cofinanciación</t>
  </si>
  <si>
    <t>no hay ayuda</t>
  </si>
  <si>
    <t>Conseguir la totalidad del pago de la ayuda de la AVI</t>
  </si>
  <si>
    <t>NO EXISTE LINEA EN 2022</t>
  </si>
  <si>
    <t>Nº DE ACTIVIDADES</t>
  </si>
  <si>
    <t>NO TENEMOS AUN EL PRESUPUESTO DE LA GVA Y NO SABEMOS SI TENDREMOS SUBVENCIÓN PARA LAS ACTIVIDADES DE CULTURA ANUALIDAD 2023</t>
  </si>
  <si>
    <t>nº de actividades que necesitan estar sujetas a seguro de responsabilidad  (JOUMH, Coro, Salidas "Conoce el pueblo que te acoge" dentro de las actividades de Bienvenida.</t>
  </si>
  <si>
    <t>1.000,00</t>
  </si>
  <si>
    <t>ESTA LINEA NO SE PRESUPUESTA PARA LA SIGUIENTE ANUALIDAD (2023) Y EN EL AÑO 2022 NO SE HA REALIZADO, POR ELLO NO SE ESTABLECEN OBJETIVOS.</t>
  </si>
  <si>
    <t>ESTE AÑO FINALMENTE NO HEMOS TENIDO ESTA COLABORACIÓN Y PARA LA PROXIMA ANUALIDAD, LA COLABORACIÓN ECONÓMICA NO SE VA A OTORGAR</t>
  </si>
  <si>
    <t>nº de  Participantes</t>
  </si>
  <si>
    <t>ESTE AÑO NO HEMOS TENIDO ESTA COLABORACIÓN . ES BIANUAL</t>
  </si>
  <si>
    <t xml:space="preserve">
ESTE AÑO NO HEMOS TENIDO ESTA COLABORACIÓN . ES BIANUAL
</t>
  </si>
  <si>
    <t>véase comentario en ficha de info adicional (en este doc) y modificación ficha de objetivos 1002 (en doc adjunto)</t>
  </si>
  <si>
    <t>ESTE AÑO NO HEMOS TENIDO ESTA LÍNEA</t>
  </si>
  <si>
    <t>NO SE PREVEEN INGRESOS EXTRAS</t>
  </si>
  <si>
    <t>Nº ALUMNOS INSCRITOS</t>
  </si>
  <si>
    <t>QUE REALICEN EL TALLER MÁS DE 20 ALUMNOS</t>
  </si>
  <si>
    <t>25 ALUMNOS</t>
  </si>
  <si>
    <t>QUE REALICEN EL TALLER MÁS DE 30 ALUMNOS</t>
  </si>
  <si>
    <t>ACTIVIDADES DE DIFUSIÓN</t>
  </si>
  <si>
    <t>NO SE PREVEEN INGRESOS EXTRAS             Este año no se realiza esta actividad</t>
  </si>
  <si>
    <t>NO SE PREVEEN INGRESOS EXTRAS           No se realiza esta actividad ya que este año se ha solicitado mayor cantidad para la organización de la XARXA</t>
  </si>
  <si>
    <t>No se lleva a cabo este taller en el 2023</t>
  </si>
  <si>
    <t>Nº ACTIVIDADES</t>
  </si>
  <si>
    <t>QUE REALICEN EL TALLER AL MENOS 10 ALUMNOS</t>
  </si>
  <si>
    <t>15 ALUMNOS</t>
  </si>
  <si>
    <t>QUE REALICEN EL TALLER AL MENOS 15 ALUMNOS</t>
  </si>
  <si>
    <t>NO CONTEMPLADAS EN 2022</t>
  </si>
  <si>
    <t>QUE SE REALICEN HASTA 2 ACTIVIDADES DE DIFUSIÓN</t>
  </si>
  <si>
    <t>Nº DE EVALUADOS</t>
  </si>
  <si>
    <t>QUE SE REALICEN AL MENOS 50 EVALUACIONES</t>
  </si>
  <si>
    <t>REALIZADAS 50 EVALUACIONES</t>
  </si>
  <si>
    <t>LLEGAR A 100 PERSONAS ENTRE PRIMERAS Y SEGUIMIENTOS</t>
  </si>
  <si>
    <t>Mitigar el deterioro por uso de las instalaciones deportivas</t>
  </si>
  <si>
    <t>Seguir avanzando en el Plan Integral de revisión y optimizacion de instalaciones deportiva que NO se cubre con el contrato rutinario de mantenimiento.</t>
  </si>
  <si>
    <t xml:space="preserve">Ayudar y promover la actividadd deportitva y a la concilación deportiva y académica de deportistas de alto nivel y alto rendimiento. Vinculación al nuevo estatuto de Deportista Universitario y colaboración con el programa PROAD de la GVA. </t>
  </si>
  <si>
    <t>Reconocimientos a los deportistas con execelencia deportiva y académica. Reconocer al mejor deportista universitario masculino y femenino de cada universidad valenciana.</t>
  </si>
  <si>
    <t>Hemos tenido unos ingresos entre facturas externas a los clubs, internas del vicerrectorado según convenios así como internas de los diferentes servicios que han solicitado y huéspedes procedentes de clubs o del  Ayuntamiento de Elche, que asciende a 104.556,44 euros, por su parte hemos tenido unos gastos de mantenimiento de 11.224,69  euros.</t>
  </si>
  <si>
    <t>Reparación de filtraciones por agua que provocan humedades y reposición de sifones y ACS. Resolución de incidencias acumuladas en materia de aguas publiavles y sanitaria.</t>
  </si>
  <si>
    <t>Se han gastado los 15.000 euros presupeustados en la pintura del conjunto del pueblo científico</t>
  </si>
  <si>
    <t>Reposición de manparas de baños, así como enseres varios en zonas comunes y habitaciones.</t>
  </si>
  <si>
    <t>Se solicita nueva partida de gastos para asumir el coste total que supondrá la contratación de una empresa externa que efectue el mantenimiento íntegro del pueblo científico</t>
  </si>
  <si>
    <t>No aplica</t>
  </si>
  <si>
    <t>Se trata de instalaciones que implica la presencia de personas en cualquier día del año, debiendo dar una atención 24 horas que no se cubre con los servciio de mantenimiento actuales. Se ha coordinado con infraestructuras las inscidencias estructurales de electricidad y aire acondicionado, pero se requiere una atención específica de limpieza interior y lavandería que NO se cubre con el contrato de limpieza actual.</t>
  </si>
  <si>
    <t>Becas</t>
  </si>
  <si>
    <t>Acciones/actividades a realizar</t>
  </si>
  <si>
    <t>Nº Acciones</t>
  </si>
  <si>
    <t>El convenio se firma ahora. O</t>
  </si>
  <si>
    <t xml:space="preserve">Acciones a realizar de acuerdo a  lo que se convenie  </t>
  </si>
  <si>
    <t>Se han aportado los Objetivos estrategicos que recoge el PLAN, pero no los Objetivos que se buscan con la aprobación del PLAN y para el que se solicita el Crédito:Eje I: La promoción de una cultura de igualdad de trato y oportunidades.
Eje II: Docencia, Investigación y Transferencia del conocimiento.
Eje III: Igualdad en el trabajo: acceso, promoción, formación y retribuciones
Eje IV: Condiciones de trabajo y conciliación corresponsable
Eje V: Infrarrepresentación femenina y participación equilibrada en los órganos de gobierno y representación.
Eje VI: Salud laboral, rechazo al acoso en cualquiera de sus formas, atendiendo a las particularidades del acoso sexual y/o por razón de sexo, y a la violencia machista.</t>
  </si>
  <si>
    <t>A falta de definir el convenio de la GVA, la tenencia y desarrollo de un Plan de igualdad es un requisito legar en el marco de la Ley de Igualdad de 2007 y el RD 901/2020 sobre Planes de Igualdad y su registro.</t>
  </si>
  <si>
    <t>Elaboración y aprobacion del II Plan de Igualdad de la UMH</t>
  </si>
  <si>
    <t>Presentación y difusión del II Plan de Igualdad de la UMH</t>
  </si>
  <si>
    <t>II Plan de Igualdad</t>
  </si>
  <si>
    <t xml:space="preserve">Todas las metas acciones e indicadores están definidos en las página 238-259 del II Plan de Iagualdad de la UMH y el calendario 2023 está en la página 260-261 del siguiente documento (NO ES POSIBLE METERLO TODO EN ESTE EXCEL): https://igualdad.umh.es/files/2022/10/II-PLAN-DE-IGUALDAD-UMH-.pdf  </t>
  </si>
  <si>
    <t>Sin convocar. 0</t>
  </si>
  <si>
    <t xml:space="preserve">3 premios para promover una cultura de equidad e igualdad de oportunidades entre mujeres y hombres a través de la </t>
  </si>
  <si>
    <t xml:space="preserve">6 cursos a través de los cuáles se pretende la fomración y sensibilización en igualdad. </t>
  </si>
  <si>
    <t xml:space="preserve">                                                           SÍ</t>
  </si>
  <si>
    <t>Acciones /actividades a realizar</t>
  </si>
  <si>
    <t xml:space="preserve"> Señáletica inclusiva, jornadas de LGTBI,  Exposiciones</t>
  </si>
  <si>
    <t>DISMINUCIÓN DE UN 20,2% DE IMPACTO AMBIENTAL POSITIVO POR ACTIVIDADES PONDERADAS RESPECTO A LA MEDIA DE LOS ULTIMOS 3 AÑOS (SE ESPERA ALCANZAR LA META CON LOS MESES QUE RESTAN DEL 2022).</t>
  </si>
  <si>
    <r>
      <rPr>
        <sz val="11"/>
        <color theme="1"/>
        <rFont val="Calibri"/>
        <family val="2"/>
      </rPr>
      <t xml:space="preserve">MANTENIMIENTO DE SW PARA LA GESTIÓN DE LA INFRAESTRUCTURA DE VIRTUALIZACIÓN: </t>
    </r>
    <r>
      <rPr>
        <b/>
        <sz val="11"/>
        <color theme="1"/>
        <rFont val="Calibri"/>
        <family val="2"/>
      </rPr>
      <t>VMWARE</t>
    </r>
  </si>
  <si>
    <t xml:space="preserve">Disponer del soporte para este software para la virtualización de aplicaciones y de puesto de trabajo. </t>
  </si>
  <si>
    <t>Lograr la virtualizacion de aplicaciones y puesto trabajo</t>
  </si>
  <si>
    <t xml:space="preserve">Disponer del soporte para este software para la realización de copias de seguridad de la infraestructura virtual. </t>
  </si>
  <si>
    <t>realización de copias de seguridad de la infraestructura virtual</t>
  </si>
  <si>
    <r>
      <rPr>
        <sz val="11"/>
        <color theme="1"/>
        <rFont val="Calibri"/>
        <family val="2"/>
      </rPr>
      <t xml:space="preserve">MANTENIMIENTO DE LICENCIAS DE SW PARA LA GESTIÓN DEL SERV. DE AUTENTICACIÓN CENTRALIZADA DE USUARIOS </t>
    </r>
    <r>
      <rPr>
        <b/>
        <sz val="11"/>
        <color theme="1"/>
        <rFont val="Calibri"/>
        <family val="2"/>
      </rPr>
      <t>ADAS</t>
    </r>
  </si>
  <si>
    <t>Disponer del soporte para este software para proporcionar un único punto de autenticación.</t>
  </si>
  <si>
    <t>proporcionar un único punto de autenticación.</t>
  </si>
  <si>
    <t xml:space="preserve">Disponer del soporte para este software para la renovación de los dominios de la UMH. </t>
  </si>
  <si>
    <t>Renovación de dominios UMH</t>
  </si>
  <si>
    <t xml:space="preserve">Disponer del soporte para este software para disponer de mantenimiento y soporte para los sistemas de gestión de espera de los CEGECAS de Elche y Sant Joan. </t>
  </si>
  <si>
    <t>Disponer del mantenimiento y soporte para los sistemas de gestión de espera para los CEGECAS.</t>
  </si>
  <si>
    <t xml:space="preserve">Disponer del soporte para este software para el control horario del personal de la Universidad. </t>
  </si>
  <si>
    <t>Control horario del personal de la Universidad</t>
  </si>
  <si>
    <r>
      <rPr>
        <sz val="11"/>
        <color theme="1"/>
        <rFont val="Calibri"/>
        <family val="2"/>
      </rPr>
      <t>MANTENIMIENTO DE SOFTWARE DE CONTROL REMOTO:</t>
    </r>
    <r>
      <rPr>
        <b/>
        <sz val="11"/>
        <color theme="1"/>
        <rFont val="Calibri"/>
        <family val="2"/>
      </rPr>
      <t xml:space="preserve"> ISL LIGHT</t>
    </r>
  </si>
  <si>
    <r>
      <rPr>
        <sz val="11"/>
        <color theme="1"/>
        <rFont val="Calibri"/>
        <family val="2"/>
      </rPr>
      <t>MANTENIMIENTO DE LICENCIAS PARA DEPORTES:</t>
    </r>
    <r>
      <rPr>
        <b/>
        <sz val="11"/>
        <color theme="1"/>
        <rFont val="Calibri"/>
        <family val="2"/>
      </rPr>
      <t xml:space="preserve"> CRONOS</t>
    </r>
  </si>
  <si>
    <r>
      <rPr>
        <sz val="11"/>
        <color theme="1"/>
        <rFont val="Calibri"/>
        <family val="2"/>
      </rPr>
      <t xml:space="preserve">MANTENIMIENTO DE LAS LICENCIAS DEL SOFTWARE </t>
    </r>
    <r>
      <rPr>
        <b/>
        <sz val="11"/>
        <color theme="1"/>
        <rFont val="Calibri"/>
        <family val="2"/>
      </rPr>
      <t>FLORA ARCHIV</t>
    </r>
  </si>
  <si>
    <r>
      <rPr>
        <sz val="11"/>
        <color theme="1"/>
        <rFont val="Calibri"/>
        <family val="2"/>
      </rPr>
      <t>MANTENIMIENTO DE LICENCIAS DEL SOFTWARE</t>
    </r>
    <r>
      <rPr>
        <b/>
        <sz val="11"/>
        <color theme="1"/>
        <rFont val="Calibri"/>
        <family val="2"/>
      </rPr>
      <t xml:space="preserve"> ORBEON</t>
    </r>
  </si>
  <si>
    <t>Disponer del soporte para este software para poder proporcionar acceso remoto para dar soporte a los dispositivos.</t>
  </si>
  <si>
    <t>acceso remoto a dispositivos</t>
  </si>
  <si>
    <t xml:space="preserve">Disponer del soporte para este software para la reserva y gestión de las instalaciones deportivas. </t>
  </si>
  <si>
    <t>reserva y gestión de las instalaciones deportivas</t>
  </si>
  <si>
    <t xml:space="preserve">Disponer del soporte para este software para disponer de la gestión integrada de servicios de registro.  </t>
  </si>
  <si>
    <t>gestión integrada de servicios de registro</t>
  </si>
  <si>
    <t>Disponer del soporte para este software para la gestión del archivo de la UMH.</t>
  </si>
  <si>
    <t>gestión del archivo de la UMH</t>
  </si>
  <si>
    <t xml:space="preserve">Disponer del soporte para este software para la gestión de formularios web. </t>
  </si>
  <si>
    <t>gestión de formularios web</t>
  </si>
  <si>
    <r>
      <rPr>
        <sz val="11"/>
        <color theme="1"/>
        <rFont val="Calibri"/>
        <family val="2"/>
      </rPr>
      <t xml:space="preserve">MANTENIMIENTO DEL SOFTWARE ANTIVIRUS: </t>
    </r>
    <r>
      <rPr>
        <b/>
        <sz val="11"/>
        <color theme="1"/>
        <rFont val="Calibri"/>
        <family val="2"/>
      </rPr>
      <t xml:space="preserve">TREND MICRO </t>
    </r>
  </si>
  <si>
    <r>
      <rPr>
        <sz val="11"/>
        <color theme="1"/>
        <rFont val="Calibri"/>
        <family val="2"/>
      </rPr>
      <t xml:space="preserve">MANTENIMIENTO DEL MÓDULO UNIVERSITAS XXI </t>
    </r>
    <r>
      <rPr>
        <b/>
        <sz val="11"/>
        <color theme="1"/>
        <rFont val="Calibri"/>
        <family val="2"/>
      </rPr>
      <t>RRHH</t>
    </r>
  </si>
  <si>
    <r>
      <rPr>
        <sz val="11"/>
        <color theme="1"/>
        <rFont val="Calibri"/>
        <family val="2"/>
      </rPr>
      <t xml:space="preserve">MÓDULO UNIVERSITAS XXI </t>
    </r>
    <r>
      <rPr>
        <b/>
        <sz val="11"/>
        <color theme="1"/>
        <rFont val="Calibri"/>
        <family val="2"/>
      </rPr>
      <t>INTEGRADOR</t>
    </r>
  </si>
  <si>
    <r>
      <rPr>
        <sz val="11"/>
        <color theme="1"/>
        <rFont val="Calibri"/>
        <family val="2"/>
      </rPr>
      <t xml:space="preserve">MÓDULO UNIVERSITAS XXI </t>
    </r>
    <r>
      <rPr>
        <b/>
        <sz val="11"/>
        <color theme="1"/>
        <rFont val="Calibri"/>
        <family val="2"/>
      </rPr>
      <t>ECONÓMICO</t>
    </r>
  </si>
  <si>
    <r>
      <rPr>
        <sz val="11"/>
        <color theme="1"/>
        <rFont val="Calibri"/>
        <family val="2"/>
      </rPr>
      <t xml:space="preserve">SERV. DE INFRAESTRUCTURA </t>
    </r>
    <r>
      <rPr>
        <b/>
        <sz val="11"/>
        <color theme="1"/>
        <rFont val="Calibri"/>
        <family val="2"/>
      </rPr>
      <t>GOOGLE WORKSPACE FOR EDUCATION PLUS</t>
    </r>
    <r>
      <rPr>
        <sz val="11"/>
        <color theme="1"/>
        <rFont val="Calibri"/>
        <family val="2"/>
      </rPr>
      <t xml:space="preserve"> PARA LA UMH DE ELCHE</t>
    </r>
  </si>
  <si>
    <r>
      <rPr>
        <sz val="11"/>
        <color theme="1"/>
        <rFont val="Calibri"/>
        <family val="2"/>
      </rPr>
      <t>SERV. DE SOPORTE Y Gª PARA EL MANTENIMIENTO DE LA INFRAESTRUCTURA EN NUBE QUE LA UMH TIENE DISPUESTA EN</t>
    </r>
    <r>
      <rPr>
        <b/>
        <sz val="11"/>
        <color theme="1"/>
        <rFont val="Calibri"/>
        <family val="2"/>
      </rPr>
      <t xml:space="preserve"> AMAZON WEB SERVICES</t>
    </r>
  </si>
  <si>
    <r>
      <rPr>
        <sz val="11"/>
        <color theme="1"/>
        <rFont val="Calibri"/>
        <family val="2"/>
      </rPr>
      <t>PLATAFORMA PARA ALOJAMIENTO DE LOS</t>
    </r>
    <r>
      <rPr>
        <b/>
        <sz val="11"/>
        <color theme="1"/>
        <rFont val="Calibri"/>
        <family val="2"/>
      </rPr>
      <t xml:space="preserve"> VÍDEOS DE STREAMING</t>
    </r>
    <r>
      <rPr>
        <sz val="11"/>
        <color theme="1"/>
        <rFont val="Calibri"/>
        <family val="2"/>
      </rPr>
      <t xml:space="preserve"> DE LA UMH</t>
    </r>
  </si>
  <si>
    <r>
      <rPr>
        <sz val="11"/>
        <color theme="1"/>
        <rFont val="Calibri"/>
        <family val="2"/>
      </rPr>
      <t xml:space="preserve">PLATAFORMA DE GESTIÓN DOCUMENTAL Y </t>
    </r>
    <r>
      <rPr>
        <b/>
        <sz val="11"/>
        <color theme="1"/>
        <rFont val="Calibri"/>
        <family val="2"/>
      </rPr>
      <t xml:space="preserve">ARCHIVO ELECTRÓNICO </t>
    </r>
    <r>
      <rPr>
        <sz val="11"/>
        <color theme="1"/>
        <rFont val="Calibri"/>
        <family val="2"/>
      </rPr>
      <t>POR LA UMH</t>
    </r>
  </si>
  <si>
    <r>
      <rPr>
        <sz val="11"/>
        <color theme="1"/>
        <rFont val="Calibri"/>
        <family val="2"/>
      </rPr>
      <t>SERV. DE SOPORTE Y GARANTÍA DE SISTEMA DE SEGURIDAD</t>
    </r>
    <r>
      <rPr>
        <b/>
        <sz val="11"/>
        <color theme="1"/>
        <rFont val="Calibri"/>
        <family val="2"/>
      </rPr>
      <t xml:space="preserve"> EDR PARA 150 SERVIDORES</t>
    </r>
  </si>
  <si>
    <t xml:space="preserve">Disponer del soporte para este software para proteger los equipos y garantizar su buen funcionamiento. </t>
  </si>
  <si>
    <t>Proteger los equipos del persona y alumnos UMH.</t>
  </si>
  <si>
    <t xml:space="preserve">Disponer del soporte para este software  para el desarrollo de todos los procesos de gestión relacionados con los empleados de la Universidad. </t>
  </si>
  <si>
    <t>Mejora procesos gestión relacionados con los empleados de la Universidad.</t>
  </si>
  <si>
    <t>Disponer del soporte para este software para facilitar la introducción de la información y garantizar la integridad y coherencia entre las aplicaciones Universitas XXI-Económico y Universitas XXI-RRHH.</t>
  </si>
  <si>
    <t>facilitar la introducción de información y garantizar integridad datos entre aplicaciones UXXI-EC y UXXI- RRHH.</t>
  </si>
  <si>
    <t>Disponer del soporte para este sotware  para el desarrollo de los procesos de gestión relacionados con los asuntos económicos de la Universidad.</t>
  </si>
  <si>
    <t>desarrollo de procesos de gestión relacionados con los asuntos económicos de la Universidad</t>
  </si>
  <si>
    <t xml:space="preserve">Disponer del soporte para este software para posibilitar la impartición de docencia.
</t>
  </si>
  <si>
    <t>Impartir docencia.</t>
  </si>
  <si>
    <t>Impartir docencia</t>
  </si>
  <si>
    <t>Disponer del soporte para este software para el mantenimiento de la infraestructura en nube que la UMH tiene dispuesta en Amazon Web Services (AWS), incluyendo la atención y solución de las incidencias, problemas y peticiones.</t>
  </si>
  <si>
    <t xml:space="preserve">mantenimiento de la infraestructura en la nube </t>
  </si>
  <si>
    <t>Disponer del soporte para este software para la virtualizacion del puesto de trabajo con usuarios ilimitados.</t>
  </si>
  <si>
    <t>virtualización del puesto de trabajo</t>
  </si>
  <si>
    <t xml:space="preserve">Disponer del alojamiento y del servicio de streaming de alta calidad. </t>
  </si>
  <si>
    <t>alojamiento y servicio de streaming</t>
  </si>
  <si>
    <t>Disponer de la plataforma de gestión documental y archivo electrónico para facilitar el archivo electrónico de expedientes finalizados en la nube.</t>
  </si>
  <si>
    <t>archivo electrónico de expedientes finalizados en la nube</t>
  </si>
  <si>
    <t xml:space="preserve">Disponer de un sistema de seguridad EDR para servidores, con tal de proteger el parque informático de servidores de la Universidad con una solución de seguridad y antivirus de nueva generación. </t>
  </si>
  <si>
    <t>proteger el parque informático de servidores</t>
  </si>
  <si>
    <r>
      <rPr>
        <sz val="11"/>
        <color theme="1"/>
        <rFont val="Calibri"/>
        <family val="2"/>
      </rPr>
      <t xml:space="preserve">ADQUISICIÓN </t>
    </r>
    <r>
      <rPr>
        <b/>
        <sz val="11"/>
        <color theme="1"/>
        <rFont val="Calibri"/>
        <family val="2"/>
      </rPr>
      <t>TRICASTER SALA PLATÓ</t>
    </r>
  </si>
  <si>
    <t>Adquirir el hardware solicitado necesario para los servicios y unidades de la UMH para mejorar la emisión de los directos.</t>
  </si>
  <si>
    <t>mejorar la emision de los directos</t>
  </si>
  <si>
    <t>(repetido línea 58)</t>
  </si>
  <si>
    <t>archivo electrónico de expedientes finalizados en la nube.</t>
  </si>
  <si>
    <t>(repetido línea 65)</t>
  </si>
  <si>
    <t xml:space="preserve">Disponer infraestructura copia de seguridad.  </t>
  </si>
  <si>
    <t>realizar copias de seguridad CPD de San Juan.</t>
  </si>
  <si>
    <t>(esta llamó Alicia para decir que no se iba a presupuestar , ya que lo había solicitado SII y estaba duplicado) si es así, habría que quitar la línea.</t>
  </si>
  <si>
    <t>Implantación del sistema NAC para incrementar la seguridad</t>
  </si>
  <si>
    <t>incrementar la seguridad</t>
  </si>
  <si>
    <t>(repetido línea 74)</t>
  </si>
  <si>
    <t>Adquirir el material informático no inventariable necesario para la docencia dual para su mejora</t>
  </si>
  <si>
    <t>mejorar la docencia dual</t>
  </si>
  <si>
    <t>(repetido línea 78)</t>
  </si>
  <si>
    <r>
      <rPr>
        <sz val="11"/>
        <color theme="1"/>
        <rFont val="Calibri"/>
        <family val="2"/>
      </rPr>
      <t>SERVICIO DE</t>
    </r>
    <r>
      <rPr>
        <b/>
        <sz val="11"/>
        <color theme="1"/>
        <rFont val="Calibri"/>
        <family val="2"/>
      </rPr>
      <t xml:space="preserve"> DESARROLLO DE APLICACIONES CORPORATIVAS </t>
    </r>
    <r>
      <rPr>
        <sz val="11"/>
        <color theme="1"/>
        <rFont val="Calibri"/>
        <family val="2"/>
      </rPr>
      <t>PARA LA GESTIÓN DE LA UMH</t>
    </r>
  </si>
  <si>
    <t>Desarrollo de aplicaciones para  acometer nuevos desarrollos demandados por las nuevas necesidades funcionales y las nuevas normativas.</t>
  </si>
  <si>
    <t>desarrollar nuevas funcionalidades</t>
  </si>
  <si>
    <t>Desarrollo de aplicaciones para  acometer nuevos desarrollos demandados por las nuevas necesidades funcionales.</t>
  </si>
  <si>
    <r>
      <rPr>
        <sz val="11"/>
        <color theme="1"/>
        <rFont val="Calibri"/>
        <family val="2"/>
      </rPr>
      <t xml:space="preserve">SERVICIO DE ATENCIÓN TEMPRANA ANTE </t>
    </r>
    <r>
      <rPr>
        <b/>
        <sz val="11"/>
        <color theme="1"/>
        <rFont val="Calibri"/>
        <family val="2"/>
      </rPr>
      <t>INCIDENTES DE CIBERSEGURIDAD</t>
    </r>
  </si>
  <si>
    <t>Atención ante incidentes de ciberseguridad mediante apoyo externo de personal y equipamiento especializado.</t>
  </si>
  <si>
    <t>evitar los incidentes de ciberseguridad</t>
  </si>
  <si>
    <t>(repetido línea 86)</t>
  </si>
  <si>
    <t>(repetido línea 87)</t>
  </si>
  <si>
    <t>(repetido línea 89)</t>
  </si>
  <si>
    <t>Normalitzar el valencià en usos habituals</t>
  </si>
  <si>
    <t>1,1 Pla de conversa a l'esmorzar</t>
  </si>
  <si>
    <t>nombre de participants</t>
  </si>
  <si>
    <t>1,2 Manteniment del CAU (Centre d'autoaprenentatge)/Cercle de lectura</t>
  </si>
  <si>
    <t>Dinamitzar l'ús del valencià entre el PAS-PDI</t>
  </si>
  <si>
    <t>2,1 Curs de traducció automàtica i altres temàtiques en valencià</t>
  </si>
  <si>
    <t>Dinamitzar la programació de cinema en valencià</t>
  </si>
  <si>
    <t>3,1 Sessions cinema infantil</t>
  </si>
  <si>
    <t>3,2 Sessions cinema en valencià cine Odeon</t>
  </si>
  <si>
    <t>3,3 Sessions cinema en valencià a la fresca</t>
  </si>
  <si>
    <t>Dinamitzar la visibilitat dels grups  joves de música en valencià</t>
  </si>
  <si>
    <t>4,1  Mostra de música en valencià</t>
  </si>
  <si>
    <t>4,2 Concert/taller de benvinguda</t>
  </si>
  <si>
    <t>Col·laboració amb diferents entitats cíviques per la normalització de l'ús del valencià</t>
  </si>
  <si>
    <t>5,1 Escola Valenciana - CD de La Gira</t>
  </si>
  <si>
    <t>nombre de CD</t>
  </si>
  <si>
    <t>5,2 Xarxa Alcover de Teatre</t>
  </si>
  <si>
    <t>participació</t>
  </si>
  <si>
    <t>5,3 Publicitat Revista FESTIU</t>
  </si>
  <si>
    <t>nombre de revistes</t>
  </si>
  <si>
    <t>5,4 Escola Valenciana - Trobada d'escoles en valencià</t>
  </si>
  <si>
    <t>5,5 5 Univ púb val - jornada socioling Alcoi</t>
  </si>
  <si>
    <t>5,6 Assoc Cívica El Tempir - Recuperació de la cultura popular</t>
  </si>
  <si>
    <t>5,7 Lliga de debat IES - Xarxa Vives</t>
  </si>
  <si>
    <t>5,8 Lliga de debat Univ - Xarxa Vives</t>
  </si>
  <si>
    <t>5,9 Lliga debat Sènior - Xarxa Vives</t>
  </si>
  <si>
    <t>Col·laboració amb SABIEX per a la Lliga de debat Sènior</t>
  </si>
  <si>
    <t>5,10 Assoc Cívica El Tempir - Scrabble i altres accions x a IES</t>
  </si>
  <si>
    <t>5,11 Biennal de teatre Xarxa Vives</t>
  </si>
  <si>
    <t>5,12 Realització de taller de teatre en valencià</t>
  </si>
  <si>
    <t>1004-42301-22801</t>
  </si>
  <si>
    <t>Beques, ajuts, subvencions</t>
  </si>
  <si>
    <t>6,1 Ajuts Tesis-TFG-TFM en valencià</t>
  </si>
  <si>
    <t>1004-4230-48103</t>
  </si>
  <si>
    <t>nombre de beques</t>
  </si>
  <si>
    <t>6,2 Conveni Xarxa Vives per a la realització de la Lliga de debat de Secundària i Batxillerat</t>
  </si>
  <si>
    <t>nombre de col·laboracions</t>
  </si>
  <si>
    <t>6,3 Conveni Fundació Sambori per la realització del Premi de literatura universitària Sambori</t>
  </si>
  <si>
    <t>ASESORAMIENTO DE EMPRENDEDORES PARA QUE MATERIALICEN SU IDEA EN UN PROYECTO VIABLE</t>
  </si>
  <si>
    <t>CONCESIÓN DE 5 PREMIOS DE 5.000€ EN LA EDICIÓN DEL PROGRAMA DE ACELERACIÓN</t>
  </si>
  <si>
    <t>CONCESIÓN 5 PREMIOS DE 5.000€ EN LA EDICIÓN DEL PROGRAMA DE ACELERACIÓN</t>
  </si>
  <si>
    <t>SE HAN CONCEDIDO 5 PREMIOS POR IMPORTE DE 25.000€ PENDIENTES DE PAGO</t>
  </si>
  <si>
    <t>APOYAR LA TRANSFERENCIA DE RESULTADOS DE INVETSIGACIÓN DE NUESTRO PDI</t>
  </si>
  <si>
    <t>APOYAR LA DIFUSIÓN DE RESULTADOS DE INVESTIGACIÓN EN ENTORNOS PROFESIONALES, TÉCNICOS, EMPRESARIALES, ETC.</t>
  </si>
  <si>
    <t>CATALOGACIÓN DE LA OFERTA DE CONOCIMIENTO DE LA UMH</t>
  </si>
  <si>
    <t>APOYAR LAS INICIATIVAS DE EMPRENDIMIENTO SOCIAL Y DE TRANSFERENCIA DE CONOCIMIENTO DE INTERÉS SOCIAL</t>
  </si>
  <si>
    <t>CONCESIÓN 10 PREMIOS DE 1.000€ EN LA ETAPA MEDIA Y 5 PREMIOS DE 10.000€ EN LA ETAPA FINAL EN LA EDICIÓN DEL PROGRAMA DE MARATÓN</t>
  </si>
  <si>
    <t>SE HAN CONCEDIDO Y PAGADO 10 PREMIOS POR IMPORTE GLOBAL DE 10.000€.
SE HAN CONCEDIDO 6 PREMIOS POR UN IMPORTE GLOBAL DE 50.000€ Y SE HAN PAGADO 10.000€</t>
  </si>
  <si>
    <t>APOYAR LA REALIZACIÓN DE PRUEBAS DE CONCEPTO EN CUALQUIER CAMPO DE CONOCIMIENTO</t>
  </si>
  <si>
    <t xml:space="preserve">APOYAR EL INTERCMBIO DE CONOCMIENTO DE NUESTROS INVESTIGADORES CON EL ECOSISTEMA EMPRESARIAL E INSTITUCIONAL </t>
  </si>
  <si>
    <t>IMPULSAR  LA REALIZACIÓN DE TESIS INDUSTRIALES</t>
  </si>
  <si>
    <t>FOMENTAR LOS TFGS Y TFGIS QUE SE REALIZARN EN COLABORACIÓN CON LA EMPRESA</t>
  </si>
  <si>
    <t>Colaboración con festivales de cine de la provincia a través de la dotación de un premio con el nombre de la UMH entregado por representantes de la UMH el día de la gala</t>
  </si>
  <si>
    <t xml:space="preserve">Motivar al estudiantado UMH para su participación en los certámenes y las proyecciones de cine español, en valencià y en VOS, poniendo el acento en el debate y el estudio sobre el mismo, así como en su uso para apoyar competencias de los títulos oficiales y propios de la UMH, como son Comunicación Audiovisual y el doble grado de Comunicación Audiovisual y Periodismo, además de colaborar con entidades de la red cultural del área de influencia de la UMH. </t>
  </si>
  <si>
    <t>Extender la red de colaboraciones con los festivales de cine para tener una mayor visibilidad en las localidades que son área de influencia de la UMH y motivar al estudiantado del grado de Comunicación Audiovisual y el doble grado de Comunicación Audiovisual y Periodismo a participar en certámenes y festivales afines a sus objetivos.</t>
  </si>
  <si>
    <t>Motivar al estudiantado UMH para su participación en los certámenes y las proyecciones de cine español, en valencià y en VOS, poniendo el acento en el debate y el estudio sobre el mismo, así como en su uso para apoyar competencias de los títulos oficiales y propios de la UMH, como son Comunicación Audiovisual y el doble grado de Comunicación Audiovisual y Periodismo, además de colaborar con entidades de la red cultural del área de influencia de la UMH.</t>
  </si>
  <si>
    <t>propia</t>
  </si>
  <si>
    <t xml:space="preserve">TITULADOS DE PERIODISMO </t>
  </si>
  <si>
    <t>Completar la formación adquirida por titulados universitarios en Periodismo para dinamizar la web del Vicerrectorado de Relaciones Internacionales, sus redes sociales, canalizar la relación con el Servicio de Comunicación de la UMH y participar en todas las iniciativas de comunicación y proyección de las relaciones internacionales de la UMH.</t>
  </si>
  <si>
    <t>Cumplimiento del plan de formación del becario y de los objetivos propuestos para el año 2023.</t>
  </si>
  <si>
    <t>Publicación revista GLOBAL 3 números. Actividades de cooperación al desarrollo: programa GLOBAL en Radio, cobertura de eventos y realización de notas de prensa y manejo y actualizacion de redes sociales.</t>
  </si>
  <si>
    <t>Publicación revista GLOBAL (3 números), Programa Global UMH en Radio y notas de prensa acciones Vdo.</t>
  </si>
  <si>
    <t>Revista GLOBAL 3 números, presencia en medios y cobertura de todos los eventos del Servicio RR Internacionales en Cooperación.</t>
  </si>
  <si>
    <t>Becarios de formación</t>
  </si>
  <si>
    <t>Diplomados en Periodismo UMH</t>
  </si>
  <si>
    <t>Formación universitaria en comunicación interna y externa, adquisición de competencias profesionales en el ámbito de la comunicación institucional universitaria.</t>
  </si>
  <si>
    <t xml:space="preserve">Ecole Saint Vicent de Paul G.S. Nemba </t>
  </si>
  <si>
    <t xml:space="preserve"> FINANCIAR LA MANUTENCIÓN ESTUDIANTES NEMBA</t>
  </si>
  <si>
    <t>Ayuda humanitaria. Lucha contra el hambre y la pobreza, reducción de desigualdades y fomento de  la educación.</t>
  </si>
  <si>
    <t>número de personas que han recibido una comida al día en la escuela.</t>
  </si>
  <si>
    <t>Fecha estimada firma del convenio 01/03/2023</t>
  </si>
  <si>
    <t>Hasta 31/12/2023</t>
  </si>
  <si>
    <t>3 MESES DESDE LA FECHA DE FIN DE APLICACIÓN DE LOS FONDOS</t>
  </si>
  <si>
    <t>Mejora de las condiciones de nutrición del estudiantado de la Escuela de Nemba,  contribuyendo de esta manera al rendimiento académico del citado estudiantado</t>
  </si>
  <si>
    <t>Realización de 3-4 movilidades de estudiantes de doctorado UMH hacia la Universidad de Sao Paulo.</t>
  </si>
  <si>
    <t>No se ha podido ejecutar por imposibilidad de movilidad con Brasil</t>
  </si>
  <si>
    <t>Concesión de 3 ayudas en colaboración con el programa SPRINT de FAPESPI</t>
  </si>
  <si>
    <t>No se ha podido ejecutar por imposibilidad de movilidad con Brasil en 2022. Se traslada al convocatoria al bienio 2023-24.</t>
  </si>
  <si>
    <t>Centros UMH</t>
  </si>
  <si>
    <t>Acciones de internacionalización de la docencia de centros UMH</t>
  </si>
  <si>
    <t>Movilidad estudiantes, PAS y PDI, oferta internacionalización docencia UMH: dobles títulos, atracción profesorado extranjero</t>
  </si>
  <si>
    <t>Cumplimiento del plan de trabajo marcado en la solicitud de ayudas.</t>
  </si>
  <si>
    <t>Movilidad internacional de estudiantado, PAS y PDI, participación del PDI extranjero en los estudios UMH, presencia de la UMH en redes internacionales de ámbito académico y establecimiento de una oferta académica a nivel internacional</t>
  </si>
  <si>
    <t>Externa</t>
  </si>
  <si>
    <t>Cátedra Sede UMH en Ruanda</t>
  </si>
  <si>
    <t>Fines solidarios en Ruanda marcados por los convenios de concesión directa que se firmen.</t>
  </si>
  <si>
    <t xml:space="preserve"> Correcta ejecución de los convenios de concesión directa firmados</t>
  </si>
  <si>
    <t>Mantener el número de convenios de concesión directa firmados para acciones solidarias en Ruanda</t>
  </si>
  <si>
    <t>Firma de 2 convenios de concesión directa para acciones solidarias en Ruanda financiadas por aportaciones a la Cátedra (Hidrotecnoagua y ASISA)</t>
  </si>
  <si>
    <t>Externo</t>
  </si>
  <si>
    <t xml:space="preserve"> </t>
  </si>
  <si>
    <t>Mejora de la calidad de vida de las familias de sectores desfavorecidos de Ruanda.</t>
  </si>
  <si>
    <t>Escuela APEKI-TUMBA TVET EN RULINDO (RUANDA)</t>
  </si>
  <si>
    <t>Acondicionar las aulas/dormitorios de las NIÑAS de la ESCUELA Escuela APEKI-TUMBA TVET EN RULINDO (RUANDA)</t>
  </si>
  <si>
    <t>3.2 Impulsar y fortalecer la cooperación universitaria al desarrollo</t>
  </si>
  <si>
    <t>Acondicionar la aulas/dormitorios de niñas de la escuela de APEKI-TUMBA TVET EN RULINDO (RUANDA), con el fin de mejorar las condiciones higiénico sanitarias y de rendimiento del estudiantado de la escuela.</t>
  </si>
  <si>
    <t>nº de instalaciones acondicionadas de la Escuela de APEKI-TUMBA TVET EN RULINDO (RUANDA)</t>
  </si>
  <si>
    <t>Línea nueva</t>
  </si>
  <si>
    <t>línea nueva</t>
  </si>
  <si>
    <t>escuela de APEKI-TUMBA TVET EN RULINDO (RUANDA),</t>
  </si>
  <si>
    <t>Fecha estimada de firma del convenio 01/03/2023</t>
  </si>
  <si>
    <t>Mejorar las condiciones del estudiantado de la escuela, fomentando así la cooperación internacional al desarrollo de la UMH en Ruanda</t>
  </si>
  <si>
    <t xml:space="preserve">EXTERNA </t>
  </si>
  <si>
    <t>Hospital San Francisco Javier de Nemba (Ruanda)</t>
  </si>
  <si>
    <t>Reforma del sistema de evacuación y tratamiento de aguas residuales del Hospital Nemba con el fin de mejorar las condiciones higiénico sanitarias tanto para el personal que trabaja en el mismo como para la población a la que da cobertura.</t>
  </si>
  <si>
    <t>Nº de sistemas de evacuación y tratamiento de aguas reformado en el Hospital de Nemba</t>
  </si>
  <si>
    <t>Fecha estimada de firma del convenio 01/05/2023</t>
  </si>
  <si>
    <t>Mejorar las condiciones higiénico sanitarias tanto para el personal que trabaja en el mismo como para la población a la que da cobertura.</t>
  </si>
  <si>
    <t>Fomentar la participación de los  personal docente y no docente de la UMH en el marco del Programa Erasmus+ con terceros países no asociados al Programa.</t>
  </si>
  <si>
    <t>Número de PDI/PAS  que participa</t>
  </si>
  <si>
    <t>PDI y PAS</t>
  </si>
  <si>
    <t>Fomentar la participación del estudiantado de la UMH en el marco del Programa Erasmus+ con terceros países no asociados al Programa.</t>
  </si>
  <si>
    <t>Número de Estudiantado que participa</t>
  </si>
  <si>
    <t>Número de Estudiantado, PDI y PAS que participan</t>
  </si>
  <si>
    <t>Número de estudiantes con plaza Erasmus que participan en la convocatoria</t>
  </si>
  <si>
    <t>Esta convocatoria es nueva</t>
  </si>
  <si>
    <t>Oferta de ayudas directas a estudiantado que acredita necesidades de apoyo psicológico para evitar problemas de salud mental y/o abandono académico.</t>
  </si>
  <si>
    <t>Atención al estudiantado con problemas de salud mental en colaboración con el Centro de Psicología Aplicada.</t>
  </si>
  <si>
    <t>Evitar abandono económico y problemas de salud mental más severes, incluido el suicidio.</t>
  </si>
  <si>
    <t>Estudiantes egresados/ Unidad de Diversidad</t>
  </si>
  <si>
    <t>Colaboración en la realización de actividades de atención a la diversidad en la UMH. Participación en las actividades planificadas en el convenio con la GVA de Igualtat en la Diversitat.</t>
  </si>
  <si>
    <t>Renovasión actual becario en diciembre 2022</t>
  </si>
  <si>
    <t>AÑO 2023</t>
  </si>
  <si>
    <t>Poder realizar actividades de atención a la diversidad LGTBOQ+, migraciones, pueblo gitano, entre otras. Ejecución de acciones del I Plan de Equidad, Diversidad e Inclusión.</t>
  </si>
  <si>
    <t>Estudiantes egresados/ Oficina de Campus Saludables y Deportes</t>
  </si>
  <si>
    <t xml:space="preserve">Colaboración en la coordinación de actividades dirigidas y de competición deportiva universitaria. </t>
  </si>
  <si>
    <t>Impulso de los programas #UMHsaludABLE y #TalentoEnMovimiento. Hacer más sostenibles la oferta de actividades dirigidas y deportivas de la UMH con prácticas internas supervisadas.</t>
  </si>
  <si>
    <t>Vinculada al convenio con Ayuntamiento de Elche</t>
  </si>
  <si>
    <t>Estudiantes egresados/Árera Ambiental y Desarrollo Sostenible</t>
  </si>
  <si>
    <t>Actividades de biodiversidad en el municipio de Elche. Actividades de sensbilización ambiental a la comunidad UMH. Formar a al menos a una persona titulada universitaria en las labores de gestión ambiental y desarrollo sostenible</t>
  </si>
  <si>
    <t>Potenciar la marca #UMHsostenible y garantizar el cumplimiento de los compromisos del convenio de estudio de la biodiversidad en el municipio de Elche en el marco del convenio con el Ayuntamiento. Mejorar la formación adquirida por titulados/as universitarios/as en gestión ambiental y desarrollo sostenible</t>
  </si>
  <si>
    <t>Becas a estudiantes con discapacidad que requieren de apoyos personales, materiales o transporte para la realización de sus estudios.</t>
  </si>
  <si>
    <t>Apoyar al estudiantado con más necesidades de apoyo para el desarrollo de sus estudios cde manera autónoma y plenamente inclusiva.</t>
  </si>
  <si>
    <t xml:space="preserve">Garantizar la inclusión de estudiantado con discapacidad que requiere de recursos específicos para el desarrollo de sus estudios. </t>
  </si>
  <si>
    <t>Realización de proyectos de compromiso social entre ONGs y representantes de la UMH, tanto dentro como fuera de la UMH.</t>
  </si>
  <si>
    <t>Proyectos colaborativos entre entidades sociales y la UMH que permitan potenciar la marca #CompromisoSocialUMH</t>
  </si>
  <si>
    <t>10 concesiones / 20 solicitudes</t>
  </si>
  <si>
    <t>10 concesiones / 15 solicitudes</t>
  </si>
  <si>
    <t>Sostenibilizar políticas de responsabilidad social con el entorno y vincularla a los Objetivos de Desarrollo Sostenible y la Agenda 2030.</t>
  </si>
  <si>
    <t>Ayudas al estudio a estudiantado de diferentes ámbitos de conocmiento que acreditado la condición de persona en riesgo de exclusión social.</t>
  </si>
  <si>
    <t>Apoyo a la realización de sus estudios de grados a los estudiantes en riesgo de exclusión social y que presenten mejores expedientes académicos.</t>
  </si>
  <si>
    <t>Mantener en el tiempo este tipo de ayudas especificas gracias al mecenazgo/donaciones de entidades externas a la UMH.</t>
  </si>
  <si>
    <t>Estudiantado deportista</t>
  </si>
  <si>
    <t>Ayudar a la concilación deportiva y académica de deportistas de alto nivel y alto rendimiento.</t>
  </si>
  <si>
    <t>Vinculación al nuevo estatuto de Deportista Universitario y colaboración con el programa PROAD de la GVA.</t>
  </si>
  <si>
    <t>Estudiantado deportista universitario</t>
  </si>
  <si>
    <t>Potenciar la marca #TalentoEnMovimiento y desarrollar actuaciones de concilación académica y deportiva.</t>
  </si>
  <si>
    <t>Reconocimientos a los deportistas con execelencia deportiva y académica.</t>
  </si>
  <si>
    <t>Reconocer al mejor deportista universitario masculino y femenino de cada universidad valenciana.</t>
  </si>
  <si>
    <t>2 ayudas a deportistas de alto rendimiento/nivel incluidos en el PROAD.</t>
  </si>
  <si>
    <t>Estudiantado deportistas universitario de alta nivel o alto rendimiento.</t>
  </si>
  <si>
    <t>PRIMER TRIMESTRES</t>
  </si>
  <si>
    <t>Identificación de los mejores deportistas masculino y femenino de la UMH para el reconocimiento anual que la FTA realiza a los de todas las universidades valencianas.</t>
  </si>
  <si>
    <t>INGRESOS POR MAT´RICULAS</t>
  </si>
  <si>
    <t xml:space="preserve">Oferta de becas para monitores que permitan mejorar la ratio de atención en la Escuela de Verano y Aula Junior. </t>
  </si>
  <si>
    <t>Garantizar la calidad de atención a las niñas y niños de la escuela de verano y aula júnior. Para lograr el objetivo el estudiantado deberá ser capaz de elaborar actividades relacionadas con su perfil profesional que, de una manera lúdica y divertida, enseñe a los niños y niñas contenidos relacionados con la salud, la tecnología, la actividad física, el medio ambiente, la comunicación y la sociedad que les rodea.</t>
  </si>
  <si>
    <t>JUNIO-JULIO</t>
  </si>
  <si>
    <t>Facilitar la conciliación del personal de la UMH con menores a su cargo en el mes de julio y primera semana de septiembre, antes del inicio del curso escolar. Fomentar las habilidades y la capacidad de trabajo en equipo, así como en la relación establecida con los niños y niñas, la puntualidad y la responsabilidad social.</t>
  </si>
  <si>
    <t>NºPremios</t>
  </si>
  <si>
    <t>ESTUDIANTADO GRADO UMH O EGRESADO</t>
  </si>
  <si>
    <t>Acciones de coordinación y apoyo a las competiciones deportivas en las que particpa la UMH</t>
  </si>
  <si>
    <t xml:space="preserve">Acompañar, coordinar y ddar apoyo al estudiantado  participante en CADU, CEU y resto de competiciones </t>
  </si>
  <si>
    <t>ESTUDIANTADO UMH O EGRESADO</t>
  </si>
  <si>
    <t>PRIMER TRIMIESTRE</t>
  </si>
  <si>
    <t>Impulsar la participación en las competiciiones deportivas universitarias y su representación</t>
  </si>
  <si>
    <t>ACCIONES DE GESTION Y APRENDIZAJE EN EL SERVICIO DE ABOGACÍA</t>
  </si>
  <si>
    <t>ACCIONES ESPECIALES DE IMPULSO A LA INTERNACIONALIZACIÓN Y COOP AL DESARROLLO. GARANTIZAR UNA MANUTENCIÓN DIGNA PARA PROMOVER LA IGUALDAD DE OPORTUNIDADES EN LA EDUCACIÓN PRIMARIA A NIÑOS RUANDESES. ODS 2.</t>
  </si>
  <si>
    <t>Ofrecer al menos 500 comidas diarias durante todo el año a niños procedentes de familias con bajos recursos económicos de las Escuelas de Nemba.</t>
  </si>
  <si>
    <t xml:space="preserve"> Garantizar una manutención digna diaria a 500 niños ruandeses que les permita tener una igualdad de oportunidades en la edución primaria.</t>
  </si>
  <si>
    <t xml:space="preserve"> Aumento tangible del rendimiento académico de los 500 niños objeto de la ayuda comedor de las Escuelas de Nemba.</t>
  </si>
  <si>
    <t xml:space="preserve">100% de reuniones convocadas a las que se ha asistido. Cuatro viajes anuales de promoción realizados. </t>
  </si>
  <si>
    <t xml:space="preserve">Visitas promocionales realizadas y reuniones mantenidas con responsables académicos y de movilidad de universidades iberoamericanas (Perú, Colombia, Ecuador, República Dominicana). </t>
  </si>
  <si>
    <t>4 visitas promocionales realizadas a UASD y MESCYT, 1 visita promocional a UNALM para conseguir 50% estudiantes becarios MESCYT matriculados y 1 Prog. Study Abroad</t>
  </si>
  <si>
    <t>36% de becarios MESCYT matriculados y 2 Prog Study Abroad realizados (uno de ellos 2 ediciones), UNALM.</t>
  </si>
  <si>
    <t>Mantener 4 visitas promocionales realizadas para 90% de becarios MESCYT matriculados y 3 Prog Study Abroad realizados (UNALM). 1-2 programas STUDY ABROAD más con otras universidades peruanas.</t>
  </si>
  <si>
    <t>No existen ingresos externos, se becaría a una mujer africana para estudios de posgrado en la UMH, seleccionada por la ONG Mujeres por África.</t>
  </si>
  <si>
    <t>Incorporación de una estudiante africana seleccionada por "Mujeres por África" en estudios de posgrado UMH.</t>
  </si>
  <si>
    <t>Realización de un máster UMH por parte de una estudiante africana seleccionada por "Mujeres por África": financiación de gastos de matrícula, alojamiento y manutención.</t>
  </si>
  <si>
    <t>No se ha realizado la convocatoria de beca</t>
  </si>
  <si>
    <t>Incorporación de una estudiante africana en estudios de posgrado UMH: financiación de gastos de matrícula, alojamiento y manutención.</t>
  </si>
  <si>
    <t>No ejecutado</t>
  </si>
  <si>
    <t xml:space="preserve">Acreditación de las pruebas ACLES en la  UMH para poder certificar nivel de inglés.  Memorias de acreditación elaboradas para todos los niveles de inglés de los exámenes ACLES UMH para poder celebrar las convocatorias anuales. </t>
  </si>
  <si>
    <t>Acreditación de la UMH por ACLES para poder ser centro examinador.</t>
  </si>
  <si>
    <t>Acreditación concedida.</t>
  </si>
  <si>
    <t xml:space="preserve">Incremento de la movilidad internacional de estudiantado, PAS y PDI a través de sus Facultades y Escuelas. </t>
  </si>
  <si>
    <t>Participación del PDI extranjero en los estudios UMH, presencia de la UMH en redes internacionales de ámbito académico y establecimiento de una oferta académica a nivel internacional.</t>
  </si>
  <si>
    <t>A 01/09/2022 los Centros aún no han remitido el Plan de Internacionalización realizado.</t>
  </si>
  <si>
    <t>Aumento de la participación del PDI extranjero en los estudios UMH, presencia de la UMH en redes internacionales de ámbito académico y establecimiento de una oferta académica a nivel internacional.</t>
  </si>
  <si>
    <t>Concesión de 3 becas Doctorales</t>
  </si>
  <si>
    <t>Oferta de 3 plazas de Master y 2 de Doctorado</t>
  </si>
  <si>
    <t xml:space="preserve">Conceder 3 proyectos piloto en diversas áreas para la colaboración entre grupos de investigación del estado de Sao Paulo y de la UMH. </t>
  </si>
  <si>
    <t>Nº de familias vulnerables  a las que se les ha cubierto el 100% de la mutualidad ruandesa de salud  en el Sector de Nemba en Ruanda.</t>
  </si>
  <si>
    <t>En 2022 había dos líneas de subvención en esta partida. En la del  pago de la SS a familias vulnerables del Sector de Nemba  la meta era cubrir el 100% de la mutualidad de 346 familias.  En la otra es suministrar en 2022 la UCI con material por importe de 19.494,47.</t>
  </si>
  <si>
    <t>ptes. firmas convenio concesión y pago.</t>
  </si>
  <si>
    <t>Actuación nueva</t>
  </si>
  <si>
    <t>en el 2022 la actuación era distinta y a 01/09/2022 teníamos ejecuatados 22.200</t>
  </si>
  <si>
    <t>actuación nueva</t>
  </si>
  <si>
    <t>Programa Solidario: Espacio Seguro para la libertad de prensa en la UMH.</t>
  </si>
  <si>
    <t>OJO. NOS HAN DADO PARTIDA DE CAP. IV QUE DEBE SER ELIMINADA Y ASÍ LO INDICO EN FICHA 6. DEBEN DARNOS PARTIDA CAPÍTULO II</t>
  </si>
  <si>
    <t>Creación de un Espacio Seguro para la libertad de prensa en la UMH en el que serán acogidos dos periodistas perseguidos en sus países de origen.</t>
  </si>
  <si>
    <t>Espacio Seguro Creado.</t>
  </si>
  <si>
    <t>Convenio de colaboración entre Ayuntamiento de Elche-ONG RSF y UMH. Cada uno realiza unas actuaciones y tiene unos compromisos económicos, el nuestro hasta un importe de 2,000 (no 1500) consiste en aporrtar  alojamiento en nuestras casitas hasta un importe  máximo de 2,000.-e. las otras entidades correrían con el resto de gastos de alojamiento , con la manutención y con el sustento de las dos personas designadas por la ONG.</t>
  </si>
  <si>
    <t>En 2022 había dos líneas de subvención en esta partida. En la del  pago de la SS a familias vulnerables del Sector de Nemba  el importe recibido por donaciones fue de 4.000e. La otra línea era para suministrar material a la UCI del Hospital de Nemba con 19.494,47 procedentes de mecenazgo del personal de la UMH  y que deberán gastarse en lo que queda de 2022 y 35000 de donación de ASISA que se irán gastando a lo largo del 2023. En el presupuesto de 2023 únicamente contemplamos por tanto 4.000e para pago S.S de familias vulnerables del Sector de Nemba para lo que esperamos obtener donación en el 2023.</t>
  </si>
  <si>
    <t>Número de estudiantes/personal incoming en un programa Study Abroad</t>
  </si>
  <si>
    <t>NP (en 2022 no hay línea presupuestaria)</t>
  </si>
  <si>
    <t>Número de solicitudes presentadas por el PDI  para participar en el programa</t>
  </si>
  <si>
    <t>Número de participantes en las actividades</t>
  </si>
  <si>
    <t>4 (la meta marcada en 2022 era distinta a 2023)</t>
  </si>
  <si>
    <t>3 (la meta marcada en 2022 era distinta a 2023)</t>
  </si>
  <si>
    <t>fomentar la investigación, difusión y movilidad de los doctorandos UMH</t>
  </si>
  <si>
    <t>aumentar el nivel de productividad científica</t>
  </si>
  <si>
    <t>fomentar la investigación, difusión y movilidad de los estudiantes que inician la investigación UMH</t>
  </si>
  <si>
    <t>no procede convocatoria, es renovación de la convocada en 2022</t>
  </si>
  <si>
    <t>índiquese</t>
  </si>
  <si>
    <t>Convenio Banco Santander</t>
  </si>
  <si>
    <t>Sufragar los gastos derivados de sus estudios universitarios de Grado o Máster para el curso académico 2022/2023.</t>
  </si>
  <si>
    <t>Estudiantes de grado y máster oficial de UMH</t>
  </si>
  <si>
    <t xml:space="preserve">La finalidad de las becas es facilitar el acceso del estudiantado a las titulaciones universitarias oficiales de Grado ofertadas por la Universidad Miguel Hernández </t>
  </si>
  <si>
    <t>Facilitar el acceso de estudiantes a titulaciones universitarias oficiales de máster en la UMH financiando las matrículas.</t>
  </si>
  <si>
    <t>Alumnado de Primaria, ESO, Bachillerato y Ciclos Formativos</t>
  </si>
  <si>
    <t xml:space="preserve">Convocatoria para que el alumnado de centros de enseñanza no universitaria de la provincia de Alicante presente proyectos científicos. </t>
  </si>
  <si>
    <t>Estrechar la relación entre centros de enseñanza no universitaria y la UMH</t>
  </si>
  <si>
    <t>Fomentar la divulgación científica e incentivar la creatividad y el desarrollo de proyectos científicos.</t>
  </si>
  <si>
    <t>Se estima que se presenten 12 proyectos de divulgación científica.</t>
  </si>
  <si>
    <t>Se repartirá la cuantía por grupos, entre sus participantes. Se estima conceder 8 premios.</t>
  </si>
  <si>
    <t>BECA SERVICIO DE COMUNICACIÓN (COLABORACIÓN)</t>
  </si>
  <si>
    <t>Apoyo en la coordinación del programa de Atención al Estudiantado: Mejora la relación con los IES en el desarrollo de las charlas, visitas y UMH Day.</t>
  </si>
  <si>
    <t>Dar a conocer la oferta de grados y másteres UMH entre los estudiantes preuniversitarios.</t>
  </si>
  <si>
    <t>Desarrollar y completar la formación adquirida por el estudiante durante sus estudios de grado. Adquirir habilidades en la coordinación de equipos de trabajo y desarrollar acciones para potenciar los vínculos con los IES.</t>
  </si>
  <si>
    <t>Número de charlas, visitas y UMH Days realizados</t>
  </si>
  <si>
    <t>ENERO</t>
  </si>
  <si>
    <t>1/01/2023 al 31/12/2024</t>
  </si>
  <si>
    <t>Mejora la imagen de marca Umh en los centros de educación secundaria y bachillerato.</t>
  </si>
  <si>
    <t>PRÁCTICAS FORMATIVAS ESTUDIANTES EGRESADOS: EN GESTIÓN TITULADOS UNIVERSITARIOS (BECAS DE FORMACIÓN)</t>
  </si>
  <si>
    <t>Formar profesionalmente al titulado  en Ciencias Ambientales en la divulgación de los ODS mediante talleres prácticos.</t>
  </si>
  <si>
    <t xml:space="preserve">Número de talleres impartidos en IES </t>
  </si>
  <si>
    <t>PRÓRROGA</t>
  </si>
  <si>
    <t>1/01/2023 al 31/12/2023</t>
  </si>
  <si>
    <t>Se pretende potenciar la relación con los IES y centros de educación secundaria a través de la oferta de talleres formativos relacionados con los ODS.</t>
  </si>
  <si>
    <t>Desarrollar y completar la formación adquirida por el estudiante durante sus estudios de grado. Adquirir habilidades en la coordinación de equipos de trabajo y desarrollar acciones para potenciar la visibilidad de la investigación que se produce en la UMH</t>
  </si>
  <si>
    <t>Numero de acciones de divulgación  científica UMH realizadas</t>
  </si>
  <si>
    <t>PRÁCTICAS FORMATIVAS ESTUDIANTES EGRESADOS: EN GESTIÓN TITULADOS UNIVERSITARIOS (BECA DE COLABORACIÓN)</t>
  </si>
  <si>
    <t>Se pretende dar eficaz respuesta a las demanda de piezas gráficas en la institución para apoyar las acciones de comunicación y dotar a la UMH de una identidad homogénea en sus comunicaciones que sea reconocible y que comulgue con los gustos de nuestro público objetivo.</t>
  </si>
  <si>
    <t>OCTUBRE DEL AÑO 22</t>
  </si>
  <si>
    <t>1/11/2022 al 1/11/2023</t>
  </si>
  <si>
    <t>Se pretende llevar la ciencia que se produce en la UMH a la sociedad con el fin de posicionarla como una universidad puntera en investigación.</t>
  </si>
  <si>
    <t>OCTUBRE DEL AÑO 23</t>
  </si>
  <si>
    <t>Realización de prácticas internacionales de estudiantes UMH</t>
  </si>
  <si>
    <t>Fomentar la empleabilidad del estudiantado UMH</t>
  </si>
  <si>
    <t>Realización de prácticas de estudiantes UMH</t>
  </si>
  <si>
    <t>Generalitat Valenciana - C. Innovación</t>
  </si>
  <si>
    <t>8 personas becadas</t>
  </si>
  <si>
    <t>Concesión directa</t>
  </si>
  <si>
    <t>6 meses</t>
  </si>
  <si>
    <t>MANTENIMIENTO DE HARDWARE DE LOS SISTEMAS DE GESTIÓN CENTRALIZADA: CUBRIR EL SOPORTE DE LOS SERVIDORES SUN-ORACLE LEGACY QUE ACTUALMENTE SON 5</t>
  </si>
  <si>
    <t xml:space="preserve">Porcentaje de tesis pagadas </t>
  </si>
  <si>
    <t>Pagar todos los tribunales de tesis leídas</t>
  </si>
  <si>
    <t>Meta 8.6</t>
  </si>
  <si>
    <t>En proceso</t>
  </si>
  <si>
    <t>0 (está en proceso)</t>
  </si>
  <si>
    <t>Porcentaje de mantenimiento de fuentes bibliográficas contratadas</t>
  </si>
  <si>
    <t>indiquese importe ejecutado a fecha actual</t>
  </si>
  <si>
    <t>Porcentaje de mantenimiento de bases de datos contratadas</t>
  </si>
  <si>
    <t>0 (en proceso)</t>
  </si>
  <si>
    <t>Meta 9.5</t>
  </si>
  <si>
    <t>Número reparaciones anuales / Número de revisiones anuales</t>
  </si>
  <si>
    <t>Disminuir reparaciones</t>
  </si>
  <si>
    <t>SE han disminuido respecto al año anterior</t>
  </si>
  <si>
    <t>Disminución reparaciones en 20%</t>
  </si>
  <si>
    <t>Porcentaje cubetas renovadas</t>
  </si>
  <si>
    <t>Renovar equipos necesarios</t>
  </si>
  <si>
    <t>Renovadas cubetas y otros equipos</t>
  </si>
  <si>
    <t>Aumento de la investigación científica, capacidad tecnológica</t>
  </si>
  <si>
    <t>PROGRAMA DE PROMOCIÓN EMPLEO JOVEN E IMPLANTACIÓN DE LA GARANTÍA JUVENIL (EMPLEO JOVEN) (índicar líneas de actuación que se van a realizar)</t>
  </si>
  <si>
    <t>CONTRATACIÓN DOCTORES - PLAN GENT (GV) (índicar líneas de actuación que se van a realizar)</t>
  </si>
  <si>
    <t>AYUDAS PROGRAMA INVESTIGO GVA (índicar líneas de actuación que se van a realizar)</t>
  </si>
  <si>
    <t>AYUDAS PROGRAMA INVESTIGO SEPE (índicar líneas de actuación que se van a realizar)</t>
  </si>
  <si>
    <t>está en proceso</t>
  </si>
  <si>
    <t>Porcentaje de solicitudes de la editorial cubiertas por el Vicerrectorado</t>
  </si>
  <si>
    <t>Total documentos depositados en el Repositorio Institucional</t>
  </si>
  <si>
    <t>Porcentaje de Usuarios a traves del Acceso remoto a los  recursos-e</t>
  </si>
  <si>
    <t>Número de préstamos interbibliotecarios por usuario de PI activo</t>
  </si>
  <si>
    <t>Porcentaje de solicitudes de la Comisión Europea para el mantenimiento del sello europeo</t>
  </si>
  <si>
    <t>ha desaparecido la partida de Sorolla</t>
  </si>
  <si>
    <t>no puedo consultarlo, no está en sorolla</t>
  </si>
  <si>
    <t>4 contratos nuevos y 8 renovaciones</t>
  </si>
  <si>
    <t>PROMOVER LA INVESTIGACIÓN COLABORATIVA ENTRE CENTROS CLÍNICOS, ASISTENCIALES Y LA UMH</t>
  </si>
  <si>
    <t xml:space="preserve">Número de solicitudes </t>
  </si>
  <si>
    <t>en proceso  - la previsión es la concesión de 4 ayudas</t>
  </si>
  <si>
    <t>0 - estamos en el proceso</t>
  </si>
  <si>
    <t xml:space="preserve">Cubrir los desplazamientos de los 
compañeros en itinerancia de las bibliotecas </t>
  </si>
  <si>
    <t>Número de Solitudes de desplazamientos intercampus</t>
  </si>
  <si>
    <t>Este año no hemos realizado nuevos cursos porque teniamos suficientes creados de años anteriores (garantizando el cumplimento normativo) y hemos dado prioridad a otras subpartidas pues antes de abril de 2023 muchos investigadores deben justificar documentalmente estas actividades de formación continua</t>
  </si>
  <si>
    <t>No se ha ejecutado por los motivos expuestos</t>
  </si>
  <si>
    <t>número de cadáveres</t>
  </si>
  <si>
    <t>cantidad de material de laboratorio necesitado</t>
  </si>
  <si>
    <t>Obtención de las acreditacies indicadas</t>
  </si>
  <si>
    <t>Acreditarse</t>
  </si>
  <si>
    <t>Acreditados</t>
  </si>
  <si>
    <t>Mantener las acreditaciones</t>
  </si>
  <si>
    <t>Apoyos técnicos prestados</t>
  </si>
  <si>
    <t>100% de materiales empleados en apoyo técnico</t>
  </si>
  <si>
    <t xml:space="preserve">85% apoyo </t>
  </si>
  <si>
    <t>(Servicios de gases ejecutados / servicios de gases necesarios)  x100</t>
  </si>
  <si>
    <t>Número ayudas</t>
  </si>
  <si>
    <t>promover la iniciación de tareas de formación, mediante la realización de tareas de atención y orientación al estudiantado que cursa estudios en la Universidad Miguel Hernández de Elche con el fin de proporcionarles la información que resulte de su interés para su
formación académica y posterior desarrollo profesional.</t>
  </si>
  <si>
    <t>Orientar a estudiantes acerca de planes de estudios, elección de  asignaturas optativas, complementos y actividades curriculares de formación,
movilidad, sistema de becas, actividades culturales y
deportivas, seminarios, jornadas o congresos,
posibilidad de prácticas en empresas, alojamiento.</t>
  </si>
  <si>
    <t>Colaborar con las acciones desarrolladas desde la  coordinadora de representantes de estudiantes de universidades públicas (sí/no)</t>
  </si>
  <si>
    <r>
      <t xml:space="preserve">BECA SERVICIO DE COMUNICACIÓN, MARKETING Y ATENCIÓN AL ESTUDIANTADO </t>
    </r>
    <r>
      <rPr>
        <sz val="11"/>
        <color rgb="FFFF0000"/>
        <rFont val="Calibri"/>
        <family val="2"/>
        <scheme val="minor"/>
      </rPr>
      <t>(índicar líneas de actuación que se van a realizar)</t>
    </r>
    <r>
      <rPr>
        <sz val="11"/>
        <color indexed="8"/>
        <rFont val="Calibri"/>
        <family val="2"/>
        <scheme val="minor"/>
      </rPr>
      <t xml:space="preserve"> Apoyo en la coordinación del programa de Atención al Estudiantado: Mejora la relación con los IES en el desarrollo de las charlas, visitas y UMH Day.</t>
    </r>
  </si>
  <si>
    <t>Informe de inserción realizado</t>
  </si>
  <si>
    <t>1 informe antes del 15,11,22</t>
  </si>
  <si>
    <t>Realizar 1 informe antes del 15,11,2023</t>
  </si>
  <si>
    <t>Agregado en la línea 1.1</t>
  </si>
  <si>
    <t>Agregado en la línea 1.2</t>
  </si>
  <si>
    <t>Agregado en la línea 1.3</t>
  </si>
  <si>
    <t>Agregado en la línea 2.1</t>
  </si>
  <si>
    <t>Agregado en la línea 2.2</t>
  </si>
  <si>
    <t>Agregado en la línea 2.3</t>
  </si>
  <si>
    <t>Becas prácticas estudiantes Conselleria de Innovación</t>
  </si>
  <si>
    <t>Número de Personas becadas</t>
  </si>
  <si>
    <t>CEREMONIA DE TOMA DE POSESIÓN RECTOR 2023 (elecciones)-Acto entrega DISTINCIONES CINCO LUSTROS - Acto investidura  Doctor/a Honoris Causa - Sto. Tomás de Aquino - Apertura de curso - Clausura de curso - Acto de Entrega de Premios al Talento Docente,  Excelencia académica y la innovación -Representación en eventos - Condolencias institucionales.                                                                                    Todos los actos detallados están englobados en el mismo centro de gasto 0101 1220.1 - La Unidad de Protocolo está en un proceso de compra y renovación de material para eventos protocolarios (trajes académicos, nuevo escenario, cubos y letras corporativas para eventos, frontales logos corporativos de escenario, manteles, etc) máxime con la ampliación competencial de este servicio, que se encarga de la organización de Congresos  y Graduaciones de estudiantes, desde la Oficina de Congresos (incorporada en la Unidad de Protocolo).
El objetivo es atender adecuadamente a dichas solicitudes y necesidades de los actos académicos, protocolarios, institucionales y estudiantiles</t>
  </si>
  <si>
    <t>CEREMONIA DE TOMA DE POSESIÓN RECTOR 2023 (elecciones)-Acto entrega DISTINCIONES CINCO LUSTROS - Acto investidura  Doctor/a Honoris Causa - Sto. Tomás de Aquino - Apertura de curso - Clausura de curso - Acto de Entrega de Premios al Talento Docente,  Excelencia académica y la innovación -Representación en eventos - Condolencias</t>
  </si>
  <si>
    <t xml:space="preserve">Celebración de actos académicos solemnes. Gastos por representación institucional. El objetivo es atender adecuadamente solicitudes y necesidades de los actos, incrementadas por la creación de la Oficina de Congresos, el aumento de efectivos y la recuperación de la presencialidad de los actos académicos, protocolarios, institucionales y estudiantiles. Cubrir condolencias y atenciones protocolarias institucionales por fallecimientos.
</t>
  </si>
  <si>
    <t xml:space="preserve">Celebrados solemnes actos académicos de Santo Tomás de Aquino, investidura Doctora Honoris Causa, Clausura de curso 2021/22, Acto de Apertura de Curso 2022/23, Acto de Entrega de Premios al Talento Docente,  Excelencia académica y la innovación.   atender adecuadamente solicitudes y necesidades de los actos, incrementadas por la creación de la Oficina de Congresos, el aumento de efectivos y la creciente presencialidad de los actos académicos, protocolarios, institucionales y estudiantiles. Cubiertas condolencias y atenciones protocolarias institucionales por fallecimientos.
</t>
  </si>
  <si>
    <t>CEREMONIA DE TOMA DE POSESIÓN RECTOR 2023 (elecciones 2023) - La ampliación de presupuesto es imprescindible, y en ningún caso puede aminorar, dado que coincide con año de elecciones y se realizará ceremonia de toma de posesión de rector tras la celebración de las mismas, lo que supone un acto adicional a los tradicionales (Apertura, Clausura, Sto. Tomás, DHC). A ello, se suma la Presidencia 2022/23 del Encuentro de rectores del Grupo Tordesillas y el incremento nº Placas a entregar como Distinción Cinco Lustros (hasta este año 2022 no había personal que cumpliera el requisito de 25 años de servicio UMH). Todos estos actos se suma a los ya habituales.   
El Acto de Entrega de Premios al Talento Docente,  Excelencia académica y la innovación. La ampliación competencial del servicio: Congresos  y Graduaciones de estudiantes. Además, la Unidad de Protocolo está en un proceso de Compra y renovación de material para eventos protocolarios (trajes académicos, nuevo escenario, cubos y letras corporativas para eventos, frontales logos corporativos de escenario, manteles, etc) 
 Además nos encargamos del préstamo del material descrito a las facultades que lo requieren para este fin.
El objetivo es atender adecuadamente a dichas solicitudes, incrementadas por la creación de la Oficina de Congresos, el aumento de efectivos y el incremento del número de actos académicos, protocolarios, institucionales y estudiantiles.</t>
  </si>
  <si>
    <t>Nueva línea  de la C. Universidaddes denominada "Convenios prácticas formativas y fomento de estudios", Concesión directa</t>
  </si>
  <si>
    <t>3418,25</t>
  </si>
  <si>
    <t>"EXPEDIENTE 2022_005 VIGENTE HASTA 13/04/2024
Los equipos relacionados son imprescindibles para el buen funcionamiento de la infraestructura de sistemas y del backup de nuestra institución."</t>
  </si>
  <si>
    <t>MANTENIMIENTO DE HARDWARE DE LOS SISTEMAS DE GESTIÓN CENTRALIZADA: CUBRIR EL SOPORTE DEL EQUIPO VTL CS800 UTILIZADO EN LA INFRAESTRUCTURA DE COPIAS DE SEGURIDAD</t>
  </si>
  <si>
    <r>
      <rPr>
        <sz val="11"/>
        <color theme="1"/>
        <rFont val="Calibri"/>
        <family val="2"/>
      </rPr>
      <t> RENOVACIÓN DE LAS GARANTÍAS DEL EQUIP</t>
    </r>
    <r>
      <rPr>
        <b/>
        <sz val="11"/>
        <color theme="1"/>
        <rFont val="Calibri"/>
        <family val="2"/>
      </rPr>
      <t>O FUJITSU VTL CS800 LOTE 1</t>
    </r>
  </si>
  <si>
    <t>MANTENIMIENTO DE HARDWARE DE LOS SISTEMAS DE GESTIÓN CENTRALIZADA: CUBRIR EL SOPORTE DE LOS CONTROLADORES DE LA WIFI QUE ACTUALMENTE SON 4</t>
  </si>
  <si>
    <r>
      <rPr>
        <sz val="11"/>
        <color theme="1"/>
        <rFont val="Calibri"/>
        <family val="2"/>
      </rPr>
      <t xml:space="preserve">SERV. DE Gª Y SOPORTE DE LOS </t>
    </r>
    <r>
      <rPr>
        <b/>
        <sz val="11"/>
        <color theme="1"/>
        <rFont val="Calibri"/>
        <family val="2"/>
      </rPr>
      <t>CONTROLADORES WIFI</t>
    </r>
  </si>
  <si>
    <t>MANTENIMIENTO DE HARDWARE DE LOS SISTEMAS DE GESTIÓN CENTRALIZADA. CUBRIR EL SOPORTE DE LOS SERVIDORES DEDICADOS A VIRTUALIZACIÓN, CÁLCULO Y PROCESO QUE ACTUALMENTE SON 48</t>
  </si>
  <si>
    <t>MANTENIMIENTO DE HARDWARE DE LOS SISTEMAS DE GESTIÓN CENTRALIZADA. CUBRIR EL SOPORTE DE LOS PUNTOS DE FICHAJE QUE ACTUALMENTE SON 16</t>
  </si>
  <si>
    <r>
      <rPr>
        <sz val="11"/>
        <color theme="1"/>
        <rFont val="Calibri"/>
        <family val="2"/>
      </rPr>
      <t>MANTENIMIENTO HARDWARE DE PUNTOS DE FICHAJE Y</t>
    </r>
    <r>
      <rPr>
        <b/>
        <sz val="11"/>
        <color theme="1"/>
        <rFont val="Calibri"/>
        <family val="2"/>
      </rPr>
      <t xml:space="preserve"> EVALOS LOTE 1</t>
    </r>
    <r>
      <rPr>
        <b/>
        <sz val="11"/>
        <color rgb="FFFF0000"/>
        <rFont val="Calibri"/>
        <family val="2"/>
      </rPr>
      <t xml:space="preserve"> </t>
    </r>
  </si>
  <si>
    <t>MANTENIMIENTO DE HARDWARE DE LOS SISTEMAS DE GESTIÓN CENTRALIZADA. CUBRIR EL SOPORTE DE LOS BALANCEADORES DE SERVICIOS WEB QUE ACTUALMENTE SON 2</t>
  </si>
  <si>
    <r>
      <rPr>
        <sz val="11"/>
        <color theme="1"/>
        <rFont val="Calibri"/>
        <family val="2"/>
      </rPr>
      <t>MANTENIMIENTO DE LOS EQUIPOS QUE DISTRIBUYEN LA CARGA DE LAS SESIONES ENTRE LOS DIFERENTES SERVIDORES WEB, DE LA SEDE, ECT...</t>
    </r>
    <r>
      <rPr>
        <b/>
        <sz val="11"/>
        <color theme="1"/>
        <rFont val="Calibri"/>
        <family val="2"/>
      </rPr>
      <t>BALANCEADORES RADWARE</t>
    </r>
    <r>
      <rPr>
        <sz val="11"/>
        <color theme="1"/>
        <rFont val="Calibri"/>
        <family val="2"/>
      </rPr>
      <t xml:space="preserve"> DE LA UMH</t>
    </r>
  </si>
  <si>
    <t>MANTENIMIENTO DE HARDWARE DE LOS SISTEMAS DE GESTIÓN CENTRALIZADA. CUBRIR EL SOPORTE DE LOS SERVIDORES DE ALMACENAMIENTO NETAPP QUE ACTUALMENTE SON 4</t>
  </si>
  <si>
    <r>
      <rPr>
        <sz val="11"/>
        <color theme="1"/>
        <rFont val="Calibri"/>
        <family val="2"/>
      </rPr>
      <t xml:space="preserve">MANTENIMIENTO DEL </t>
    </r>
    <r>
      <rPr>
        <b/>
        <sz val="11"/>
        <color theme="1"/>
        <rFont val="Calibri"/>
        <family val="2"/>
      </rPr>
      <t>NAS (NetAPP) LOTE 3</t>
    </r>
  </si>
  <si>
    <t>MANTENIMIENTO DE HARDWARE DE LOS SISTEMAS DE GESTIÓN CENTRALIZADA. CUBRIR EL SOPORTE DE LOS CORTAFUEGOS QUE ACTUALMENTE SON 4</t>
  </si>
  <si>
    <r>
      <rPr>
        <sz val="11"/>
        <color theme="1"/>
        <rFont val="Calibri"/>
        <family val="2"/>
      </rPr>
      <t xml:space="preserve">MANTENIMIENTO DE LOS CORTAFUEGOS </t>
    </r>
    <r>
      <rPr>
        <b/>
        <sz val="11"/>
        <color theme="1"/>
        <rFont val="Calibri"/>
        <family val="2"/>
      </rPr>
      <t>PALOALTO NETWORKS PA-5220</t>
    </r>
  </si>
  <si>
    <t>MANTENIMIENTO DE HARDWARE DE LOS SISTEMAS DE GESTIÓN CENTRALIZADA. CUBRIR EL SOPORTE DE LOS SERVIDORES ORACLE DONDE SE UBICAN LAS BASES DE DATOS INSTITUCIONALES QUE ACTUALMENTE SON 2</t>
  </si>
  <si>
    <r>
      <rPr>
        <sz val="11"/>
        <color theme="1"/>
        <rFont val="Calibri"/>
        <family val="2"/>
      </rPr>
      <t xml:space="preserve">RENOVACIÓN DE LOS EQUIPOS </t>
    </r>
    <r>
      <rPr>
        <b/>
        <sz val="11"/>
        <color theme="1"/>
        <rFont val="Calibri"/>
        <family val="2"/>
      </rPr>
      <t>ORACLE</t>
    </r>
  </si>
  <si>
    <t>MANTENIMIENTO DE HARDWARE DE LOS SISTEMAS DE GESTIÓN CENTRALIZADA. CUBRIR EL SOPORTE DE LOS EQUIPOS DE ALMACENAMIENTO PURESTORAGE QUE ACTUALMENTE SON 4</t>
  </si>
  <si>
    <r>
      <rPr>
        <sz val="11"/>
        <color theme="1"/>
        <rFont val="Calibri"/>
        <family val="2"/>
      </rPr>
      <t>SERVICIO DE GARANTÍA Y SOPORTE DE</t>
    </r>
    <r>
      <rPr>
        <b/>
        <sz val="11"/>
        <color theme="1"/>
        <rFont val="Calibri"/>
        <family val="2"/>
      </rPr>
      <t xml:space="preserve"> ALMACENAMIENTO PURESTORAGE</t>
    </r>
  </si>
  <si>
    <t>MANTENIMIENTO DE HARDWARE DE LOS SISTEMAS DE GESTIÓN CENTRALIZADA. CUBRIR EL SOPORTE DEL EQUIPO VTL QUANTUM UTILIZADO EN LA INFRAESTRUCTURA DE COPIAS DE SEGURIDAD</t>
  </si>
  <si>
    <r>
      <rPr>
        <sz val="11"/>
        <color theme="1"/>
        <rFont val="Calibri"/>
        <family val="2"/>
      </rPr>
      <t>SERVICIO DE GARANTÍA DEL SISTEMA DE</t>
    </r>
    <r>
      <rPr>
        <b/>
        <sz val="11"/>
        <color theme="1"/>
        <rFont val="Calibri"/>
        <family val="2"/>
      </rPr>
      <t xml:space="preserve"> BACKUP VTL QUANTUM</t>
    </r>
  </si>
  <si>
    <t>MANTENIMIENTO DE HARDWARE DE LOS SISTEMAS DE GESTIÓN CENTRALIZADA. CUBRIR EL SOPORTE DE LOS EQUIPOS CISCO UTILIZADOS EN LA INFRAESTRUCTURA DE RED DE LA UMH</t>
  </si>
  <si>
    <r>
      <rPr>
        <sz val="11"/>
        <color theme="1"/>
        <rFont val="Calibri"/>
        <family val="2"/>
      </rPr>
      <t>MANTENIMIENTO DE ELECTRÓNICA REDES</t>
    </r>
    <r>
      <rPr>
        <b/>
        <sz val="11"/>
        <color theme="1"/>
        <rFont val="Calibri"/>
        <family val="2"/>
      </rPr>
      <t xml:space="preserve"> CISCO</t>
    </r>
  </si>
  <si>
    <t>MANTENIMIENTO DE HARDWARE DE LOS SISTEMAS DE GESTIÓN CENTRALIZADA. CUBRIR EL SOPORTE DE LOS SWITCHES DE FIBRA EMC UTILIZADOS EN EL SISTEMA DE ALMACENAMIENTO Y BACKUP QUE ACTUALMENTE SON 2</t>
  </si>
  <si>
    <r>
      <rPr>
        <sz val="11"/>
        <color theme="1"/>
        <rFont val="Calibri"/>
        <family val="2"/>
      </rPr>
      <t xml:space="preserve">SERVICIO DE GARANTÍA Y SOPORTE DE LOS </t>
    </r>
    <r>
      <rPr>
        <b/>
        <sz val="11"/>
        <color theme="1"/>
        <rFont val="Calibri"/>
        <family val="2"/>
      </rPr>
      <t>SWITCHES DE FIBRA</t>
    </r>
  </si>
  <si>
    <t>MANTENIMIENTO DE HARDWARE DE LOS SISTEMAS DE GESTIÓN CENTRALIZADA. CUBRIR EL SOPORTE DE 3 LECTORAS ÓPTICAS.</t>
  </si>
  <si>
    <r>
      <rPr>
        <sz val="11"/>
        <color theme="1"/>
        <rFont val="Calibri"/>
        <family val="2"/>
      </rPr>
      <t xml:space="preserve">SERVICIO DE GARANTÍA Y SOPORTE DE </t>
    </r>
    <r>
      <rPr>
        <b/>
        <sz val="11"/>
        <color theme="1"/>
        <rFont val="Calibri"/>
        <family val="2"/>
      </rPr>
      <t>LECTORAS ÓPTICAS</t>
    </r>
  </si>
  <si>
    <t>MANTENIMIENTO DE HARDWARE DE LOS SISTEMAS DE GESTIÓN CENTRALIZADA. CUBRIR EL SOPORTE DE LOS SWITCHES DE FIBRA CISCO UTILIZADOS EN EL SISTEMA DE ALMACENAMIENTO Y BACKUP QUE ACTUALMENTE SON 2</t>
  </si>
  <si>
    <t>MANTENIMIENTO DE SOFTWARE DE LOS SISTEMAS DE GESTIÓN CENTRALIZADA. CUBRIR EL SOPORTE DEL SOFTWARE LEGATO UTILIZADO EN LA INFTRAESTRUCTURA DE BACKUP DE LA UMH</t>
  </si>
  <si>
    <t>MANTENIMIENTO DE SOFTWARE DE LOS SISTEMAS DE GESTIÓN CENTRALIZADA. DISPONER DE LA LICENCIA DEL SOFTWARE AIRWAVE PARA LA CORRECTA GESTIÓN DE 770 DISPOSITIVOS WIFI DE LA UMH</t>
  </si>
  <si>
    <r>
      <rPr>
        <sz val="11"/>
        <color theme="1"/>
        <rFont val="Calibri"/>
        <family val="2"/>
      </rPr>
      <t xml:space="preserve">MANTENIMIENTO DE LICENCIAS DE SW DE LA GESTIÓN DE RED INALÁMBRICA  </t>
    </r>
    <r>
      <rPr>
        <b/>
        <sz val="11"/>
        <color theme="1"/>
        <rFont val="Calibri"/>
        <family val="2"/>
      </rPr>
      <t>AIRWAVE</t>
    </r>
  </si>
  <si>
    <t>MANTENIMIENTO DE SOFTWARE DE LOS SISTEMAS DE GESTIÓN CENTRALIZADA. DISPONER DE UNA LICENCIA CAMPUS DE ORACLE UTILIZADA PARA EL DESARROLLO DE APLICACIONES GESTIÓN DE BD DE LA UMH.</t>
  </si>
  <si>
    <r>
      <rPr>
        <sz val="11"/>
        <color theme="1"/>
        <rFont val="Calibri"/>
        <family val="2"/>
      </rPr>
      <t xml:space="preserve">MANTENIMIENTO DE LA LICENCIA CAMPUS  </t>
    </r>
    <r>
      <rPr>
        <b/>
        <sz val="11"/>
        <color theme="1"/>
        <rFont val="Calibri"/>
        <family val="2"/>
      </rPr>
      <t>ORACLE</t>
    </r>
  </si>
  <si>
    <t>7585,37</t>
  </si>
  <si>
    <t>MANTENIMIENTO DE SOFTWARE DE LOS SISTEMAS DE GESTIÓN CENTRALIZADA. DISPONER DE 100 LICENCIAS SPSS PARA DOCENCIA.</t>
  </si>
  <si>
    <t>MANTENIMIENTO DE SOFTWARE DE LOS SISTEMAS DE GESTIÓN CENTRALIZADA. DISPONER LICENCIA CAMPUS ADOBE ACROBAT DC PARA LA UMH PARA 1.177 FTE</t>
  </si>
  <si>
    <t>MANTENIMIENTO DE SOFTWARE DE LOS SISTEMAS DE GESTIÓN CENTRALIZADA. DISPONER DE 66 LICENCIAS DE ADOBE CREATIVE CLOUD PARA DOCENCIA.</t>
  </si>
  <si>
    <t>MANTENIMIENTO DE SOFTWARE DE LOS SISTEMAS DE GESTIÓN CENTRALIZADA. DISPONER DE 100 LICENCIAS CONCURRENTES DE CYPE PARA DOCENCIA</t>
  </si>
  <si>
    <r>
      <rPr>
        <sz val="11"/>
        <color theme="1"/>
        <rFont val="Calibri"/>
        <family val="2"/>
      </rPr>
      <t xml:space="preserve">MANTENIMIENTO DE SOFTWARE DE DOCENCIA: </t>
    </r>
    <r>
      <rPr>
        <b/>
        <sz val="11"/>
        <color theme="1"/>
        <rFont val="Calibri"/>
        <family val="2"/>
      </rPr>
      <t>CYPE LICENCIA CAMPUS</t>
    </r>
  </si>
  <si>
    <t>MANTENIMIENTO DE SOFTWARE DE LOS SISTEMAS DE GESTIÓN CENTRALIZADA. DISPONER 100 LICENCIAS DEL SOFTWARE ANTIPLAGIO TURNITIN PARA DOCENCIA</t>
  </si>
  <si>
    <r>
      <rPr>
        <sz val="11"/>
        <color theme="1"/>
        <rFont val="Calibri"/>
        <family val="2"/>
      </rPr>
      <t>MANTENIMIENTO DE SOFTWARE DE DOCENCIA:</t>
    </r>
    <r>
      <rPr>
        <b/>
        <sz val="11"/>
        <color theme="1"/>
        <rFont val="Calibri"/>
        <family val="2"/>
      </rPr>
      <t xml:space="preserve"> ANTIPLAGIO  TURNITIN</t>
    </r>
  </si>
  <si>
    <t>MANTENIMIENTO DE SOFTWARE DE LOS SISTEMAS DE GESTIÓN CENTRALIZADA. DISPONER DE 10 LICENCIAS PARA INVETIGACIÓN Y 100 LICENCIAS PARA DOCENCIA DEL SOFTWARE ANSYS</t>
  </si>
  <si>
    <r>
      <rPr>
        <sz val="11"/>
        <color theme="1"/>
        <rFont val="Calibri"/>
        <family val="2"/>
      </rPr>
      <t>MANTENIMIENTO DE SOFTWARE DE DOCENCIA:</t>
    </r>
    <r>
      <rPr>
        <b/>
        <sz val="11"/>
        <color theme="1"/>
        <rFont val="Calibri"/>
        <family val="2"/>
      </rPr>
      <t xml:space="preserve"> ANSYS</t>
    </r>
  </si>
  <si>
    <t>MANTENIMIENTO DE SOFTWARE DE LOS SISTEMAS DE GESTIÓN CENTRALIZADA. DISPONER DE 100 LICENCIAS PARA DOCENCIA DEL SOFTWARE NX</t>
  </si>
  <si>
    <r>
      <rPr>
        <sz val="11"/>
        <color theme="1"/>
        <rFont val="Calibri"/>
        <family val="2"/>
      </rPr>
      <t xml:space="preserve">MANTENIMIENTO DE SOFTWARE DE DOCENCIA: </t>
    </r>
    <r>
      <rPr>
        <b/>
        <sz val="11"/>
        <color theme="1"/>
        <rFont val="Calibri"/>
        <family val="2"/>
      </rPr>
      <t>NX</t>
    </r>
  </si>
  <si>
    <t>MANTENIMIENTO DE SOFTWARE DE LOS SISTEMAS DE GESTIÓN CENTRALIZADA. DISPONER DE UNA LICENCIA CAMPUS DE MICRPOSOFT PARA LA UMH</t>
  </si>
  <si>
    <r>
      <rPr>
        <sz val="11"/>
        <color theme="1"/>
        <rFont val="Calibri"/>
        <family val="2"/>
      </rPr>
      <t>ARRENDAMIENTO DE</t>
    </r>
    <r>
      <rPr>
        <b/>
        <sz val="11"/>
        <color theme="1"/>
        <rFont val="Calibri"/>
        <family val="2"/>
      </rPr>
      <t xml:space="preserve"> LICENCIAS CAMPUS DE MICROSOFT</t>
    </r>
    <r>
      <rPr>
        <sz val="11"/>
        <color theme="1"/>
        <rFont val="Calibri"/>
        <family val="2"/>
      </rPr>
      <t xml:space="preserve"> PARA LA UMH </t>
    </r>
  </si>
  <si>
    <t>43874,21</t>
  </si>
  <si>
    <t>" NUEVO EXPEDIENTE ANTICIPADO 2022_037, el expediente actual 2019_018 finaliza el 26/02/2023 por lo que este año se ha preparado un expediente anticipado.
El importe de este expediente es 15.488€ para dos años pero la empresa solicita un pago único al inicio del uso del software, por lo que no es plurianual."</t>
  </si>
  <si>
    <t>494,89</t>
  </si>
  <si>
    <t>3899,26</t>
  </si>
  <si>
    <t>EQUIPOS PARA LOS PROCESOS T.I.C HW PARA LOS PROCESOS DE GESTIÓN. CUBRIR LAS NECESIDADES BÁSICAS DE EQUIPAMIENTO INFORMÁTICO INVENTARIABLE PARA UNOS 620 PERSONAS CORRESPONDIENTES AL PAS DE LA UMH.</t>
  </si>
  <si>
    <t>EQUIPOS PARA LOS PROCESOS T.I.C HW PARA LOS PROCESOS DE GESTIÓN. INSTALACIÓN DE 21 SAIS EN LAS SALAS DE COMUNICACIONES DE LA UMH</t>
  </si>
  <si>
    <r>
      <rPr>
        <sz val="11"/>
        <color theme="1"/>
        <rFont val="Calibri"/>
        <family val="2"/>
      </rPr>
      <t xml:space="preserve">SUMINISTRO  E INSTALACIÓN DE </t>
    </r>
    <r>
      <rPr>
        <b/>
        <sz val="11"/>
        <color theme="1"/>
        <rFont val="Calibri"/>
        <family val="2"/>
      </rPr>
      <t>SAIS CPD-899</t>
    </r>
    <r>
      <rPr>
        <sz val="11"/>
        <color theme="1"/>
        <rFont val="Calibri"/>
        <family val="2"/>
      </rPr>
      <t xml:space="preserve"> EN CAMPUS DE ELCHE </t>
    </r>
  </si>
  <si>
    <t>EQUIPOS PARA LOS PROCESOS T.I.C HW PARA LOS PROCESOS DE GESTIÓN. CUBRIR LAS NECESIDADES BÁSICAS DE EQUIPAMIENTO INFORMÁTICO PARA LA UMH</t>
  </si>
  <si>
    <r>
      <rPr>
        <b/>
        <sz val="11"/>
        <color theme="1"/>
        <rFont val="Calibri"/>
        <family val="2"/>
      </rPr>
      <t>ACUERDO MARCO</t>
    </r>
    <r>
      <rPr>
        <sz val="11"/>
        <color theme="1"/>
        <rFont val="Calibri"/>
        <family val="2"/>
      </rPr>
      <t xml:space="preserve"> PARA EL SUMINISTRO DE MATERIAL INFORMÁTICO INVENTARIABLE</t>
    </r>
  </si>
  <si>
    <t>EQUIPOS PARA LOS PROCESOS T.I.C HW PARA LOS PROCESOS DE GESTIÓN. RENOVACIÓN TECNOLÓGICA DEL SISTEMA DE BACKUP DE LA UMH</t>
  </si>
  <si>
    <t>EQUIPOS PARA LOS PROCESOS T.I.C HW PARA LOS PROCESOS DE GESTIÓN. ACTUALIZACIÓN TECNOLÓGICA DEL EQUIPO DE ALMACENAMIENTO NAS</t>
  </si>
  <si>
    <t>EQUIPOS PARA LOS PROCESOS T.I.C HW PARA LOS PROCESOS DE GESTIÓN. RENOVAR LOS MEDIOS AUDIOVISUALES DE 43 ESTANCIAS DE LOS EDIFICIOS SEVERO OCHOA Y ARENALS</t>
  </si>
  <si>
    <r>
      <rPr>
        <sz val="11"/>
        <color theme="1"/>
        <rFont val="Calibri"/>
        <family val="2"/>
      </rPr>
      <t xml:space="preserve">RENOVACIÓN DE LOS MEDIOS </t>
    </r>
    <r>
      <rPr>
        <b/>
        <sz val="11"/>
        <color theme="1"/>
        <rFont val="Calibri"/>
        <family val="2"/>
      </rPr>
      <t>AUDIOVISUALES DE LAS AULAS DE SEVERO OCHOA Y ARENALS</t>
    </r>
  </si>
  <si>
    <t>EQUIPOS PARA LOS PROCESOS T.I.C HW PARA LOS PROCESOS DE GESTIÓN. DOTAR DE MEDIOS AUDIOVISUALES A 5 ESTANCIAS (AULAS Y SALONES DE ACTOS) DE LOS NUEVOS EDIFICIOS VALONA Y MASCARAT</t>
  </si>
  <si>
    <r>
      <rPr>
        <sz val="11"/>
        <color theme="1"/>
        <rFont val="Calibri"/>
        <family val="2"/>
      </rPr>
      <t xml:space="preserve">SUMINISTRO DE LOS MEDIOS </t>
    </r>
    <r>
      <rPr>
        <b/>
        <sz val="11"/>
        <color theme="1"/>
        <rFont val="Calibri"/>
        <family val="2"/>
      </rPr>
      <t>AUDIOVISUALES PARA LOS EDIFICIOS VALONA Y MASCARAT</t>
    </r>
  </si>
  <si>
    <t>PROYECTOS TÉCNICOS: REDES. RENOVACIÓN DE 79 SWITCHES DE LAS SALAS DE COMUNICACIONES DE LA RED DE LA UMH</t>
  </si>
  <si>
    <t>PROYECTOS TÉCNICOS: REDES. ADQUISICIÓN DE 1 SENSOR PARA LA MONITORIZACIÓN DE LA EXPERIENCIA DE USUARIO DE LA RED WIFI</t>
  </si>
  <si>
    <t>PROYECTOS TÉCNICOS: REDES. DOTAR DE RED LAN Y WIFI A LOS EDIFICIOS VALONA Y MASCARAT</t>
  </si>
  <si>
    <t>PROYECTOS TÉCNICOS: REDES. ADQUIRIR UNA LICENCIA DEL MÓDULO ANALYTICS PARA LA SUPERVISIÓN Y GESTIÓN DE ERRORES DE LOS BALANCEADORES</t>
  </si>
  <si>
    <t>PROYECTOS TÉCNICOS: REDES. ADQUSICIÓN DE UN CORTAFUEGOS WAF PARA LA PREVENCIÓN DE ATAQUES EN LAS APLICACIONES WEB</t>
  </si>
  <si>
    <t>PROYECTOS TÉCNICOS: REDES. AMPLIACIÓN DE 2000 DE LICENCIAS DEL SOFTWARE CLEARPASS PARA LA GESTIÓN 4500 USUARIOS SIMULTÁNEOS EN LA RED WIFI</t>
  </si>
  <si>
    <t>PROYECTOS TÉCNICOS: REDES. ADQUISICIÓN DE UN SISTEMA EDR PARA LA SECURIZACIÓN DE 5.000 PUESTOS DE TRABAJO</t>
  </si>
  <si>
    <t>COMUNICACIONES TELEFONICAS Y REDES. ALQUILER DE LAS LINEAS DE COMUNICACIONES DE ALTEA Y SALESAS Y UNA INTERCONEXIÓN DE FIBRA ÓPTICA ENTRE ELCHE Y ORiHUELA DESAMPARADOS</t>
  </si>
  <si>
    <r>
      <rPr>
        <sz val="11"/>
        <color theme="1"/>
        <rFont val="Calibri"/>
        <family val="2"/>
      </rPr>
      <t xml:space="preserve">TELECOMUNICACIONES </t>
    </r>
    <r>
      <rPr>
        <b/>
        <sz val="11"/>
        <color theme="1"/>
        <rFont val="Calibri"/>
        <family val="2"/>
      </rPr>
      <t>WAM</t>
    </r>
  </si>
  <si>
    <t>COMUNICACIONES TELEFONICAS Y REDES. MANTENIMIENTO DE LA TELEFONÍA FIJA Y MÓVIL DE LA UMH, EN LA QUE ACTUALMENTE DISPONEMOS DE 2.600 DDI</t>
  </si>
  <si>
    <r>
      <rPr>
        <sz val="11"/>
        <color theme="1"/>
        <rFont val="Calibri"/>
        <family val="2"/>
      </rPr>
      <t xml:space="preserve">SERVICIO DE INFRAESTRUCTURA DE </t>
    </r>
    <r>
      <rPr>
        <b/>
        <sz val="11"/>
        <color theme="1"/>
        <rFont val="Calibri"/>
        <family val="2"/>
      </rPr>
      <t>TELEFONIA FIJA Y MOVIL</t>
    </r>
  </si>
  <si>
    <t>COMUNICACIONES TELEFONICAS Y REDES. RENOVAR EL ALQUILER DE LA FIBRA OSCURA DE INTERCONEXIÓN ENTRE LOS CAMPUS DE ELCHE-SAN JUAN Y ELCHE ORIHUELA</t>
  </si>
  <si>
    <r>
      <rPr>
        <sz val="11"/>
        <color theme="1"/>
        <rFont val="Calibri"/>
        <family val="2"/>
      </rPr>
      <t>ALQUILER DE</t>
    </r>
    <r>
      <rPr>
        <b/>
        <sz val="11"/>
        <color theme="1"/>
        <rFont val="Calibri"/>
        <family val="2"/>
      </rPr>
      <t xml:space="preserve"> FIBRA OSCURA</t>
    </r>
    <r>
      <rPr>
        <sz val="11"/>
        <color theme="1"/>
        <rFont val="Calibri"/>
        <family val="2"/>
      </rPr>
      <t xml:space="preserve"> ENTRE CAMPUS DE ELCHE, SANT JOAN Y ORIHUELA DESAMPARADOS</t>
    </r>
  </si>
  <si>
    <t>TRABAJOS REALIZADOS POR OTRAS EMPRESAS: SERVICIOS DE ASISTENCIA TÉCNICA EN T.I.C. GESTIONAR EL SERVICIO DE IMPRESIÓN CENTRALIZADA DEL PAS QUE ACTUALMENTE LO FORMAN 42 IMPRESORAS</t>
  </si>
  <si>
    <r>
      <rPr>
        <sz val="11"/>
        <color theme="1"/>
        <rFont val="Calibri"/>
        <family val="2"/>
      </rPr>
      <t xml:space="preserve">GESTIÓN INTEGRAL DEL SERVICIO DE </t>
    </r>
    <r>
      <rPr>
        <b/>
        <sz val="11"/>
        <color theme="1"/>
        <rFont val="Calibri"/>
        <family val="2"/>
      </rPr>
      <t>COPIAS E IMPRESIÓN</t>
    </r>
    <r>
      <rPr>
        <sz val="11"/>
        <color theme="1"/>
        <rFont val="Calibri"/>
        <family val="2"/>
      </rPr>
      <t xml:space="preserve"> DE LA UMH </t>
    </r>
  </si>
  <si>
    <t>TRABAJOS REALIZADOS POR OTRAS EMPRESAS: SERVICIOS DE ASISTENCIA TÉCNICA EN T.I.C. DISPONER DE UN SERVICIO DE ASISTENCIA TÉCNICA PARA EL MANTENIMIENTO 24X7 DE LOS CPD DE LA UMH QUE ACTUALMENTE SON 2</t>
  </si>
  <si>
    <r>
      <rPr>
        <sz val="11"/>
        <color theme="1"/>
        <rFont val="Calibri"/>
        <family val="2"/>
      </rPr>
      <t xml:space="preserve">SERVICIO DE MANTENIMIENTO DE LOS </t>
    </r>
    <r>
      <rPr>
        <b/>
        <sz val="11"/>
        <color theme="1"/>
        <rFont val="Calibri"/>
        <family val="2"/>
      </rPr>
      <t>CPD'S DE LA UMH</t>
    </r>
  </si>
  <si>
    <r>
      <rPr>
        <sz val="11"/>
        <color theme="1"/>
        <rFont val="Calibri"/>
        <family val="2"/>
      </rPr>
      <t>MIGRACIÓN DE APLICACIONES DE GESTIÓN EN</t>
    </r>
    <r>
      <rPr>
        <b/>
        <sz val="11"/>
        <color theme="1"/>
        <rFont val="Calibri"/>
        <family val="2"/>
      </rPr>
      <t xml:space="preserve"> FORMS 11.1.2 A FORMS WEB 12C</t>
    </r>
  </si>
  <si>
    <t>TRABAJOS REALIZADOS POR OTRAS EMPRESAS: SERVICIOS DE ASISTENCIA TÉCNICA EN T.I.C. CONTRATAR SERVICIO DE IMPRESIÓN CENTRALIZADA PARA PAS Y PDI CON UN TOTAL DE 80 IMPRESORAS</t>
  </si>
  <si>
    <r>
      <rPr>
        <sz val="11"/>
        <color theme="1"/>
        <rFont val="Calibri"/>
        <family val="2"/>
      </rPr>
      <t xml:space="preserve">SERVICIO DE </t>
    </r>
    <r>
      <rPr>
        <b/>
        <sz val="11"/>
        <color theme="1"/>
        <rFont val="Calibri"/>
        <family val="2"/>
      </rPr>
      <t>IMPRESIÓN CENTRALIZADA</t>
    </r>
    <r>
      <rPr>
        <sz val="11"/>
        <color theme="1"/>
        <rFont val="Calibri"/>
        <family val="2"/>
      </rPr>
      <t xml:space="preserve"> PARA PAS Y PDI</t>
    </r>
  </si>
  <si>
    <t xml:space="preserve">TRABAJOS REALIZADOS POR OTRAS EMPRESAS: SERVICIOS DE ASISTENCIA TÉCNICA EN T.I.C.: CONTRATAR UN SERVICIO DE ASISTENCIA TÉCNICA PARA LA PUESTA EN MARCHA DEL NUEVO CORTAFUEGOS WAF </t>
  </si>
  <si>
    <r>
      <rPr>
        <sz val="11"/>
        <color theme="1"/>
        <rFont val="Calibri"/>
        <family val="2"/>
      </rPr>
      <t>SERVICIOS GESTIONADOS</t>
    </r>
    <r>
      <rPr>
        <b/>
        <sz val="11"/>
        <color theme="1"/>
        <rFont val="Calibri"/>
        <family val="2"/>
      </rPr>
      <t xml:space="preserve"> NUEVO CORTAFUEGOS WAF</t>
    </r>
  </si>
  <si>
    <t>TRABAJOS REALIZADOS POR OTRAS EMPRESAS: SERVICIOS DE ASISTENCIA TÉCNICA EN T.I.C. DISPONER DE UN SERVICIO DE DESTRUCCIÓN/BORRADO SEGURO DE DISCOS DE EQUIPO Y SERVIDORES</t>
  </si>
  <si>
    <t>19373,28</t>
  </si>
  <si>
    <t>47625,6</t>
  </si>
  <si>
    <t>TRABAJOS REALIZADOS POR OTRAS EMPRESAS: SERVICIOS DE ASISTENCIA TÉCNICA EN T.I.C. DISPONER DE UN SERVICIO PARA LA MEJORA DEL SISTEMA DE CLIMATIZACIÓN DEL CPD</t>
  </si>
  <si>
    <t>SERVICIOS EXTERNOS DE SOPORTE, REPARACIÓN E INSTALACIÓN DE EQUIPAMIENTOS INFORMÁTICOS Y DE RED (CAU). DISPONER DE UN AM PARA LA RESOLUCIÓN DE INCIDENCIAS QUE SOLICITAN LOS USUARIOS POR CAU, CON UNA PREVISIÓN MEDIA DE 175 TICKETS MENSUALES</t>
  </si>
  <si>
    <t>45466,02</t>
  </si>
  <si>
    <t>NO SE ESTIMAN INGRESOS EXTERNOS PARA ESTA LÍNEA PPTARIA.</t>
  </si>
  <si>
    <t>NO SE FIJÓ META PARA 2022</t>
  </si>
  <si>
    <t>NO CORRESPONDE</t>
  </si>
  <si>
    <t>NO SE FIJA META PARA 2023. ES UNA LINEA PARA GASTOS POR LA CONVOCATORIA DE LOS PREMIOS AL TALENTO DOCENTE</t>
  </si>
  <si>
    <t>0 -  LOS REMIOS SE RESUELVEN EN NOVIEMBRE</t>
  </si>
  <si>
    <t>0 -  LOS CONSEJOS DE EVALUACIÓN DOCENTE SE REUNEN A PARTIR DE SEPTIEMBRE</t>
  </si>
  <si>
    <t>NO CORRESPONDE      -ver justificación-</t>
  </si>
  <si>
    <t>Nº CURSOS FORMACIÓN PDI</t>
  </si>
  <si>
    <t xml:space="preserve">INGRESOS POR TASAS MATRÍCULAS EN GRADO EN DERECHO-mod. Semipresencial </t>
  </si>
  <si>
    <t>NO SE ESTIMAN INGRESOS EXTERNOS PARA ESTA LÍNEA PPTARIA. FINANCIADA 100% UMH</t>
  </si>
  <si>
    <t>NO CORRESPONDE. EL IMPORTE NO DISPUESTO EN EL PAGO DE LOS PREMIOS Y COSTE DE SEG. SOCIAL SE REINTEGRA A LA UMH</t>
  </si>
  <si>
    <t>NUMERO DE PROFESIONALES SANITARIOS FORMADOS</t>
  </si>
  <si>
    <t>MEJORAR EL NÚMEOR DE PROFESIONALES  DE CIENCIAS DE LA SALUD QUE REALIZAN FORMACIÓN A LO LARGO DE LA VIDA</t>
  </si>
  <si>
    <t xml:space="preserve">NÚMERO DE CIRUJANOS FORMADOS EN TÉCNICAS LAPAROSCÓPICAS </t>
  </si>
  <si>
    <t>INCREMENTAR EL NÚMERO DE PERSONAS  QUE MEJORAR LAS TÉCNICAS DE LAPAROSCOPIA</t>
  </si>
  <si>
    <t>NUMERO DE PERSONAS FORMADAS EN RCP</t>
  </si>
  <si>
    <t xml:space="preserve">INCREMENTAR EL NÚMERO DE PERSONAS  QUE MEJORAR LAS TÉCNICAS DE RCP  </t>
  </si>
  <si>
    <t xml:space="preserve">NUMERO DE PERSONAS QUE UTILIZAN LA REALIDAD VIRTUAL PARA SU FORMACIÓN </t>
  </si>
  <si>
    <t xml:space="preserve">FORTALECER NUMERO DE PERSONAS QUE UTILIZAN LA REALIDAD VIRTUAL PARA SU FORMACIÓN </t>
  </si>
  <si>
    <t>NUMERO DE PIEZAS ANATÓMICAS QUE SON IMPRESAS EN 3D</t>
  </si>
  <si>
    <t xml:space="preserve">INCREMENTAR  EL NUMERO DE PIEZAS ANATÓMICAS PARA SU USO EN AL FORMACIÓN </t>
  </si>
  <si>
    <t xml:space="preserve">AUMENTAR EL NÚMERO DE PROFESIONALES  DE CIENCIAS DE LA SALUD QUE MEJORAR LAS TÉCNICAS DE INTUBACIÓN </t>
  </si>
  <si>
    <r>
      <t>MANTENIMIENTO MICROBIOLÓGICO D</t>
    </r>
    <r>
      <rPr>
        <sz val="11"/>
        <rFont val="Calibri"/>
        <family val="2"/>
        <scheme val="minor"/>
      </rPr>
      <t>E LAS INSTALACIONES: RMG (índicar líneas de actuación que se van a realizar)</t>
    </r>
  </si>
  <si>
    <t>Nº DE AYUDAS CONCEDIDAS</t>
  </si>
  <si>
    <t>Aumento del nº de ayudas en vigor en el año</t>
  </si>
  <si>
    <t>0400_54115_48194</t>
  </si>
  <si>
    <t>0400_5410101_48111</t>
  </si>
  <si>
    <t>El importe de a) corresponde al coste de 2 meses de 27 contratos (noviembre y diciembre). El importe de b) corresponde al coste de 12 meses de 27 contratos (todo el 2023)</t>
  </si>
  <si>
    <t>No hay dotación solicitada ni concedida para 2022. Sí se solicita para 2023</t>
  </si>
  <si>
    <t>GASTOS DE LA IX EDICIÓN DE LOS PREMIOS AL TALENTO DOCENTE (Debe indicarse un indicador que mida el objetivo)</t>
  </si>
  <si>
    <t>Nº COMISIONES CONTRATACIÓN/   JUZGADORAS OPOSICONES Y CONCURSOS PDI</t>
  </si>
  <si>
    <t>se elimina la partida presupuestaria en el ejercicio 2023</t>
  </si>
  <si>
    <t>274  ( fecha 2/11/2022)</t>
  </si>
  <si>
    <t>OEPM Y EUIPO</t>
  </si>
  <si>
    <t>No había ninguna marca que renovar en 2022</t>
  </si>
  <si>
    <t xml:space="preserve">En 2023 habría que renovar 7 marcas, 5 de ellas  marcas nacionales y 2 marcas europeas </t>
  </si>
  <si>
    <t>No ha habido gasto</t>
  </si>
  <si>
    <t>Se solicita incremento de crédito con respecto al año anterior, debido a que en 2023 hay bastantes marcas, tanto nacionales como europeas, que necesitarán ser renovadas, en el caso de que la Universidad considere oportuno mantener la vigencia de las mismas. En 2022 no se solicitó presupuesto en esta línea de actuación ya que, todavía estaban vigentes y no tuvieron que ser renovadas. El importe de las tasas de renovación de todas ellas, asciende a 8.308,58 €,  según las tasas oficiales de este año 2022, pero ese cálculo debería de incrementarse, puesto que las tasas para 2023 serán más elevadas, por ese motivo se ha presupuestado el gasto en 8.600€. (se aporta documentación )</t>
  </si>
  <si>
    <t xml:space="preserve">OPOSICIÓN Presentada ante la OEPM frente a una solicitud de marca nacional </t>
  </si>
  <si>
    <t xml:space="preserve">En 2022 no se ha presentado ninguna oposición </t>
  </si>
  <si>
    <t xml:space="preserve">1 oposición a una marca nacional </t>
  </si>
  <si>
    <t>Solicitud de registro ante la OEPM o EUIPO</t>
  </si>
  <si>
    <t xml:space="preserve">En 2022 no se ha presentado ninguna solicitud de marca ni a nivel nacional ni a nivel europeo </t>
  </si>
  <si>
    <t>1 solicitud de marca europea</t>
  </si>
  <si>
    <t>En el año 2022 no se ha presentado ninguna marca institucional. Si presupuestamos una marca nacional nueva y se solicita en las clases básicas para la Universidad (16, 41 y 42) supondría un presupuesto de 346,84€ (solicitud de la primera clase 148,06€ + 99,39€ por cada clase adicional). Si se solicitara como marca europea el presupuesto para estas mismas tres clases sería de 1050€ (primera clase 850€, segunda clase 50€ y 150 tercera clase). Por ese motivo, el gasto previsto para esta línea de actuación asciende a 1.050 € (se aporta documentación )</t>
  </si>
  <si>
    <t xml:space="preserve">NUMERO DE CUOTAS A FINANCIAR </t>
  </si>
  <si>
    <t>SOLICITAR NUEVA  CUOTA ANUAL A FINANCIAR EN EL EJERCCIIO 2023 DE PARTICIPACION DE LA UMH EN LA PROGRAMA DE ALTAS CAPACIDAS INTELECTUALES EN LA UNIVERISDAD</t>
  </si>
  <si>
    <t>Conferencias impartidas por personalidades de la divulgación Cientifica</t>
  </si>
  <si>
    <t>Realizar charlas TED en UMH (1/0)</t>
  </si>
  <si>
    <t>No se realiza al no tener autorizacion de la organizacion sin animo de lucro TED</t>
  </si>
  <si>
    <t>Continuidad de los gattos de funcionamiento ordinario del Vicerrectorado</t>
  </si>
  <si>
    <t xml:space="preserve">no </t>
  </si>
  <si>
    <t>Nº de alumnos de nuevo ingreso que se matriculan en cualquiera de los cursos de nivelación</t>
  </si>
  <si>
    <t>Nº de alumnos matriculados en el curso de preparación para las Pruebas de Acceso a la Universidad para mayores de 25 y 45 ños</t>
  </si>
  <si>
    <t>Nº de profesores especialistas de materia tanto para las PAU de Bachillerato y Ciclos formativos como para las de mayores de 25 y 45 años</t>
  </si>
  <si>
    <t>Nº de profesores especialistas de mteria tanto para las PAU de Bachillerato y Ciclos formativos como para las de mayores de 25 y 45 años</t>
  </si>
  <si>
    <t>Nº de profesores de la UMH que forman parte de los tribunales de las PAU para las de mayores de 25 y 45 años</t>
  </si>
  <si>
    <t>Nº de profesores externos a la UMH que forman parte de los tribunales de las PAU para las de mayores de 25 y 45 años</t>
  </si>
  <si>
    <t>Nº de profesores externos a la UMH que forman parte de los tribunales de las PAU para las de mayores de 40 años</t>
  </si>
  <si>
    <t>Nº de profesores de la UMH que forman parte del Tribunal nº 10 de las PAU para alumnos de Bachillerato y Ciclos Formativos (definido por el nº de alumnos matriculados en dicho Tribunal)</t>
  </si>
  <si>
    <t>Nº de profesores de la externos a la UMH que forman parte del Tribunal nº 10 de las PAU para alunos de Bachillerato y Ciclos Formativos (definido por el nº de alumnos matriculados en dicho Tribunal)</t>
  </si>
  <si>
    <t>Nº de profesores de la UMH que forman parte de los otros 10 tribunales PAU para alumnos de Bachillerato y Ciclos Formativos (definido por el nº de alumnos matriculados en dichos Tribunal)</t>
  </si>
  <si>
    <t>Nº de profesores externos a la UMH que forman parte de los otros 10 tribunales PAU para alumnos de Bachillerato y Ciclos Formativos (definido por el nº de alumnos matriculados en dichos Tribunal)</t>
  </si>
  <si>
    <t>Nº externos a la profesores de la UMH que forman parte de los otros 10 tribunales PAU para alumnos de Bachillerato y Ciclos Formativos (definido por el nº de alumnos matriculados en dichos Tribunal)</t>
  </si>
  <si>
    <t>Nº de profesores especialistas de materia tanto para las PAU de Bachillerato y Ciclos  Formativos</t>
  </si>
  <si>
    <t>Nº de profesores especialistas de materia tanto para las PAU para mayores de 25 y 45 años</t>
  </si>
  <si>
    <t>Nº de profesores de secundaria que actúan como asesores de las Comisiones de Materia</t>
  </si>
  <si>
    <t>Nº total de alumnos mariculados en las PAU de Bachillerato y ciclos formativos y las dirigidas a mayores de25, 40 y 45 años</t>
  </si>
  <si>
    <t>Informe del análisis de competencias</t>
  </si>
  <si>
    <t>1 informe</t>
  </si>
  <si>
    <t>1 infome</t>
  </si>
  <si>
    <t xml:space="preserve">No hay crédito ejecutado en esta linea presupuestaria al realizarse transferencia de crédito a otra partida con necesidades adiconales. </t>
  </si>
  <si>
    <t>2  informe</t>
  </si>
  <si>
    <t>3 informe</t>
  </si>
  <si>
    <t>4 informe</t>
  </si>
  <si>
    <t>5 ifnorme</t>
  </si>
  <si>
    <t>Nº de acciones de representación en las que participa la UMH.</t>
  </si>
  <si>
    <t>partida de nueva creación, sin datos  en el ejercicio  2022</t>
  </si>
  <si>
    <t xml:space="preserve">SE SOLICITA NUEVA PARTIDA  0800/32408/22601 con denominación Representación social de la UMH. Se solicita incremento por importe de 11.000 euros en el presupuesto 2023 para atender la necesidad institucional necesario para tener presencia en determinados eventos que organizan otras entidades a modo de representar a la Universidad, como por ejemplo en las fiestas de Elche. En esta linea es necesario gestionar pagos a personal propio: Habitualmente las celebraciones, ferias, actos sociales que organizan terceros suelen tener lugar durante los fines de semana, periodos de vacaciones o de permisos. Para la organización y coordinación de la representación institucional de la UMH en estos eventos se hace necesario contar con la presencia de personal UMH </t>
  </si>
  <si>
    <t>No datos referente al ejercicio 2022 al ser una partida de nueva creación</t>
  </si>
  <si>
    <t xml:space="preserve">Esta partida presupuestaria se elimina para ejercicio 2023. Se incorpora el crédito a otra partida </t>
  </si>
  <si>
    <t xml:space="preserve">Nª de actividades </t>
  </si>
  <si>
    <t>Alumnado alcanzado y actividades realizados</t>
  </si>
  <si>
    <t>100 personas/familias</t>
  </si>
  <si>
    <t>Proyectos de divulgación científica realizados</t>
  </si>
  <si>
    <t>12 proyectos de divulgación científica. Se repartirá la cuantía por grupos, entre sus participantes. Se estima conceder 8 premios.</t>
  </si>
  <si>
    <t>Personas que asisten a los eventos de divulgación científica, académica y el intercambio de conocimiento.</t>
  </si>
  <si>
    <t xml:space="preserve">SE SOLICITA NUEVA PARTIDA PRESUPUESTARIA. No hay incremento de presupuesto. El crédito incrementado por importe  de 12.000 euros se financiade la partida  presupuestaria 0800/32411/22606 Organización de la Semana de la Ciencia y Tecnología. </t>
  </si>
  <si>
    <t>No hay resultado al no  desarrollarse la actiavidad</t>
  </si>
  <si>
    <t xml:space="preserve">No crédito ejecutado del partida al no realizarse la actividad. Se realiza transferencia de crédito a otra partida con necesidades adicionales. </t>
  </si>
  <si>
    <t xml:space="preserve">Realización y ejecución de la convocatoria de Premios a actividades solidarias realizadas por los estudiantes / Alumni UMH. </t>
  </si>
  <si>
    <t>Conceder 2 premios a estudiantes / Alumni UMH que colaboren en proyectos solidarios o de cooperación al desarrollo con ONGDs o asociaciones solidarias.</t>
  </si>
  <si>
    <t>2 Premios concedidos</t>
  </si>
  <si>
    <t>Estamos ante una nueva actuación. A raiz de la visita del Rector y Vicerrector de RRII y Directora del SRRIICDYV a Ruanda, se ha visto la necesidad  de mejora de las instalaciones de referencia del que se ha pedido presupuesto que tendremos en breve pero que en estimación aproximada es la solicitada.</t>
  </si>
  <si>
    <t>Estamos ante una nueva actuación. A raiz de la visita del Rector y Vicerrector de RRII y Directora del SRRIICDYV a Ruanda, se ha visto la necesidad  de reforma del sistema de evacuación y tratamiento de aguas residuales del  Hospital Nemba de lo que se ha pedido presupuesto que tendremos en breve. Esta obra se realizará si se obtiene financiación externa a través de donaciones.</t>
  </si>
  <si>
    <t>Se  detalla en la linea de arriba</t>
  </si>
  <si>
    <t>Se detalla en la línea de arriba</t>
  </si>
  <si>
    <t>ESTA PARTIDA SE GESTIONA DESDE EL SERVICIO DE INFRAESTRUCTURAS</t>
  </si>
  <si>
    <t>Nº DE SERVIDORES CUBIERTOS</t>
  </si>
  <si>
    <t>Nº DE CONTROLADORES CUBIERTOS</t>
  </si>
  <si>
    <t>Nº DE EQUIPOS CUBIERTOS</t>
  </si>
  <si>
    <t>1,400.00</t>
  </si>
  <si>
    <t>2,300.00</t>
  </si>
  <si>
    <t>Nº DE PUNTOS DE FICHAJE CUBIERTOS</t>
  </si>
  <si>
    <t>3,500.00</t>
  </si>
  <si>
    <t>Nº DE BALANCEADORES CUBIERTOS</t>
  </si>
  <si>
    <t>12,600.00</t>
  </si>
  <si>
    <t>Nº DE SERVIDORES DE ALMACENAMIENTO CUBIERTOS</t>
  </si>
  <si>
    <t>6,300.00</t>
  </si>
  <si>
    <t>Nº DE CORTAFUEGOS CUBIERTOS</t>
  </si>
  <si>
    <t>7,500.00</t>
  </si>
  <si>
    <t>15,600.00</t>
  </si>
  <si>
    <t>36,300.00</t>
  </si>
  <si>
    <t>13,500.00</t>
  </si>
  <si>
    <t>Nº DE SWITCHES CUBIERTOS</t>
  </si>
  <si>
    <t>9,200.00</t>
  </si>
  <si>
    <t>Nº DE LECTORAS ÓPTICAS CUBIERTAS</t>
  </si>
  <si>
    <t>5,400.00</t>
  </si>
  <si>
    <t>Nº DE SOFTWARE LEGATO CUBIERTO</t>
  </si>
  <si>
    <t>18,000.00</t>
  </si>
  <si>
    <t>Nº DE DISPOSITIVOS WIFI CUBIERTOS EN LA LICENCIA</t>
  </si>
  <si>
    <t>2,800.00</t>
  </si>
  <si>
    <t>Nº DE LICENCIAS CAMPUS ORACLE DISPONIBLES</t>
  </si>
  <si>
    <t>53,900.00</t>
  </si>
  <si>
    <t>Nº DE LICENCIAS DE SPSS DISPONIBLES</t>
  </si>
  <si>
    <t>47,700.00</t>
  </si>
  <si>
    <t>Nº DE FTE CUBIERTOS EN LA LICENCIA ADOCE ACROBAR DC</t>
  </si>
  <si>
    <t>7,200.00</t>
  </si>
  <si>
    <t>Nº DE LICENCIAS DISPONIBLES DE ADOBE CRETATIVE CLOUD</t>
  </si>
  <si>
    <t>Nº DE LICENCIAS CONCURRENTES DISPONIBLES DE CYPE</t>
  </si>
  <si>
    <t>Nº DE LICENCIAS DISPONIBLES DE TURNITIN</t>
  </si>
  <si>
    <t>Nº DE LICENCIAS DE INVESTIGACIÓN Y DOCENCIA DISPONIBLES DE ANSYS</t>
  </si>
  <si>
    <t>Nº DE LICENCIAS DISPONIBLES DE NX</t>
  </si>
  <si>
    <t>Nº DE LICENCIAS CAMPUS MICROSOFT DISPONIBLES</t>
  </si>
  <si>
    <t>Nº DE LICENCIAS DISPONIBLES DEL SOFWATE DEEP FREEZE</t>
  </si>
  <si>
    <t>Nº DE LICENCIAS DISPONIBLES DEL SOFWATE MATLAB</t>
  </si>
  <si>
    <t>Nº DE ELEMENTOS PROMEDIO DE MATERIAL FUNGIBLE NECESARIO, TENIENDO EN CUENTA QUE EL GASTO MEDIO POR TIPO DE MATERIAL A ADQURIR FUERAN 500€</t>
  </si>
  <si>
    <t>Nº DE SAIS A LOS QUE SE LES CAMBIA LAS BATERÍAS</t>
  </si>
  <si>
    <t>Nº DE EQUIPAMIENTO PROMEDIO PREVISTO. TENIENDO EN CUENTA QUE EL GASTO MEDIO POR EQUIPAMIENTO A ADQUIR FUERAN 400€</t>
  </si>
  <si>
    <t>Nº DE SAIS INSTALADOS EN LAS SALAS DE COMUNICACIONES</t>
  </si>
  <si>
    <t>Nº DE SISTEMAS A ADQUIRIR</t>
  </si>
  <si>
    <t>Nº DE ESTANCIAS A RENOVAR LOS MEDIOS AUDIOVISUALES</t>
  </si>
  <si>
    <t>Nº DE ESTANCIAS QUE SE DOTARÁN DE MEDIOS AUDIOVISUALES</t>
  </si>
  <si>
    <t>Nº DE SWITCHES RENOVADOS</t>
  </si>
  <si>
    <t>Nº DE SENSORES ADQUIRIDOS</t>
  </si>
  <si>
    <t>Nº DE SWITCHES ADQUIRIDOS</t>
  </si>
  <si>
    <t>Nº DE LICENCIAS A ADQUIRIR</t>
  </si>
  <si>
    <t>Nº DE CORTAFUEGOS WAF A ADQUIRIR</t>
  </si>
  <si>
    <t>Nº DE LICENCIAS DE CLEARPASS A ADQUIRIR</t>
  </si>
  <si>
    <t>Nº DE PUESTOS DE TRABAJO A SECURIZAR</t>
  </si>
  <si>
    <t>Nº DE LINEAS DE COMUNICACIONES</t>
  </si>
  <si>
    <t>Nº DE DDI (Nº PÚBLICOS) A MANTENER</t>
  </si>
  <si>
    <t>Nº DE CAMINOS DE FIBRA OSCURA</t>
  </si>
  <si>
    <t>Nº DE IMPRESORAS A MANTENER</t>
  </si>
  <si>
    <t>Nº DE CPD CUBIERTOS POR LA ASISTENCIA TÉCNICA</t>
  </si>
  <si>
    <t>Nº DE IMPRESORAS A INSTALAR Y MANTENER</t>
  </si>
  <si>
    <t>Nº DE CORTAFUEGOS A PONER EN MARCHA</t>
  </si>
  <si>
    <t>Nº DE DISCOS CUBIERTOS POR LA ASISTENCIA TÉCNICA</t>
  </si>
  <si>
    <t>Nº DE SISTEMAS A MEJORAR</t>
  </si>
  <si>
    <t>Nº DE TICKETS PROMEDIO MENSUALES PREVISTOS</t>
  </si>
  <si>
    <t>100%</t>
  </si>
  <si>
    <t xml:space="preserve">- Porcentaje de cumplimiento de las acciones específicas para la Innovación Docente
- Porcentaje de cumplimiento de las acciones específicas para la promoción y posicionamiento de la UMH a través de las nuevas tecnologías y las redes sociales, 
- Porcentaje de cumplimiento de las acciones de promoción de la Oficina de Software y Hardware Libre 
- Porcentaje de cumplimiento de la dotación, mantenimiento y mejora de equipos para aulas y talleres de software y hardware libre
- Porcentaje de cumplimiento de la dotación de plataformas TIC (nube y local)
- Porcentaje de cumplimiento de la dotación de Hardware y software destinado al desarrollo de aplicaciones TIC
</t>
  </si>
  <si>
    <t>90%</t>
  </si>
  <si>
    <t>Disponer de Instalación en el Centro de Elche</t>
  </si>
  <si>
    <t>70RY0001OT PROYECTO INTERNACIONAL DE VEHÍCULOS DE BAJO CONSUMO. INDICADOR: Resultados de la participación en las competiciones  70RY0003OT MOTOSTUDENT PETROL. INDICADOR: Resultados de la participación en la competición</t>
  </si>
  <si>
    <t>Mejora de los equipos del motor. SHELL ECO-MARATHON: Evolución del equipo. MOTOSTUDENT: Realizar un prototipo nuevo cada dos años.</t>
  </si>
  <si>
    <t>Se adjunta informe del responsable de ambos proyectos y situación de crédito de las partidas presupuestarias</t>
  </si>
  <si>
    <t>Continuar con ambos proyectos en el próximo año</t>
  </si>
  <si>
    <t>Desplazamientos Intercampus</t>
  </si>
  <si>
    <t>Atender presencialmente las necesidades de infraestructuras de todos los Campus.</t>
  </si>
  <si>
    <t>Se adjunta informe del Jefe del Servicio de Infraestructuras y Situación de crédito de la partida presupuestaria</t>
  </si>
  <si>
    <t>Dar soporte económico al necesario desplazamiento intercampus del personal técnico del Servicio y a los trabajos de apoyo en cartelería</t>
  </si>
  <si>
    <t>Satisfacer las necesidades  del Vicerrectorado para el correcto desarrollo de sus competencias</t>
  </si>
  <si>
    <t>Apoyo a la comunidad universitaria en cuanto a los servicios que ofrecen las bibliotecas</t>
  </si>
  <si>
    <t>PLAN ESTRATÉGICO OBJETIVOS ODS (2023)</t>
  </si>
  <si>
    <t>Las celdas en NARANJA son partidas que no se han encontrado</t>
  </si>
  <si>
    <t>VISADO COMISIÓN ODS</t>
  </si>
  <si>
    <t>Partida Presupuestaria Definitiva (Según Base de Datos)</t>
  </si>
  <si>
    <t>Denominación Partida Presupuestaria (Según Base de Datos)</t>
  </si>
  <si>
    <t>Líneas de Actuación</t>
  </si>
  <si>
    <t>Crédito Solicitado VISADO 2023</t>
  </si>
  <si>
    <r>
      <rPr>
        <b/>
        <u/>
        <sz val="12"/>
        <color theme="0"/>
        <rFont val="Calibri"/>
        <family val="2"/>
      </rPr>
      <t>INGRESOS</t>
    </r>
    <r>
      <rPr>
        <b/>
        <sz val="12"/>
        <color theme="0"/>
        <rFont val="Calibri"/>
        <family val="2"/>
      </rPr>
      <t xml:space="preserve"> EXTERNOS PREVISTOS PARA FINANCIAR ESTA LÍNEA</t>
    </r>
  </si>
  <si>
    <t>SOLICITUD  2023 (b)</t>
  </si>
  <si>
    <t>DIFERENCIAS 2023-2022 (a-b)</t>
  </si>
  <si>
    <t>OBJETIVO ODS (SÍ/NO) (SEGÚN CRITERIO COMISIÓN)</t>
  </si>
  <si>
    <t xml:space="preserve">OBSERVACIONES </t>
  </si>
  <si>
    <t>También vinculado ODS 13</t>
  </si>
  <si>
    <t>Meta 4.a</t>
  </si>
  <si>
    <r>
      <rPr>
        <sz val="11"/>
        <color theme="1"/>
        <rFont val="Calibri"/>
        <family val="2"/>
      </rPr>
      <t>ADQUISICIÓN DE DIVERSO</t>
    </r>
    <r>
      <rPr>
        <b/>
        <sz val="11"/>
        <color theme="1"/>
        <rFont val="Calibri"/>
        <family val="2"/>
      </rPr>
      <t xml:space="preserve"> MATERIAL INVENTARIABLE PARA PAS</t>
    </r>
  </si>
  <si>
    <t>Adquirir el hardware solicitado necesario para los servicios y unidades de la UMH.  Revísese el INDICADOR que permita el medir el OBJETIVO que se persigue con el suministro que se prevee financiar con los créditos solicitados para 2023, sobre el que se determinará la META que se pretenda alcanzar. No debiera ser un objetivo gastar en un suministro, sino que debiera definirse en la finalidad que se persigue con el suministro a pagar ( pueden valorarse por ejemplo como OBJETIVOS: Cubrir las necesidades básicas de equipamiento inventariable Informático para un numero X de personal que supone una necesidad media de equipamiento medio X destinado a los usos X,  fijando como INDICADOR el "numero equipamiento medio / gasto medio anual en  este tipo de equipamiento ", con una META de "X" que puede ser un Gasto medio coherente en este tipo de necesidades que se cubriría en 2023)</t>
  </si>
  <si>
    <t>1. Revísese la META según el OBJETIVO que se defina.</t>
  </si>
  <si>
    <t>Adquirir el hardware solicitado necesario para los servicios y unidades de la UMH.  Revísese el INDICADOR que permita el medir el OBJETIVO que se persigue con el suministro que se prevee financiar con los créditos solicitados para 2023, sobre el que se determinará la META que se pretenda alcanzar. No debiera ser un objetivo gastar en un suministro, sino que debiera definirse en la finalidad que se persigue con el suministro a pagar ( pueden valorarse por ejemplo como OBJETIVOS: Cubrir las necesidades de almacenamiento  para un numero X  de  usos para una finalidad X,  fijando como INDICADOR el "numero de usos, o alojamientos o actividades que se desarrollan con estos... ", con una META de "X"  que se cubriría en 2023)</t>
  </si>
  <si>
    <t>Adquirir el material necesario. Revísese el INDICADOR que permita el medir el OBJETIVO que se persigue con el servicio que se prevee financiar con los créditos solicitados para 2023, sobre el que se determinará la META que se pretenda alcanzar. No debiera ser un objetivo gastar en un serivicio, sino que debiera definirse en la finalidad que se persigue con el servicio a pagar ( pueden valorarse por ejemplo como OBJETIVOS: Dotar de medios Audiovisuales de las Aulas Severo Ochoa y Arenals para su uso en finalidad X,  fijando como INDICADOR el "numero de equipos a adquirir, o número de usos de los equipos para las actividades que se determinen", con una META de "X"  que se estimen se cubrirían en 2023)</t>
  </si>
  <si>
    <t>Archivo electrónico de expedientes finalizados en la nube.</t>
  </si>
  <si>
    <t>También vinculado ODS 4</t>
  </si>
  <si>
    <t>También ODS 12 y ODS 13</t>
  </si>
  <si>
    <t>También vinculado ODS 5 (Meta 5.c) y ODS 11 (Meta 11.b)</t>
  </si>
  <si>
    <t>También ODS 13</t>
  </si>
  <si>
    <t>Implantación del sistema NAC .  Revísese el INDICADOR que permita el medir el OBJETIVO que se persigue con el servicio que se prevee financiar con los créditos solicitados para 2023, sobre el que se determinará la META que se pretenda alcanzar. No debiera ser un objetivo gastar en un servicio, sino que debiera definirse en la finalidad que se persigue con el servicio a pagar ( pueden valorarse por ejemplo como OBJETIVOS: cubrir el soporte de los Servidores de la UMH, que actualmente son "X",  fijando como INDICADOR el "numero de servidores  cubiertos", con una META de "X" que puede ser el numero actual de servidores o los que se estimen se cubrirían en 2023)</t>
  </si>
  <si>
    <t>Suministro e instalación de cortafuegos WAF .  Revísese el INDICADOR que permita el medir el OBJETIVO que se persigue con el servicio que se prevee financiar con los créditos solicitados para 2023, sobre el que se determinará la META que se pretenda alcanzar. No debiera ser un objetivo gastar en un servicio, sino que debiera definirse en la finalidad que se persigue con el servicio a pagar ( pueden valorarse por ejemplo como OBJETIVOS: cubrir el soporte de los Servidores de la UMH, que actualmente son "X",  fijando como INDICADOR el "numero de servidores  cubiertos", con una META de "X" que puede ser el numero actual de servidores o los que se estimen se cubrirían en 2023)</t>
  </si>
  <si>
    <t>Realizar copias de seguridad CPD de San Juan.</t>
  </si>
  <si>
    <t>MEta 9.a</t>
  </si>
  <si>
    <t>Número de equipos renovados</t>
  </si>
  <si>
    <t>Meta 9.a</t>
  </si>
  <si>
    <t>MATERIAL INFORMÁTICO NO INVENTARIABLE NECESARIO PARA LA DOCENCIA DUAL</t>
  </si>
  <si>
    <t>También vinculado ODS 11 y 13</t>
  </si>
  <si>
    <t xml:space="preserve">MATERIAL INFORMÁTICO NO INVENTARIABLE SOLICITADO POR SERVICIOS Y UNIDADES DE LA UMH </t>
  </si>
  <si>
    <t>También vinculado ODS 9 y ODS 11</t>
  </si>
  <si>
    <t>También vinculado ODS 3 y , ODS 9 y ODS 13</t>
  </si>
  <si>
    <t>MANTENIMIENTO Y MEJORA DE LAS INSTALACIONES DEL PCUMH ASÍ COMO INVERSIONES DE EQUIPOS</t>
  </si>
  <si>
    <t>Meta 9.5, 9b</t>
  </si>
  <si>
    <t>Meta 8.3</t>
  </si>
  <si>
    <t>MEta 9.1, 9.5, 9.b</t>
  </si>
  <si>
    <t>Meta 9.1, 9.5, 9.b</t>
  </si>
  <si>
    <t>Meta 16.7</t>
  </si>
  <si>
    <t>También ODS 17</t>
  </si>
  <si>
    <t>También vinculado ODS 9</t>
  </si>
  <si>
    <t>También vinculado ODS 7 y 13</t>
  </si>
  <si>
    <r>
      <rPr>
        <sz val="11"/>
        <color theme="1"/>
        <rFont val="Calibri"/>
        <family val="2"/>
      </rPr>
      <t xml:space="preserve">SERV. DE Gª Y SOPORTE PARA EQUIPOS </t>
    </r>
    <r>
      <rPr>
        <b/>
        <sz val="11"/>
        <color theme="1"/>
        <rFont val="Calibri"/>
        <family val="2"/>
      </rPr>
      <t>SUN- ORACLE - LEGACY</t>
    </r>
    <r>
      <rPr>
        <sz val="11"/>
        <color theme="1"/>
        <rFont val="Calibri"/>
        <family val="2"/>
      </rPr>
      <t xml:space="preserve"> SERVIDORES-649</t>
    </r>
  </si>
  <si>
    <t>MANTENIMIENTO SERVIDORES FUJITSU LOTE 2 (Mantenimiento de los servidores de cálculo y proceso)</t>
  </si>
  <si>
    <t xml:space="preserve">MANTENIMIENTO DE LICENCIAS DEL SW DE GESTIÓN DE COPIAS DE SEGURIDAD BACKUP CORPORATIVO LEGATO </t>
  </si>
  <si>
    <r>
      <rPr>
        <sz val="11"/>
        <color theme="1"/>
        <rFont val="Calibri"/>
        <family val="2"/>
      </rPr>
      <t>MANTENIMIENTO DE SOFTWARE DE GESTIÓN DE COPIAS DE SEGURIDAD DE SERVIDORES VIRTUALES:</t>
    </r>
    <r>
      <rPr>
        <b/>
        <sz val="11"/>
        <color theme="1"/>
        <rFont val="Calibri"/>
        <family val="2"/>
      </rPr>
      <t xml:space="preserve"> VEEAM BACKUP</t>
    </r>
  </si>
  <si>
    <r>
      <rPr>
        <sz val="11"/>
        <color theme="1"/>
        <rFont val="Calibri"/>
        <family val="2"/>
      </rPr>
      <t>MANTENIMIENTO DE</t>
    </r>
    <r>
      <rPr>
        <b/>
        <sz val="11"/>
        <color theme="1"/>
        <rFont val="Calibri"/>
        <family val="2"/>
      </rPr>
      <t xml:space="preserve"> DOMINIOS UMH</t>
    </r>
  </si>
  <si>
    <r>
      <rPr>
        <sz val="11"/>
        <color theme="1"/>
        <rFont val="Calibri"/>
        <family val="2"/>
      </rPr>
      <t>MANTENIMIENTO DE SOFTWARE DE GESTIÓN DE COLAS DE LOS CEGECAS:</t>
    </r>
    <r>
      <rPr>
        <b/>
        <sz val="11"/>
        <color theme="1"/>
        <rFont val="Calibri"/>
        <family val="2"/>
      </rPr>
      <t xml:space="preserve"> SIGE</t>
    </r>
  </si>
  <si>
    <r>
      <rPr>
        <sz val="11"/>
        <color theme="1"/>
        <rFont val="Calibri"/>
        <family val="2"/>
        <scheme val="minor"/>
      </rPr>
      <t xml:space="preserve">MANTENIMIENTO DE SOFTWARE DE DOCENCIA: </t>
    </r>
    <r>
      <rPr>
        <b/>
        <sz val="11"/>
        <color theme="1"/>
        <rFont val="Calibri"/>
        <family val="2"/>
        <scheme val="minor"/>
      </rPr>
      <t>DEEP FREEZE</t>
    </r>
  </si>
  <si>
    <r>
      <rPr>
        <sz val="11"/>
        <color theme="1"/>
        <rFont val="Calibri"/>
        <family val="2"/>
        <scheme val="minor"/>
      </rPr>
      <t xml:space="preserve">MANTENIMIENTO DE SOFTWARE DE DOCENCIA: </t>
    </r>
    <r>
      <rPr>
        <b/>
        <sz val="11"/>
        <color theme="1"/>
        <rFont val="Calibri"/>
        <family val="2"/>
        <scheme val="minor"/>
      </rPr>
      <t>MATLAB</t>
    </r>
  </si>
  <si>
    <t>Realización de copias de seguridad de la infraestructura virtual</t>
  </si>
  <si>
    <t>Proporcionar un único punto de autenticación.</t>
  </si>
  <si>
    <t>MANTENIMIENTO DE LICENCIAS DEL SW PARA EL CONTROL DEL FICHAJE EVALOS LOTE 2</t>
  </si>
  <si>
    <t>MANTENIMIENTO DE SOFTWARE DE CONTROL REMOTO: ISL LIGHT</t>
  </si>
  <si>
    <t>Acceso remoto a dispositivos</t>
  </si>
  <si>
    <t>Reserva y gestión de las instalaciones deportivas</t>
  </si>
  <si>
    <t>MANTENIMIENTO DE LICENCIAS DE SOFTWARE PARA NUEVA APLICACIÓN DE REGISTRO TELEMÁTICO GEISER PARA AAEE</t>
  </si>
  <si>
    <r>
      <t>El contrato que tenemos actualmente fianaliza el 08/11/2022.
En el año 2022 se va a proponer un contrato a un año (nov 2022 - nov 2023) . 
En 2022 no aparece ejecutado el importe porque todavía no se ha tramitado el contrato para este año, pero se va a hacer y ejecutar antes de finalizar el año.
Por tanto la previsión es que en el año 2023 se proponga un nuevo contrato para la anualidad correspondiente a nov 2023 - nov 2024, por un importe total de 995 USD, pago al inicio del contrato. Se trata de una importación, por lo que haciendo la conversión a euros y añadiendo el IVA, se calcula un valor aproximado de</t>
    </r>
    <r>
      <rPr>
        <b/>
        <sz val="11"/>
        <color theme="1"/>
        <rFont val="Calibri"/>
        <family val="2"/>
      </rPr>
      <t xml:space="preserve"> </t>
    </r>
    <r>
      <rPr>
        <sz val="11"/>
        <color theme="1"/>
        <rFont val="Calibri"/>
        <family val="2"/>
      </rPr>
      <t>1.300 euros para pagar en el año 2023.
El software Orbeon Forms es una herramienta de gestión de formulario web que es utilizada para la presentación de trámites en la sede electrónica de la universidad y para la gestión del catálogo de trámites y servicios de la Universidad Miguel Hernández.</t>
    </r>
  </si>
  <si>
    <t>SERV. DE SOPORTE Y GARANTÍA DE SISTEMA DE SEGURIDAD EDR PARA 150 SERVIDORES</t>
  </si>
  <si>
    <r>
      <t>Actualmente vigente un contrato para 1 año con vencimiento el 13/12/2022.
En 2022 se ha iniciado una nueva licitación para realizar un nuevo contrato para 1 año de importe 4.500 €. 
No se había presupuestado para el año 2022 porque para este año no se esperaba su renovación, pero por diferentes circunstancias y en aras a proteger el parque informático de la Universidad se decidió realizar su contratación de nuevo.
Por otra parte, para el año 2023 se pretende hacer un nuevo contrato para 1 año años por importe de 7.000 € euros.
El motivo del incremento es porque además del incremento de los precios del sistema de seguridad, se van a solicitar 25 más, siendo en total 175.
La finalidad del contrato es el servicio de soporte y garantía de sistema de seguridad EDR para</t>
    </r>
    <r>
      <rPr>
        <b/>
        <sz val="11"/>
        <color theme="1"/>
        <rFont val="Calibri"/>
        <family val="2"/>
      </rPr>
      <t xml:space="preserve"> </t>
    </r>
    <r>
      <rPr>
        <sz val="11"/>
        <color theme="1"/>
        <rFont val="Calibri"/>
        <family val="2"/>
      </rPr>
      <t xml:space="preserve">175 servidores de la Universidad, con tal de proteger el parque informático de servidores de la Universidad con una solución de seguridad y antivirus de nueva generación. 
</t>
    </r>
  </si>
  <si>
    <t xml:space="preserve">Disponer de infraestructuras de comunicaciones en la universidad </t>
  </si>
  <si>
    <t>Meta 8.8</t>
  </si>
  <si>
    <t>Meta 16.6</t>
  </si>
  <si>
    <t>Meta (16.6)</t>
  </si>
  <si>
    <t>Tambien vinculado ODS 17</t>
  </si>
  <si>
    <r>
      <t xml:space="preserve">Infraestructura del CPD en correcto funcionamiento 24x7 Disponer de infraestructuras de comunicaciones en la universidad </t>
    </r>
    <r>
      <rPr>
        <sz val="11"/>
        <color rgb="FFFF0000"/>
        <rFont val="Calibri"/>
        <family val="2"/>
        <scheme val="minor"/>
      </rPr>
      <t>Revísese el INDICADOR que permita el medir el OBJETIVO que se persigue con el servicio que se prevee financiar con los créditos solicitados para 2023, sobre el que se determinará la META que se pretenda alcanzar. No debiera ser un objetivo gastar en un serivicio, sino que debiera definirse en la finalidad que se persigue con el servicio a pagar . Idem Criterios de definición de OBJETIVOS, INDICADORES y METAS sugeridas en líneas de servicios anteriores.</t>
    </r>
  </si>
  <si>
    <r>
      <t xml:space="preserve">Suministrar información sobre los gastos de impresión realizados por cada servicio </t>
    </r>
    <r>
      <rPr>
        <sz val="11"/>
        <color rgb="FFFF0000"/>
        <rFont val="Calibri"/>
        <family val="2"/>
        <scheme val="minor"/>
      </rPr>
      <t>Revísese el INDICADOR que permita el medir el OBJETIVO que se persigue con el servicio que se prevee financiar con los créditos solicitados para 2023, sobre el que se determinará la META que se pretenda alcanzar. No debiera ser un objetivo gastar en un serivicio, sino que debiera definirse en la finalidad que se persigue con el servicio a pagar . Idem Criterios de definición de OBJETIVOS, INDICADORES y METAS sugeridas en líneas de servicios anteriores.</t>
    </r>
  </si>
  <si>
    <r>
      <t xml:space="preserve">1. </t>
    </r>
    <r>
      <rPr>
        <sz val="11"/>
        <color rgb="FFFF0000"/>
        <rFont val="Calibri"/>
        <family val="2"/>
        <scheme val="minor"/>
      </rPr>
      <t>Revísese el RESULTADO según sea el INDICADOR que permita medir el OBJETIVO con el fin de alcanzar la META perseguida para el año.</t>
    </r>
  </si>
  <si>
    <r>
      <t xml:space="preserve">Incrementar la Seguridad informática en aplicaciones informáticas </t>
    </r>
    <r>
      <rPr>
        <sz val="11"/>
        <color rgb="FFFF0000"/>
        <rFont val="Calibri"/>
        <family val="2"/>
        <scheme val="minor"/>
      </rPr>
      <t>Revísese el INDICADOR que permita el medir el OBJETIVO que se persigue con el servicio que se prevee financiar con los créditos solicitados para 2023, sobre el que se determinará la META que se pretenda alcanzar. No debiera ser un objetivo gastar en un serivicio, sino que debiera definirse en la finalidad que se persigue con el servicio a pagar . Idem Criterios de definición de OBJETIVOS, INDICADORES y METAS sugeridas en líneas de servicios anteriores.</t>
    </r>
  </si>
  <si>
    <r>
      <t xml:space="preserve">1. </t>
    </r>
    <r>
      <rPr>
        <sz val="11"/>
        <color rgb="FFFF0000"/>
        <rFont val="Calibri"/>
        <family val="2"/>
      </rPr>
      <t>Revísese la META según el OBJETIVO que se defina.</t>
    </r>
  </si>
  <si>
    <r>
      <t xml:space="preserve">1. </t>
    </r>
    <r>
      <rPr>
        <sz val="11"/>
        <color rgb="FFFF0000"/>
        <rFont val="Calibri"/>
        <family val="2"/>
      </rPr>
      <t>Revísese el RESULTADO según sea el INDICADOR que permita medir el OBJETIVO con el fin de alcanzar la META perseguida para el año.</t>
    </r>
  </si>
  <si>
    <t>Meta 3.8</t>
  </si>
  <si>
    <t>También vinculado ODS 11</t>
  </si>
  <si>
    <t>También vinculado ODS 16 (Meta 16.6)</t>
  </si>
  <si>
    <t>También vinculado ODS 9 (Meta 9.5)</t>
  </si>
  <si>
    <t>También vinculado ODS 4, 7, 12 y 13</t>
  </si>
  <si>
    <t>También vinculado ODS 8</t>
  </si>
  <si>
    <t>Meta 16.a</t>
  </si>
  <si>
    <t>También vinculado ODS 7, 12 y 13</t>
  </si>
  <si>
    <t>PORCENTAJE DE APLICACIÓN DE LA PROPUESTA DE INCENTIVOS APROBADA POR CONSEJO DE CALIDAD, CONSEJO DE GOBIERNO Y RATIFICADA POR CONSEJO SOCIAL</t>
  </si>
  <si>
    <r>
      <rPr>
        <sz val="11"/>
        <color rgb="FFFF0000"/>
        <rFont val="Calibri"/>
        <family val="2"/>
        <scheme val="minor"/>
      </rPr>
      <t xml:space="preserve">Nº </t>
    </r>
    <r>
      <rPr>
        <sz val="11"/>
        <color indexed="8"/>
        <rFont val="Calibri"/>
        <family val="2"/>
        <scheme val="minor"/>
      </rPr>
      <t>COMISIONES CONTRATACIÓN/   JUZGADORAS OPOSICONES Y CONCURSOS PDI</t>
    </r>
  </si>
  <si>
    <t>También con objetivo 1, 4, 4, 8, 12, 10, 13, 16 y 17</t>
  </si>
  <si>
    <t>También vinculado ODS 17</t>
  </si>
  <si>
    <t>Meta 4.3</t>
  </si>
  <si>
    <t>Meta 4.3. 4b</t>
  </si>
  <si>
    <t>Meta 4.3, 4.b</t>
  </si>
  <si>
    <t>MEta 9.5</t>
  </si>
  <si>
    <t>También vinculado ODS 3</t>
  </si>
  <si>
    <t>Meta 9.5, 9.c</t>
  </si>
  <si>
    <t>Meta 16.7; 16.8</t>
  </si>
  <si>
    <t>Taambién ODS 17</t>
  </si>
  <si>
    <t>También ODS 9 y 4</t>
  </si>
  <si>
    <t>CONTRATACION DOCTORES CONVOCATORIA BEATRIZ GALINDO (índicar líneas de actuación que se van a realizar)</t>
  </si>
  <si>
    <t>Meta 4.4</t>
  </si>
  <si>
    <t>Meta 4.b</t>
  </si>
  <si>
    <t>También ODS 9</t>
  </si>
  <si>
    <t>MEta 17.1, 17.3</t>
  </si>
  <si>
    <t>También ODS 3</t>
  </si>
  <si>
    <t>Meta 9.c</t>
  </si>
  <si>
    <t>También vinculado ODS 4 y ODS 16 (Meta 16.6)</t>
  </si>
  <si>
    <t>Meta 9.1, 9.4</t>
  </si>
  <si>
    <t>También ODS 4 y ODS 16 (Meta 16.6)</t>
  </si>
  <si>
    <t>Meta 9.1</t>
  </si>
  <si>
    <t>También vinculado ODS 7, ODS 12 y ODS 13</t>
  </si>
  <si>
    <t>Taambien ODS 17</t>
  </si>
  <si>
    <t>Tambien OS 17</t>
  </si>
  <si>
    <t>Meta 4.3, 4b</t>
  </si>
  <si>
    <t xml:space="preserve">También vinculado ODS 9 (Meta 9.5) </t>
  </si>
  <si>
    <t>También ODS 4 y ODS 9</t>
  </si>
  <si>
    <t>MEta 8.3</t>
  </si>
  <si>
    <t>Tambén vinculado ODS 4 (Meta 4.7), ODS 8 (Meta 8.3 y 8.9) y ODS 11 (Meta 11.4)</t>
  </si>
  <si>
    <t>También ODS 9 (Meta 9.5)</t>
  </si>
  <si>
    <t>Tambien ODS 8 (Meta 8.3) y ODS 17</t>
  </si>
  <si>
    <r>
      <rPr>
        <sz val="11"/>
        <color rgb="FFFF0000"/>
        <rFont val="Calibri"/>
        <family val="2"/>
        <scheme val="minor"/>
      </rPr>
      <t>Nº</t>
    </r>
    <r>
      <rPr>
        <sz val="11"/>
        <color indexed="8"/>
        <rFont val="Calibri"/>
        <family val="2"/>
        <scheme val="minor"/>
      </rPr>
      <t xml:space="preserve"> CURSOS FORMACIÓN PDI</t>
    </r>
  </si>
  <si>
    <r>
      <rPr>
        <sz val="11"/>
        <color theme="1"/>
        <rFont val="Calibri"/>
        <family val="2"/>
        <scheme val="minor"/>
      </rPr>
      <t>Pendiente Resolución Concesión</t>
    </r>
    <r>
      <rPr>
        <sz val="11"/>
        <color rgb="FFFF0000"/>
        <rFont val="Calibri"/>
        <family val="2"/>
        <scheme val="minor"/>
      </rPr>
      <t xml:space="preserve"> (el RESULTADO será qué numero de becas se han concedidos, si están en trámite y no se han resuelto ninguna, el Resulado será "0"). Revísese</t>
    </r>
  </si>
  <si>
    <t>También ODS 4</t>
  </si>
  <si>
    <t>También ODS 8</t>
  </si>
  <si>
    <r>
      <rPr>
        <sz val="11"/>
        <color theme="1"/>
        <rFont val="Calibri"/>
        <family val="2"/>
        <scheme val="minor"/>
      </rPr>
      <t>PENDIENTE DE PUBLICAR</t>
    </r>
    <r>
      <rPr>
        <sz val="11"/>
        <color rgb="FFFF0000"/>
        <rFont val="Calibri"/>
        <family val="2"/>
        <scheme val="minor"/>
      </rPr>
      <t xml:space="preserve"> (el RESULTADO será qué numero de becas se han concedidos, si están en trámite y no se han resuelto ninguna, el Resulado será "0"). Revísese</t>
    </r>
  </si>
  <si>
    <t>Meta 4.3, 4.4, 4.5</t>
  </si>
  <si>
    <t>También ODS 16 (Meta 16.6)</t>
  </si>
  <si>
    <t xml:space="preserve">Meta 8.3, 8.6 </t>
  </si>
  <si>
    <t>TAmbién ODS 4 y 17</t>
  </si>
  <si>
    <t>TAmbién ODS 16 (potencialmente con todos los ODS)</t>
  </si>
  <si>
    <t>También vinculado ODS 4 y ODS 17</t>
  </si>
  <si>
    <t>También vinculado ODS 4 (Meta 4.7), ODS 8 (Meta 8.3 y 8.9), ODS 12 (Meta 12.b) y ODS 11 (Meta 11.4)</t>
  </si>
  <si>
    <t>Meta 4.7</t>
  </si>
  <si>
    <t>También vinculado ODS 8 (Meta 8.3 y 8.9), ODS 12 (Meta 12.b) y ODS 11 (Meta 11.4)</t>
  </si>
  <si>
    <t>42310__</t>
  </si>
  <si>
    <t>100442310__22880</t>
  </si>
  <si>
    <t>Potencialmente vinculado a todos los ODS</t>
  </si>
  <si>
    <t>Meta 2.1, 2.2</t>
  </si>
  <si>
    <t>110013110__23202</t>
  </si>
  <si>
    <t>También vinculado ODS 10 (Meta 10.b), aunque se puede vincular con todos los ODS</t>
  </si>
  <si>
    <t>Meta 16.10</t>
  </si>
  <si>
    <r>
      <rPr>
        <sz val="11"/>
        <color theme="1"/>
        <rFont val="Calibri"/>
        <family val="2"/>
        <scheme val="minor"/>
      </rPr>
      <t>Ayudas  a la movilidad internacional para estudiantes-Programa Erasmus modalidad de Prácticas (Subvención Externa SEPIE) (código de subvención: 11-131-4-2022-0066)</t>
    </r>
  </si>
  <si>
    <t xml:space="preserve">También vinculado ODS 8 </t>
  </si>
  <si>
    <r>
      <rPr>
        <b/>
        <sz val="11"/>
        <color theme="1"/>
        <rFont val="Calibri"/>
        <family val="2"/>
      </rPr>
      <t xml:space="preserve">En 2022 </t>
    </r>
    <r>
      <rPr>
        <sz val="11"/>
        <color theme="1"/>
        <rFont val="Calibri"/>
        <family val="2"/>
      </rPr>
      <t xml:space="preserve">no se realiza la actividad de convenio con el Parque científico, dado que la GVA nos pide reducir plazos de ejecución y pactamos con esta eliminar algunas de las actividades que no daría tiempo a realizar, por ello de 4 previstas, únicamente realizamos 3.  </t>
    </r>
    <r>
      <rPr>
        <b/>
        <sz val="11"/>
        <color theme="1"/>
        <rFont val="Calibri"/>
        <family val="2"/>
      </rPr>
      <t>En 2023</t>
    </r>
    <r>
      <rPr>
        <sz val="11"/>
        <color theme="1"/>
        <rFont val="Calibri"/>
        <family val="2"/>
      </rPr>
      <t>: Convocatoria Premio TFG/TFM (2 premios de 500€)/Convocatoria Premio TD (1 premio de 2000€)/Convocatoria mejor idea de negocio prosperidad (2000). Suprimimos por tanto este año la Convocatoria de proyecto local y sacamos convocatoria propia eliminando la contribución a la maratón de la Fundación.</t>
    </r>
  </si>
  <si>
    <t>Meta 3.4</t>
  </si>
  <si>
    <t>Meta 10.2 y 10.3</t>
  </si>
  <si>
    <t>También vinculado ODS 4, 5 y 8</t>
  </si>
  <si>
    <t>Meta 12.2, 12.5</t>
  </si>
  <si>
    <t>También vinculado ODS 8 y 17</t>
  </si>
  <si>
    <t>Potencialmente todos los ODS</t>
  </si>
  <si>
    <t>También vinculado ODS 16.6</t>
  </si>
  <si>
    <t>140442204__22604</t>
  </si>
  <si>
    <t xml:space="preserve">        </t>
  </si>
  <si>
    <t>113</t>
  </si>
  <si>
    <t>111</t>
  </si>
  <si>
    <t>Meta 11.2</t>
  </si>
  <si>
    <t>Meta 4,c; 4.3</t>
  </si>
  <si>
    <t>112</t>
  </si>
  <si>
    <t>SUMINISTRO CO2 10 CURSOS + REPUESTOS</t>
  </si>
  <si>
    <t xml:space="preserve">ESTIMACION DEL COSTE </t>
  </si>
  <si>
    <t>Meta 9.b</t>
  </si>
  <si>
    <r>
      <t xml:space="preserve">Cubrir todas las reposiciones que sean necesarias. 
Cubrir las instalaciones que se requieran para continuar con su correcto funcionamiento.  </t>
    </r>
    <r>
      <rPr>
        <sz val="11"/>
        <color rgb="FFFF0000"/>
        <rFont val="Calibri"/>
        <family val="2"/>
        <scheme val="minor"/>
      </rPr>
      <t xml:space="preserve"> Revísese el INDICADOR que permita el medir el OBJETIVO que se persigue con el servicio que se prevee financiar con los créditos solicitados para 2023, sobre el que se determinará la META que se pretenda alcanzar. No debiera ser un objetivo gastar en un serivicio, sino que debiera definirse en la finalidad que se persigue con el servicio a pagar . Idem Criterios de definición de OBJETIVOS, INDICADORES y METAS sugeridas en líneas de servicios anteriores.</t>
    </r>
  </si>
  <si>
    <r>
      <t xml:space="preserve">Cubrir todo el material y los servicios destinado a desarrollos y prototipos en Innovación. 
Incremento en un 5% en acciones de promoción y  concursos de Software y Hardware Libre </t>
    </r>
    <r>
      <rPr>
        <sz val="11"/>
        <color rgb="FFFF0000"/>
        <rFont val="Calibri"/>
        <family val="2"/>
        <scheme val="minor"/>
      </rPr>
      <t xml:space="preserve">Revísese el INDICADOR que permita el medir el OBJETIVO que se persigue con el servicio que se prevee financiar con los créditos solicitados para 2023, sobre el que se determinará la META que se pretenda alcanzar. Solo se indica un META del 5% pero no es el INDICADOR que debe MEDIR con el INDICADOR el OBJETIVO que se ha debido definir previsamente de modo que sea medible y cuantificable. </t>
    </r>
  </si>
  <si>
    <r>
      <t xml:space="preserve">Impulsadas desde el SIPT, Vicerrectorado de Tecnologías de la Información, Vicerrectorado de Investigación o Vicerrectorado de Estudios
- Acciones específicas para la Innovación Docente
- Acciones específicas para la promoción y posicionamiento de la UMH a través de las nuevas tecnologías y las redes sociales, 
- Adquisición de material electrico, mecánico y electrónico para desarrollo de prototipos en el ámbito de la innovación
- Dotación, mantenimiento y mejora de material audiovisual de Aula Plató
- Dotación, mantenimiento y mejora de mobiliario del Aula plató </t>
    </r>
    <r>
      <rPr>
        <sz val="11"/>
        <color rgb="FFFF0000"/>
        <rFont val="Calibri"/>
        <family val="2"/>
        <scheme val="minor"/>
      </rPr>
      <t>Revísese el INDICADOR que permita el medir el OBJETIVO que se persigue con el servicio que se prevee financiar con los créditos solicitados para 2023, sobre el que se determinará la META que se pretenda alcanzar. No debiera ser un objetivo gastar en un serivicio, sino que debiera definirse en la finalidad que se persigue con el servicio a pagar . Idem Criterios de definición de OBJETIVOS, INDICADORES y METAS sugeridas en líneas de servicios anteriores.</t>
    </r>
  </si>
  <si>
    <t>Meta 4c, 4.3</t>
  </si>
  <si>
    <t>MEta 4c, 4.3</t>
  </si>
  <si>
    <t>Meta 4.c, 4.3</t>
  </si>
  <si>
    <t>si (*)</t>
  </si>
  <si>
    <t>(*)INGRESOS EXTERNOS PREVISTOS PARA FINANCIAR ESTA LÍNEA PRESUPUESTARIA 0800_32405_22615 CORRESPONDIENTE DE LAS TASAS DE INCRIPCIÓN DE LAS DIFERENTES PRUEBAS DE ACCESOA LA UNIVERSIDAD (SE ESPECIFICAN EN LA FICHA 4)</t>
  </si>
  <si>
    <t xml:space="preserve">Contrato actualmente vigente hasta el 22/11/2022.
Se va a licitar un nuevo contrato para 3 años por un importe de 50.000 €, con un único pago al inicio del contrato.
El objeto del presente contrato es contar con el apoyo externo de personal y equipamiento especializado ante incidentes de ciberseguridad de gran magnitud en los que la UMH no pueda responder de forma adecuada con los recursos humanos y tecnológicos con los que cuenta en la actualidad.
</t>
  </si>
  <si>
    <t>(creo que lo ponía sii)
Incrementar la Seguridad informática en aplicaciones informáticas Revísese el INDICADOR que permita el medir el OBJETIVO que se persigue con el servicio que se prevee financiar con los créditos solicitados para 2023, sobre el que se determinará la META que se pretenda alcanzar. No debiera ser un objetivo gastar en un serivicio, sino que debiera definirse en la finalidad que se persigue con el servicio a pagar . Idem Criterios de definición de OBJETIVOS, INDICADORES y METAS sugeridas en líneas de servicios anteriores.</t>
  </si>
  <si>
    <t xml:space="preserve">Se va a adquirir una aplicación de archivo electrónico de expedientes finalizados en la nube (que esté interrelacionada con ARCHIVE). 
Es un proyecto que se va a realizar con 5 Universidades. El número de licitación conjunta es 2021_052.  El coste será de unos 500.000 eur para todas ellas. Por tanto se tuvo que solicitar un crédito extraordinario de 100.000 euros en 2021. Después,el coste sería de unos 800 euros por tera subido dependiendo de la solución que se adopte en el concurso que van a realizar las 5 Universidades de la Comunidad Valenciana.
Se ha firmado un convenio con las 5 Universidades en el que se estipula que el importe de la implementación correspondiente a UMH era de 47.040€ + IVA (21%) = 56.918,40 €, se hizo una reserva en 2021 que se pasó como remanentes para 2022. Este importe irá presupuestado en capítulo 6 (Adquisición de la plataforma). 
Se había previsto que en capítulo 2 este coste del servicio anual para la UMH con un  fijo 19.900€ variable 30% + IVA, resultando un importe aproximado de 31.500 €, pero está en proceso de adjudicación, siendo el importe a pagar para el año 2023 y posteriores será de 21.666,55 €, en caso de que se adjudicara de forma favorable.
Se pretende que sea 2 años+2 años de prórroga.
La adquisición de la plataforma se ha presupuestado en capítulo 6, pero el coste del servicio anual se tiene que presupuestar en capítulo 2.
</t>
  </si>
  <si>
    <t xml:space="preserve">- Porcentaje de cumplimiento de las acciones específicas para la Innovación Docente
- Porcentaje de cumplimiento de las acciones específicas para la promoción y posicionamiento de la UMH a través de las nuevas tecnologías y las redes sociales, 
- Porcentaje de cumplimiento de la adquisición de material electrico, mecánico y electrónico para desarrollo de prototipos en el ámbito de la innovación
- Porcentaje de cumplimiento de la dotación, mantenimiento y mejora de material audiovisual de Aula Plató
- Porcentaje de cumplimiento de la dotación, mantenimiento y mejora de mobiliario del Aula plató 
</t>
  </si>
  <si>
    <t>INGRESOS EXTERNOS PREVISTOS PARA FINANCIAR ESTA LÍNEA</t>
  </si>
  <si>
    <t xml:space="preserve">Actualmente vigente un contrato para 1 año con vencimiento el 13/12/2022.
En 2022 se ha iniciado una nueva licitación para realizar un nuevo contrato para 1 año de importe 4.500 €. 
No se había presupuestado para el año 2022 porque para este año no se esperaba su renovación, pero por diferentes circunstancias y en aras a proteger el parque informático de la Universidad se decidió realizar su contratación de nuevo.
Por otra parte, para el año 2023 se pretende hacer un nuevo contrato para 1 año años por importe de 7.000 € euros.
El motivo del incremento es porque además del incremento de los precios del sistema de seguridad, se van a solicitar 25 más, siendo en total 175.
La finalidad del contrato es el servicio de soporte y garantía de sistema de seguridad EDR para 175 servidores de la Universidad, con tal de proteger el parque informático de servidores de la Universidad con una solución de seguridad y antivirus de nueva generación. 
</t>
  </si>
  <si>
    <t>SERV. DE Gª Y SOPORTE PARA EQUIPOS SUN- ORACLE - LEGACY SERVIDORES-649</t>
  </si>
  <si>
    <t>SERV. DE Gª Y SOPORTE DE LOS CONTROLADORES WIFI</t>
  </si>
  <si>
    <t> RENOVACIÓN DE LAS GARANTÍAS DEL EQUIPO FUJITSU VTL CS800 LOTE 1</t>
  </si>
  <si>
    <t xml:space="preserve">MANTENIMIENTO HARDWARE DE PUNTOS DE FICHAJE Y EVALOS LOTE 1 </t>
  </si>
  <si>
    <t>MANTENIMIENTO DE LOS EQUIPOS QUE DISTRIBUYEN LA CARGA DE LAS SESIONES ENTRE LOS DIFERENTES SERVIDORES WEB, DE LA SEDE, ECT...BALANCEADORES RADWARE DE LA UMH</t>
  </si>
  <si>
    <t>MANTENIMIENTO DEL NAS (NetAPP) LOTE 3</t>
  </si>
  <si>
    <t>MANTENIMIENTO DE LOS CORTAFUEGOS PALOALTO NETWORKS PA-5220</t>
  </si>
  <si>
    <t>RENOVACIÓN DE LOS EQUIPOS ORACLE</t>
  </si>
  <si>
    <t>SERVICIO DE GARANTÍA Y SOPORTE DE ALMACENAMIENTO PURESTORAGE</t>
  </si>
  <si>
    <t>SERVICIO DE GARANTÍA DEL SISTEMA DE BACKUP VTL QUANTUM</t>
  </si>
  <si>
    <t>MANTENIMIENTO DE ELECTRÓNICA REDES CISCO</t>
  </si>
  <si>
    <t>SERVICIO DE GARANTÍA Y SOPORTE DE LOS SWITCHES DE FIBRA</t>
  </si>
  <si>
    <t>SERVICIO DE GARANTÍA Y SOPORTE DE LECTORAS ÓPTICAS</t>
  </si>
  <si>
    <t>MANTENIMIENTO DE SW PARA LA GESTIÓN DE LA INFRAESTRUCTURA DE VIRTUALIZACIÓN: VMWARE</t>
  </si>
  <si>
    <t>MANTENIMIENTO DE SOFTWARE DE GESTIÓN DE COPIAS DE SEGURIDAD DE SERVIDORES VIRTUALES: VEEAM BACKUP</t>
  </si>
  <si>
    <t>MANTENIMIENTO DE LICENCIAS DE SW PARA LA GESTIÓN DEL SERV. DE AUTENTICACIÓN CENTRALIZADA DE USUARIOS ADAS</t>
  </si>
  <si>
    <t>MANTENIMIENTO DE LICENCIAS DE SW DE LA GESTIÓN DE RED INALÁMBRICA  AIRWAVE</t>
  </si>
  <si>
    <t>MANTENIMIENTO DE LA LICENCIA CAMPUS  ORACLE</t>
  </si>
  <si>
    <t>MANTENIMIENTO DE DOMINIOS UMH</t>
  </si>
  <si>
    <t>MANTENIMIENTO DE SOFTWARE DE GESTIÓN DE COLAS DE LOS CEGECAS: SIGE</t>
  </si>
  <si>
    <t>MANTENIMIENTO DE LICENCIAS PARA DEPORTES: CRONOS</t>
  </si>
  <si>
    <t>MANTENIMIENTO DE LAS LICENCIAS DEL SOFTWARE FLORA ARCHIV</t>
  </si>
  <si>
    <t>MANTENIMIENTO DE LICENCIAS DEL SOFTWARE ORBEON</t>
  </si>
  <si>
    <t>MANTENIMIENTO DE SOFTWARE DE DOCENCIA: CYPE LICENCIA CAMPUS</t>
  </si>
  <si>
    <t>MANTENIMIENTO DE SOFTWARE DE DOCENCIA: ANTIPLAGIO  TURNITIN</t>
  </si>
  <si>
    <t>MANTENIMIENTO DE SOFTWARE DE DOCENCIA: ANSYS</t>
  </si>
  <si>
    <t>MANTENIMIENTO DE SOFTWARE DE DOCENCIA: NX</t>
  </si>
  <si>
    <t xml:space="preserve">ARRENDAMIENTO DE LICENCIAS CAMPUS DE MICROSOFT PARA LA UMH </t>
  </si>
  <si>
    <t xml:space="preserve">MANTENIMIENTO DEL SOFTWARE ANTIVIRUS: TREND MICRO </t>
  </si>
  <si>
    <t>MANTENIMIENTO DEL MÓDULO UNIVERSITAS XXI RRHH</t>
  </si>
  <si>
    <t>MÓDULO UNIVERSITAS XXI INTEGRADOR</t>
  </si>
  <si>
    <t>MÓDULO UNIVERSITAS XXI ECONÓMICO</t>
  </si>
  <si>
    <t>SERV. DE INFRAESTRUCTURA GOOGLE WORKSPACE FOR EDUCATION PLUS PARA LA UMH DE ELCHE</t>
  </si>
  <si>
    <t>SERV. DE SOPORTE Y Gª PARA EL MANTENIMIENTO DE LA INFRAESTRUCTURA EN NUBE QUE LA UMH TIENE DISPUESTA EN AMAZON WEB SERVICES</t>
  </si>
  <si>
    <t>PLATAFORMA PARA ALOJAMIENTO DE LOS VÍDEOS DE STREAMING DE LA UMH</t>
  </si>
  <si>
    <t>PLATAFORMA DE GESTIÓN DOCUMENTAL Y ARCHIVO ELECTRÓNICO POR LA UMH</t>
  </si>
  <si>
    <t>MANTENIMIENTO DE SOFTWARE DE DOCENCIA: DEEP FREEZE</t>
  </si>
  <si>
    <t>MANTENIMIENTO DE SOFTWARE DE DOCENCIA: MATLAB</t>
  </si>
  <si>
    <t xml:space="preserve">ADQUISICIÓN DE DIVERSO MATERIAL INVENTARIABLE PARA PAS. </t>
  </si>
  <si>
    <t xml:space="preserve">SUMINISTRO  E INSTALACIÓN DE SAIS CPD-899 EN CAMPUS DE ELCHE </t>
  </si>
  <si>
    <t>ADQUISICIÓN TRICASTER SALA PLATÓ</t>
  </si>
  <si>
    <t>ACUERDO MARCO PARA EL SUMINISTRO DE MATERIAL INFORMÁTICO INVENTARIABLE</t>
  </si>
  <si>
    <t>RENOVACIÓN DE LOS MEDIOS AUDIOVISUALES DE LAS AULAS DE SEVERO OCHOA Y ARENALS</t>
  </si>
  <si>
    <t>SUMINISTRO DE LOS MEDIOS AUDIOVISUALES PARA LOS EDIFICIOS VALONA Y MASCARAT</t>
  </si>
  <si>
    <t>TELECOMUNICACIONES WAM</t>
  </si>
  <si>
    <t>SERVICIO DE INFRAESTRUCTURA DE TELEFONIA FIJA Y MOVIL</t>
  </si>
  <si>
    <t>ALQUILER DE FIBRA OSCURA ENTRE CAMPUS DE ELCHE, SANT JOAN Y ORIHUELA DESAMPARADOS</t>
  </si>
  <si>
    <t xml:space="preserve">GESTIÓN INTEGRAL DEL SERVICIO DE COPIAS E IMPRESIÓN DE LA UMH </t>
  </si>
  <si>
    <t>SERVICIO DE MANTENIMIENTO DE LOS CPD'S DE LA UMH</t>
  </si>
  <si>
    <t>SERVICIO DE DESARROLLO DE APLICACIONES CORPORATIVAS PARA LA GESTIÓN DE LA UMH</t>
  </si>
  <si>
    <t>MIGRACIÓN DE APLICACIONES DE GESTIÓN EN FORMS 11.1.2 A FORMS WEB 12C</t>
  </si>
  <si>
    <t>SERVICIO DE IMPRESIÓN CENTRALIZADA PARA PAS Y PDI</t>
  </si>
  <si>
    <t>SERVICIO DE ATENCIÓN TEMPRANA ANTE INCIDENTES DE CIBERSEGURIDAD</t>
  </si>
  <si>
    <t>SERVICIOS GESTIONADOS NUEVO CORTAFUEGOS WAF</t>
  </si>
  <si>
    <t>0101/12201/22601</t>
  </si>
  <si>
    <t>INDICADOR:EDICIÓN EN LINEA DE BASES DE DATOS ADICIONALES, MEJORAS EN LA EDICIÓN DE ESQUEMAS DE DATOS, ACRDITACIÓN INSTITUCIONAL(SE HA REALIZADO EL DISEÑO PERO NO SE HA DESARROLLADO) SGQ.UMH.ES</t>
  </si>
  <si>
    <t>Nº CURSOS IMPARTIDOS</t>
  </si>
  <si>
    <t>Firma de convenio de colaboración con el Ayto de Elche: acoger a un reportero amenazado de muerte como refugiado.Revisese definición de INDICADOR que permita medir el OBJETIVO. Definase el OBJETIVO en términos de qué se espera con la firma del Convenio, y el INDICADOR su medición; no debiendo ser un INDICADOR aconsejable la propia firma del Convenio.</t>
  </si>
  <si>
    <t>Ayudas  a la movilidad internacional para estudiantes-Programa Erasmus modalidad de Prácticas (Subvención Externa SEPIE) (código de subvención: 11-131-4-2022-0066)</t>
  </si>
  <si>
    <t>Estamos en fase de negociación con la University of Texas at San Antonio. Se prevé que recibiremos 13 estudiantes procedente de esta universidad. https://drive.google.com/file/d/13SrvVy-krxAKenUxOmuc0Ak4mqKaaw-8/view?usp=share_link</t>
  </si>
  <si>
    <t>BECA SERVICIO DE COMUNICACIÓN, MARKETING Y ATENCIÓN AL ESTUDIANTADO (índicar líneas de actuación que se van a realizar) Apoyo en la coordinación del programa de Atención al Estudiantado: Mejora la relación con los IES en el desarrollo de las charlas, visitas y UMH Day.</t>
  </si>
  <si>
    <t xml:space="preserve">El expediente vigente actualmente es el expediente 2020_00086, CON VENCIMIENTO 09/03/2023.
Expediente iniciado el 10/03/2021 a 2 años con pago anual al inicio de cada anualidad. 
En el año 2021 se ha pagado la anualidad 2021-2022 por importe de 17.808,18 euros y en el año 2022 se ha pagado la anualidad 2022-2023 por importe de 17.808,18 euros.
En el año 2022 se va a iniciar la licitación por tramitación anticipada un nuevo pliego para iniciar a partir de 10/03/2023 por importe de 47000 para 2 años por un importe anual de 23.500 €.
El motivo del incremento del presupuesto es porque existen licencias con diferentes vencimientos. En el contrato anterior (2020_00086) se renovaron 33 licencias, y ahora se van a incorporar 15 licencias más que tienen sus vencimientos próximos.
La Universidad usa el software de virtualización de VMWARE. Sobre esta infraestructura se ejecutan servicios críticos tales como la SEDE electrónica, la web institucional, el correo electrónico institucional, el sistema de videovigilancia, aproximadamente unos 240 servidores en explotación más los entornos de desarrollo. Se trata por tanto de un software de virtualización de la mayoría de aplicaciones de gestión y explotación de la Universidad. Al mismo tiempo también es la plataforma de virtualización del puesto de trabajo.
</t>
  </si>
  <si>
    <t>Actualmente vigente el expediente 2021_069 LOTE 2 - Expediente a 2 años con pago anual al inicio de cada anualidad, que finaliza el 23/12/2023.  Negociado por exclusividad. Los importes de las anualidades referente al lote 2 son de 3.353,31 € para 2021-2022 y 3.403,61€ para el año 2022-2023.
Para el año 2023 se va a iniciar un nuevo expediente con dos lotes. El importe del expediente para los dos lotes será de  15.400 € para un plazo de 2 años. Los importes que se van a proponer para el lote 2 son de 7.200 € para los dos años, resultando un importe anual de 3.600 euros.
Los terminales de fichaje (hardware) junto con el software Evalos, componen un sistema unificado de control horario para el personal de la universidad, sin dicho sistema no sería posible realizar este control.</t>
  </si>
  <si>
    <r>
      <rPr>
        <b/>
        <sz val="12"/>
        <color theme="1"/>
        <rFont val="Calibri"/>
        <family val="2"/>
        <scheme val="minor"/>
      </rPr>
      <t xml:space="preserve">En 2022 </t>
    </r>
    <r>
      <rPr>
        <sz val="12"/>
        <color theme="1"/>
        <rFont val="Calibri"/>
        <family val="2"/>
        <scheme val="minor"/>
      </rPr>
      <t xml:space="preserve">no se realiza la actividad de convenio con el Parque científico, dado que la GVA nos pide reducir plazos de ejecución y pactamos con esta eliminar algunas de las actividades que no daría tiempo a realizar, por ello de 4 previstas, únicamente realizamos 3.  </t>
    </r>
    <r>
      <rPr>
        <b/>
        <sz val="12"/>
        <color theme="1"/>
        <rFont val="Calibri"/>
        <family val="2"/>
        <scheme val="minor"/>
      </rPr>
      <t>En 2023</t>
    </r>
    <r>
      <rPr>
        <sz val="12"/>
        <color theme="1"/>
        <rFont val="Calibri"/>
        <family val="2"/>
        <scheme val="minor"/>
      </rPr>
      <t>: Convocatoria Premio TFG/TFM (2 premios de 500€)/Convocatoria Premio TD (1 premio de 2000€)/Convocatoria mejor idea de negocio prosperidad (2000). Suprimimos por tanto este año la Convocatoria de proyecto local y además sacamos convocatoria propia eliminando la contribución a la maratón de la Fundación.</t>
    </r>
  </si>
  <si>
    <r>
      <t>El contrato que tenemos actualmente fianaliza el 08/11/2022.
En el año 2022 se va a proponer un contrato a un año (nov 2022 - nov 2023) . 
En 2022 no aparece ejecutado el importe porque todavía no se ha tramitado el contrato para este año, pero se va a hacer y ejecutar antes de finalizar el año.
Por tanto la previsión es que en el año 2023 se proponga un nuevo contrato para la anualidad correspondiente a nov 2023 - nov 2024, por un importe total de 995 USD, pago al inicio del contrato. Se trata de una importación, por lo que haciendo la conversión a euros y añadiendo el IVA, se calcula un valor aproximado de</t>
    </r>
    <r>
      <rPr>
        <b/>
        <sz val="12"/>
        <color theme="1"/>
        <rFont val="Calibri"/>
        <family val="2"/>
        <scheme val="minor"/>
      </rPr>
      <t xml:space="preserve"> </t>
    </r>
    <r>
      <rPr>
        <sz val="12"/>
        <color theme="1"/>
        <rFont val="Calibri"/>
        <family val="2"/>
        <scheme val="minor"/>
      </rPr>
      <t>1.300 euros para pagar en el año 2023.
El software Orbeon Forms es una herramienta de gestión de formulario web que es utilizada para la presentación de trámites en la sede electrónica de la universidad y para la gestión del catálogo de trámites y servicios de la Universidad Miguel Hernández.</t>
    </r>
  </si>
  <si>
    <t>PLAN INTEGRAL DE SUBVENCIONES 2023-2025</t>
  </si>
  <si>
    <r>
      <t>Presupuesto 20</t>
    </r>
    <r>
      <rPr>
        <b/>
        <i/>
        <sz val="10"/>
        <color rgb="FFFF0000"/>
        <rFont val="Calibri"/>
        <family val="2"/>
      </rPr>
      <t>23</t>
    </r>
  </si>
  <si>
    <t>PES</t>
  </si>
  <si>
    <t>ÓRGANO GESTOR</t>
  </si>
  <si>
    <t>CÓD. SUBVENCIÓN /
 CÓDIGO LÍNEA</t>
  </si>
  <si>
    <t>CÓD. SUBVENCIÓN
(fórmula)</t>
  </si>
  <si>
    <t>UO</t>
  </si>
  <si>
    <t>FUNCIONAL</t>
  </si>
  <si>
    <t>AÑO APROBACIÓN</t>
  </si>
  <si>
    <t>NUMERACIÓN</t>
  </si>
  <si>
    <t>PARTIDA
 PRESUPUESTARIA</t>
  </si>
  <si>
    <t>ANUALIDAD 2024</t>
  </si>
  <si>
    <t>ANUALIDAD 2025</t>
  </si>
  <si>
    <t xml:space="preserve">TIPO FONDOS (PROPIOS/AJENOS)  </t>
  </si>
  <si>
    <t xml:space="preserve">DESCRIPCIÓN ACCIONES (Objeto) </t>
  </si>
  <si>
    <t>EJE ESTRATÉGICO</t>
  </si>
  <si>
    <t xml:space="preserve"> TIPO (AYUDA DINERARIA/AYUDA EN ESPECIE/BECA/PREMIO
</t>
  </si>
  <si>
    <t xml:space="preserve">PROCEDIMIENTO DE CONCESIÓN (CONCESIÓN DIRECTA/CONCURRENCIA COMPETITIVA)
 </t>
  </si>
  <si>
    <t>00-121-4-2023-0001</t>
  </si>
  <si>
    <t>0001</t>
  </si>
  <si>
    <t>1.       Formación (Formación para el futuro y bienestar del estudiantado).</t>
  </si>
  <si>
    <t>PREMIO</t>
  </si>
  <si>
    <t>00-122-4-2023-0002</t>
  </si>
  <si>
    <t>0002</t>
  </si>
  <si>
    <t>1.5    Potenciar la empleabilidad del estudiantado.</t>
  </si>
  <si>
    <t>Formar profesionalmente al becario/a en las laborares correspondientes a graduador sociles, llevando a cabo tares propias de esta actividad especialmente focalizadas en el ámbito del derecho laboral universitario</t>
  </si>
  <si>
    <t>BECA</t>
  </si>
  <si>
    <t>Estudiantes titulados universitarios</t>
  </si>
  <si>
    <t>Formar profesionalmente al becario/a en las laborares correspondientes a graduados sociales, llevando a cabo tares propias de esta actividad especialmente focalizadas en el ámbito del derecho laboral universitario</t>
  </si>
  <si>
    <t>00-122-4-2023-0003</t>
  </si>
  <si>
    <t>0003</t>
  </si>
  <si>
    <t>00-122-4-2023-0004</t>
  </si>
  <si>
    <t>0004</t>
  </si>
  <si>
    <t>Formar profesionalmente al titulado  en Bellas Artes en la profesión de Comunicador Gráfico a través de la técnica audiovisual, de la maquetación, composición y diseño de piezas gráficas y en la producción, grabación, edición y postproducción de piezas animadas.</t>
  </si>
  <si>
    <t>Numero de piezas gráficas diseñadas</t>
  </si>
  <si>
    <t>00-122-4-2023-0005</t>
  </si>
  <si>
    <t>0005</t>
  </si>
  <si>
    <t>00-122-4-2023-0006</t>
  </si>
  <si>
    <t>0006</t>
  </si>
  <si>
    <t>00-122-4-2023-0154</t>
  </si>
  <si>
    <t>0154</t>
  </si>
  <si>
    <t>00-122-4-2023-0007</t>
  </si>
  <si>
    <t>0007</t>
  </si>
  <si>
    <t>Estudiantes titulados</t>
  </si>
  <si>
    <t>DICIEMBRE 2022</t>
  </si>
  <si>
    <t>00-122-4-2023-0008</t>
  </si>
  <si>
    <t>0008</t>
  </si>
  <si>
    <t>00-122-4-2023-0009
00-122-4-2023-0160</t>
  </si>
  <si>
    <t>0009</t>
  </si>
  <si>
    <t>00-122-4-2023-0010</t>
  </si>
  <si>
    <t>0010</t>
  </si>
  <si>
    <t>00-122-4-2023-0011</t>
  </si>
  <si>
    <t>0011</t>
  </si>
  <si>
    <t>00-122-8-2023-0147</t>
  </si>
  <si>
    <t>0147</t>
  </si>
  <si>
    <t>00-322-4-2023-0012</t>
  </si>
  <si>
    <t>0012</t>
  </si>
  <si>
    <t>00-424-4-2023-0013</t>
  </si>
  <si>
    <t>0013</t>
  </si>
  <si>
    <t>1.6    Promover el bienestar de la comunidad universitaria.</t>
  </si>
  <si>
    <t>04-422-4-2023-0014</t>
  </si>
  <si>
    <t>0014</t>
  </si>
  <si>
    <t>CONVOCATORIA AYUDAS DESDE PROGRAMAS DE DOCTORADOS (CIENCIAS SOCIALES Y JURÍDICAS)</t>
  </si>
  <si>
    <t>AYUDA DINERARIA</t>
  </si>
  <si>
    <t>04-422-4-2023-0015</t>
  </si>
  <si>
    <t>0015</t>
  </si>
  <si>
    <t>CONVOCATORIA AYUDAS DESDE PROGRAMAS DE DOCTORADOS (DEPORTE Y SALUD)</t>
  </si>
  <si>
    <t>04-422-4-2023-0016</t>
  </si>
  <si>
    <t>0016</t>
  </si>
  <si>
    <t>CONVOCATORIA AYUDAS DESDE PROGRAMAS DE DOCTORADOS (TECNOLOGÍAS AGRARIAS)</t>
  </si>
  <si>
    <t>04-422-4-2023-0017</t>
  </si>
  <si>
    <t>0017</t>
  </si>
  <si>
    <t>CONVOCATORIA AYUDAS DESDE PROGRAMAS DE DOCTORADOS (TECNOLOGÍAS INDUSTRIALES Y DE TELECOMUNICACIÓN)</t>
  </si>
  <si>
    <t>04-422-4-2023-0018</t>
  </si>
  <si>
    <t>0018</t>
  </si>
  <si>
    <t>CONVOCATORIA AYUDAS DESDE PROGRAMAS DE DOCTORADOS TMF(TECNOLOGÍAS INDUSTRIALES Y DE TELECOMUNICACIÓN)</t>
  </si>
  <si>
    <t>04-422-4-2023-0058</t>
  </si>
  <si>
    <t>0058</t>
  </si>
  <si>
    <t>CONVOCATORIA AYUDAS DESDE PROGRAMAS DE DOCTORADO (CRIMINOLOGÍA)</t>
  </si>
  <si>
    <t>Programa de doctorado</t>
  </si>
  <si>
    <t>Doctorandos del
programa de
doctorado</t>
  </si>
  <si>
    <t>Publicar convocatoria de las ayudas, recepcionar y
revisar las solicitudes, publicar lista provisional y definitiva de admitidos y excluidos</t>
  </si>
  <si>
    <t>Investigación</t>
  </si>
  <si>
    <t>Fomentar la investigación y movilidad de los doctorandos UMH</t>
  </si>
  <si>
    <t>Número de ayudas a conceder</t>
  </si>
  <si>
    <t>Doctorandos
de la UMH</t>
  </si>
  <si>
    <t>Abril</t>
  </si>
  <si>
    <t>Curso
académico
2022-2023</t>
  </si>
  <si>
    <t>Fomentar la investigación y movilidad de
los doctorandos UMH</t>
  </si>
  <si>
    <t>04-422-4-2023-0059</t>
  </si>
  <si>
    <t>0059</t>
  </si>
  <si>
    <t>CONVOCATORIA AYUDAS DESDE PROGRAMAS DE DOCTORADO (ESTUDIOS HISTÓRICOS Y SOCIALES SOBRE CIENCIA, MEDICINA Y COMUNICACIÓN CIENTÍFICA)</t>
  </si>
  <si>
    <t>04-541-4-2023-0127</t>
  </si>
  <si>
    <t>2023</t>
  </si>
  <si>
    <t>0127</t>
  </si>
  <si>
    <t>0400 541.00.50 48192</t>
  </si>
  <si>
    <t>AYUDAS A PUBLICACIONES SANTANDER</t>
  </si>
  <si>
    <t>DOCTORANDOS Y DOCTORANDOS EGRESADOS</t>
  </si>
  <si>
    <t>Publicar convocatoria de las ayudas, recapcionar y revisar las solicitudes, publicar lista provisional y definitiva de admitidos y excluidos</t>
  </si>
  <si>
    <t>2.       Investigación y Transferencia (Excelencia en la investigación y democratización del conocimiento).</t>
  </si>
  <si>
    <t>2.1    Mantener y potenciar el nivel de excelencia en la investigación.</t>
  </si>
  <si>
    <t xml:space="preserve">Premiar las mejores publicaciones </t>
  </si>
  <si>
    <t>Número de premios</t>
  </si>
  <si>
    <t>Doctorandos y doctorandos egresados UMH</t>
  </si>
  <si>
    <t>junio</t>
  </si>
  <si>
    <t>no procede</t>
  </si>
  <si>
    <t>Premiar las mejores publicaciones y motivar a los investigadores noveles</t>
  </si>
  <si>
    <t>04-541-4-2023-0019</t>
  </si>
  <si>
    <t>0019</t>
  </si>
  <si>
    <t>04-541-4-2023-0152</t>
  </si>
  <si>
    <t>0152</t>
  </si>
  <si>
    <t>04-541-4-2023-0153</t>
  </si>
  <si>
    <t>0153</t>
  </si>
  <si>
    <t>04-541-4-2023-0136</t>
  </si>
  <si>
    <t>0136</t>
  </si>
  <si>
    <t>0400 541.10.04 48409</t>
  </si>
  <si>
    <t>1.4    Promover la internacionalización de la docencia.</t>
  </si>
  <si>
    <t>Fomentar la movilidad entre el profesorado UMH</t>
  </si>
  <si>
    <t>primer trimestre del 2023</t>
  </si>
  <si>
    <t>04-541-4-2023-0021</t>
  </si>
  <si>
    <t>0021</t>
  </si>
  <si>
    <t>04-541-4-2023-0044</t>
  </si>
  <si>
    <t>0044</t>
  </si>
  <si>
    <t xml:space="preserve">Impulsar ladifusión de resultados de investigación </t>
  </si>
  <si>
    <t xml:space="preserve">Aumentar la difusión de resultados de investigación de nuestro PDI </t>
  </si>
  <si>
    <t>04-541-4-2023-0022</t>
  </si>
  <si>
    <t>0022</t>
  </si>
  <si>
    <t>04-541-4-2023-0023</t>
  </si>
  <si>
    <t>0023</t>
  </si>
  <si>
    <t>04-541-4-2021-0110</t>
  </si>
  <si>
    <t>Programa de Recualificación del SUE</t>
  </si>
  <si>
    <t>Ministerio de Universidades</t>
  </si>
  <si>
    <t>Contratación postdoctoral</t>
  </si>
  <si>
    <t>Convocatorias de las ayudas:
 Margarita Salas formación jovenes doctores, 
 Recualificación universitario del profesorado funcionario o contratado,
 María Zambrano atracción talento internacional.</t>
  </si>
  <si>
    <t>Recualificación del sistema universitario español</t>
  </si>
  <si>
    <t>Nº de ayudas a conceder por la UMH</t>
  </si>
  <si>
    <t>Dependiendo de la ayuda a la que se participe:
 *Doctor por la UMH.
 *Profesores UMH.
 *PDI español o extranjero.</t>
  </si>
  <si>
    <t>Anualidad 2021</t>
  </si>
  <si>
    <t>*31/12/2023 (para las ayudas de duración 2 años),
 *31/12/2024 (para las ayudas de duración 3 años)</t>
  </si>
  <si>
    <t>Cumplir con los siguientes objetivos de interés público, solcial y económico en beneficio de una mejora de calidad de la educación en España: 
 * La formación de jóvenes doctores,
 * La recualificación del profesorado universitario funcionario o cantratado mediante la promoción de la movilidad del personal docente e investigador,
 * La atracción de talento internacional.</t>
  </si>
  <si>
    <t>04-541-4-2023-0042</t>
  </si>
  <si>
    <t>0042</t>
  </si>
  <si>
    <t>PDI Y DOCTORANDOS EGRESADOS DE LA UMH</t>
  </si>
  <si>
    <t>Fomentar la movilidad entre los PDI y doctorandos egresados de la UMH para aumentar la productividad y difusión de resultados</t>
  </si>
  <si>
    <t>PDI Y DOCTORANDOS UMH</t>
  </si>
  <si>
    <t>2023 Y 2024</t>
  </si>
  <si>
    <t>Aumentar la productividad investigadora de la UMH</t>
  </si>
  <si>
    <t>04-541-4-2023-0025</t>
  </si>
  <si>
    <t>0025</t>
  </si>
  <si>
    <t>04-541-4-2023-0027</t>
  </si>
  <si>
    <t>0027</t>
  </si>
  <si>
    <t>04-541-4-2023-0028</t>
  </si>
  <si>
    <t>0028</t>
  </si>
  <si>
    <t>04-541-4-2023-0029</t>
  </si>
  <si>
    <t>0029</t>
  </si>
  <si>
    <t>04-541-4-2023-0030</t>
  </si>
  <si>
    <t>0030</t>
  </si>
  <si>
    <t>04-541-4-2023-0031</t>
  </si>
  <si>
    <t>0031</t>
  </si>
  <si>
    <t>04-541-4-2023-0032</t>
  </si>
  <si>
    <t>0032</t>
  </si>
  <si>
    <t>04-541-4-2023-0033</t>
  </si>
  <si>
    <t>0033</t>
  </si>
  <si>
    <t>04-541-4-2023-0034</t>
  </si>
  <si>
    <t>0034</t>
  </si>
  <si>
    <t>04-541-4-2023-0035</t>
  </si>
  <si>
    <t>0035</t>
  </si>
  <si>
    <t>04-541-4-2023-0036</t>
  </si>
  <si>
    <t>0036</t>
  </si>
  <si>
    <t>04-541-4-2023-0037</t>
  </si>
  <si>
    <t>0037</t>
  </si>
  <si>
    <t>04-541-4-2023-0038</t>
  </si>
  <si>
    <t>0038</t>
  </si>
  <si>
    <t>04-541-4-2023-0026</t>
  </si>
  <si>
    <t>0026</t>
  </si>
  <si>
    <t>04-541-4-2023-0040</t>
  </si>
  <si>
    <t>0040</t>
  </si>
  <si>
    <t>2.4    Mejorar la eficacia y la eficiencia en la gestión de los recursos.</t>
  </si>
  <si>
    <t>FOMENTAR LA COLABORACIÓN ENTRE INVESTIGADORES DE LA UMH Y DE INSTITUCIONES SANITARIAS</t>
  </si>
  <si>
    <t>Aumentar la colaboración en proyectos de investigación entre investigadores de la UMH y de instituciones sanitarias</t>
  </si>
  <si>
    <t>04-541-4-2023-0039</t>
  </si>
  <si>
    <t>0039</t>
  </si>
  <si>
    <t>04-541-4-2023-0041</t>
  </si>
  <si>
    <t>0041</t>
  </si>
  <si>
    <t>04-541-4-2023-0020</t>
  </si>
  <si>
    <t>0020</t>
  </si>
  <si>
    <t>04-541-4-2023-0043</t>
  </si>
  <si>
    <t>0043</t>
  </si>
  <si>
    <t>04-541-4-2023-0024</t>
  </si>
  <si>
    <t>0024</t>
  </si>
  <si>
    <t>04-541-4-2023-0055</t>
  </si>
  <si>
    <t>0055</t>
  </si>
  <si>
    <t>2.2    Aumentar la participación y el impacto de la investigación a nivel global.</t>
  </si>
  <si>
    <t>05-322-4-2023-0045</t>
  </si>
  <si>
    <t>0045</t>
  </si>
  <si>
    <t>05-322-4-2023-0051</t>
  </si>
  <si>
    <t>0051</t>
  </si>
  <si>
    <t>05-542-4-2023-0046</t>
  </si>
  <si>
    <t>0046</t>
  </si>
  <si>
    <t>05-542-4-2023-0053</t>
  </si>
  <si>
    <t>0053</t>
  </si>
  <si>
    <t>2.3    Generar y compartir conocimiento útil para la sociedad.</t>
  </si>
  <si>
    <t>05-542-4-2023-0054</t>
  </si>
  <si>
    <t>0054</t>
  </si>
  <si>
    <t>05-542-4-2023-0052</t>
  </si>
  <si>
    <t>0052</t>
  </si>
  <si>
    <t>05-542-4-2023-0047</t>
  </si>
  <si>
    <t>0047</t>
  </si>
  <si>
    <t>05-542-4-2023-0048</t>
  </si>
  <si>
    <t>0048</t>
  </si>
  <si>
    <t>05-542-4-2023-0057</t>
  </si>
  <si>
    <t>0057</t>
  </si>
  <si>
    <t>05-322-4-2023-0050</t>
  </si>
  <si>
    <t>0050</t>
  </si>
  <si>
    <t>050032205__48181</t>
  </si>
  <si>
    <t>05-542-4-2023-0056</t>
  </si>
  <si>
    <t>0056</t>
  </si>
  <si>
    <t>08-324-4-2023-0068</t>
  </si>
  <si>
    <t>0068</t>
  </si>
  <si>
    <t>08-324-4-2023-0070</t>
  </si>
  <si>
    <t>0070</t>
  </si>
  <si>
    <t>08-324-4-2023-0071</t>
  </si>
  <si>
    <t>0071</t>
  </si>
  <si>
    <t>08-324-4-2023-0072</t>
  </si>
  <si>
    <t>0072</t>
  </si>
  <si>
    <t>1.1    Revalorizar una formación innovadora y de calidad.</t>
  </si>
  <si>
    <t>08-324-4-2023-0073</t>
  </si>
  <si>
    <t>0073</t>
  </si>
  <si>
    <t>1.7    Ofrecer servicios de calidad y vida universitaria enriquecedora en todos los campus.</t>
  </si>
  <si>
    <t>08-324-4-2023-0062</t>
  </si>
  <si>
    <t>0062</t>
  </si>
  <si>
    <t>08-324-4-2023-0069</t>
  </si>
  <si>
    <t>0069</t>
  </si>
  <si>
    <t>08-324-4-2023-0074</t>
  </si>
  <si>
    <t>0074</t>
  </si>
  <si>
    <t>08-324-4-2023-0063</t>
  </si>
  <si>
    <t>0063</t>
  </si>
  <si>
    <t>08-324-4-2023-0064</t>
  </si>
  <si>
    <t>0064</t>
  </si>
  <si>
    <t>08-324-4-2023-0065</t>
  </si>
  <si>
    <t>0065</t>
  </si>
  <si>
    <t>08-324-4-2023-0066</t>
  </si>
  <si>
    <t>0066</t>
  </si>
  <si>
    <t>08-324-4-2023-0067</t>
  </si>
  <si>
    <t>0067</t>
  </si>
  <si>
    <t>08-324-4-2023-0076</t>
  </si>
  <si>
    <t>0076</t>
  </si>
  <si>
    <t>08-324-4-2023-0105</t>
  </si>
  <si>
    <t>324</t>
  </si>
  <si>
    <t>0105</t>
  </si>
  <si>
    <t>ORGANIZA: Apoyar la organización de eventos de divulgación académica y científica a través de ferias urbanas y jornadas de puertas abiertas</t>
  </si>
  <si>
    <t>FEBRERO</t>
  </si>
  <si>
    <t>MARZO-DICIEMBRE 2023</t>
  </si>
  <si>
    <t>Promover acciones o eventos para divulgar los grados y másteres UMH, así como las líneas de investigación que se desarrollan en la UMH</t>
  </si>
  <si>
    <t>08-324-4-2023-0107</t>
  </si>
  <si>
    <t>0107</t>
  </si>
  <si>
    <t>CUENTA PROFESORADO: Realización de talleres y actividades dirigidas a la promoción de la divulgación científica, académica y el intercambio de conocimiento</t>
  </si>
  <si>
    <t>MARZO</t>
  </si>
  <si>
    <t>Promover actividades didácticas para divulgar los grados y másteres UMH, así como las líneas de investigación que se desarrollan en la UMH</t>
  </si>
  <si>
    <t>08-324-4-2023-0109</t>
  </si>
  <si>
    <t>0109</t>
  </si>
  <si>
    <t>0800 32415__48405</t>
  </si>
  <si>
    <t>ESTUDIANTES</t>
  </si>
  <si>
    <t>CUENTA ESTUDIANTES Realización de talleres y actividades dirigidas a la promoción de la divulgación científica, académica y el intercambio de conocimiento</t>
  </si>
  <si>
    <t>JUNIO</t>
  </si>
  <si>
    <t>JUNIO-DICIEMBRE 2023</t>
  </si>
  <si>
    <t>Promover actividades didácticas para divulgar lo que se hace en los grados y másteres UMH, así como las líneas de investigación que se desarrollan en la UMH</t>
  </si>
  <si>
    <t>08-324-4-2023-0111</t>
  </si>
  <si>
    <t>0111</t>
  </si>
  <si>
    <t>0800 32408 48104</t>
  </si>
  <si>
    <t>AYUDAS A ESTUDIANTES PARA LA MATRÍCULA DE ESTUDIOS</t>
  </si>
  <si>
    <t>INSTITUTO DE LAS MUJERES</t>
  </si>
  <si>
    <t>Becas para Estudiantes del Máster Universitario en Estudios Culturales y Artes visuales (Perspectivas Feministas y CUIR/QUEER)</t>
  </si>
  <si>
    <t>Convocatoria de becas para estudiantes del Máster Universitario en Estudios Culturales y Artes Visuales (perspectivas feministas y cuir/queer) de la UMH - curso académico 2022/2023, financiada por el Instituto de las Mujeres</t>
  </si>
  <si>
    <t>Facilitar el acceso a estudiantes para la realización de postgrados de estudios feministas de género y actividaddes del ámbito univesitario relacionados con la ingualdad financiando las matrículas</t>
  </si>
  <si>
    <t>ESTUDIANTES DEL MÁSTER UNIVERSITARI O EN ESTUDIOS CULTURALES Y ARTES VISUALES (PERSPECTIVAS FEMINISTAS Y CUIR/QUEER</t>
  </si>
  <si>
    <t>ABRIL</t>
  </si>
  <si>
    <t>Facilitar el acceso a estudiantes para la realización de postgrados de estudios feministas y de género y actividades del ámbito universitario relacionados con la Igualdad</t>
  </si>
  <si>
    <t>10-423-4-2023-0083</t>
  </si>
  <si>
    <t>0083</t>
  </si>
  <si>
    <t>3.       Sociedad (Contribución de valor a la sociedad).</t>
  </si>
  <si>
    <t>3.1    Estrechar los vínculos con la sociedad.</t>
  </si>
  <si>
    <t>10-423-4-2023-0077</t>
  </si>
  <si>
    <t>0077</t>
  </si>
  <si>
    <t>10-423-4-2023-0078</t>
  </si>
  <si>
    <t>0078</t>
  </si>
  <si>
    <t>10-423-4-2023-0079</t>
  </si>
  <si>
    <t>0079</t>
  </si>
  <si>
    <t>10-423-4-2023-0080</t>
  </si>
  <si>
    <t>0080</t>
  </si>
  <si>
    <t>10-423-4-2023-0081</t>
  </si>
  <si>
    <t>0081</t>
  </si>
  <si>
    <t>10-423-4-2023-0082</t>
  </si>
  <si>
    <t>0082</t>
  </si>
  <si>
    <t>10-423-4-2023-0084</t>
  </si>
  <si>
    <t>0084</t>
  </si>
  <si>
    <t>10-423-4-2023-0085</t>
  </si>
  <si>
    <t>0085</t>
  </si>
  <si>
    <t>1.2    Reforzar la formación en competencias blandas, valores y desarrollo sostenible.</t>
  </si>
  <si>
    <t>10-423-4-2023-0086</t>
  </si>
  <si>
    <t>0086</t>
  </si>
  <si>
    <t>10-423-4-2023-0087</t>
  </si>
  <si>
    <t>0087</t>
  </si>
  <si>
    <t>10-423-4-2023-0088</t>
  </si>
  <si>
    <t>0088</t>
  </si>
  <si>
    <t>10-423-4-2023-0089</t>
  </si>
  <si>
    <t>0089</t>
  </si>
  <si>
    <t>Fomentar el uso del valenciano en el ámbito del debat</t>
  </si>
  <si>
    <t>Xarxa Vives G12433710</t>
  </si>
  <si>
    <t>1r trimestre 2023</t>
  </si>
  <si>
    <t>3r trimestre 2023</t>
  </si>
  <si>
    <t>10-423-4-2023-0090</t>
  </si>
  <si>
    <t>0090</t>
  </si>
  <si>
    <t>Fundació Sambori G-97439855</t>
  </si>
  <si>
    <t>11-134-4-2023-0099</t>
  </si>
  <si>
    <t>0099</t>
  </si>
  <si>
    <t>3.2    Impulsar y fortalecer la Cooperación Universitaria al Desarrollo.</t>
  </si>
  <si>
    <t>11-131-4-2023-0091</t>
  </si>
  <si>
    <t>0091</t>
  </si>
  <si>
    <t>11-131-4-2023-0092</t>
  </si>
  <si>
    <t>0092</t>
  </si>
  <si>
    <t>11-131-4-2023-0093</t>
  </si>
  <si>
    <t>0093</t>
  </si>
  <si>
    <t>11-131-4-2023-0100</t>
  </si>
  <si>
    <t>11-131-4-2023-0094</t>
  </si>
  <si>
    <t>0094</t>
  </si>
  <si>
    <t>11-134-4-2023-0095</t>
  </si>
  <si>
    <t>0095</t>
  </si>
  <si>
    <t>11-134-7-2023-0096</t>
  </si>
  <si>
    <t>0096</t>
  </si>
  <si>
    <t>11-134-7-2023-0097</t>
  </si>
  <si>
    <t>0097</t>
  </si>
  <si>
    <t>11-134-4-2023-0098</t>
  </si>
  <si>
    <t>0098</t>
  </si>
  <si>
    <t>11-131-4-2023-0116</t>
  </si>
  <si>
    <t>0116</t>
  </si>
  <si>
    <t>4.       Buen Gobierno y Gestión (Resposabilidad social y caliad en la gobernanza y gestión).</t>
  </si>
  <si>
    <t>4.4    Mejorar el desempeño y el bienestar del equipo humano de la UMH.</t>
  </si>
  <si>
    <t>11-131-4-2023-0117</t>
  </si>
  <si>
    <t>0117</t>
  </si>
  <si>
    <t>11-131-4-2023-0118</t>
  </si>
  <si>
    <t>0118</t>
  </si>
  <si>
    <t>11-131-4-2023-0119</t>
  </si>
  <si>
    <t>0119</t>
  </si>
  <si>
    <t>11-131-4-2023-0101</t>
  </si>
  <si>
    <t>11-131-4-2023-0103</t>
  </si>
  <si>
    <t>11-131-4-2023-0104</t>
  </si>
  <si>
    <t>11-131-4-2022-0065</t>
  </si>
  <si>
    <t>11-131-4-2023-0106</t>
  </si>
  <si>
    <t>0106</t>
  </si>
  <si>
    <t>11-131-4-2022-0066</t>
  </si>
  <si>
    <t>11-131-4-2023-0108</t>
  </si>
  <si>
    <t>0108</t>
  </si>
  <si>
    <t>11-131-4-2022-0067</t>
  </si>
  <si>
    <t>04-541-4-2022-0028</t>
  </si>
  <si>
    <t>7 contratos vigentes.
3 nuevos contratos en virtud de convocatoria de ayudas para 2022</t>
  </si>
  <si>
    <t>SUBVENCIÓN</t>
  </si>
  <si>
    <t>Candidatos seleccionados en convocatoria de ayudas predoctorales de GVA</t>
  </si>
  <si>
    <t>4 trimestre del año</t>
  </si>
  <si>
    <t>3 años</t>
  </si>
  <si>
    <t>11-131-4-2023-0121</t>
  </si>
  <si>
    <t>0121</t>
  </si>
  <si>
    <t>11-131-4-2023-0122</t>
  </si>
  <si>
    <t>0122</t>
  </si>
  <si>
    <t>11-131-4-2023-0110</t>
  </si>
  <si>
    <t>0110</t>
  </si>
  <si>
    <t>11-131-4-2022-0069</t>
  </si>
  <si>
    <t>11-131-4-2023-0112</t>
  </si>
  <si>
    <t>0112</t>
  </si>
  <si>
    <t>11-131-4-2023-0113</t>
  </si>
  <si>
    <t>0113</t>
  </si>
  <si>
    <t>11-131-4-2023-0123</t>
  </si>
  <si>
    <t>0123</t>
  </si>
  <si>
    <t>11-131-4-2023-0124</t>
  </si>
  <si>
    <t>0124</t>
  </si>
  <si>
    <t>11-131-4-2022-0072</t>
  </si>
  <si>
    <t>11-131-4-2023-0126</t>
  </si>
  <si>
    <t>0126</t>
  </si>
  <si>
    <t>11-131-2-2022-0095</t>
  </si>
  <si>
    <t>Esta tiene código de 2022</t>
  </si>
  <si>
    <t>11-131-4-2023-0114</t>
  </si>
  <si>
    <t>0114</t>
  </si>
  <si>
    <t>11-131-4-2023-0115</t>
  </si>
  <si>
    <t>0115</t>
  </si>
  <si>
    <t>11-134-4-2023-0128</t>
  </si>
  <si>
    <t>0128</t>
  </si>
  <si>
    <t>11-134-4-2023-0129</t>
  </si>
  <si>
    <t>0129</t>
  </si>
  <si>
    <t>11-134-4-2023-0130</t>
  </si>
  <si>
    <t>0130</t>
  </si>
  <si>
    <t>11-134-4-2023-0131</t>
  </si>
  <si>
    <t>0131</t>
  </si>
  <si>
    <t>11-134-4-2023-0132</t>
  </si>
  <si>
    <t>0132</t>
  </si>
  <si>
    <t>11-134-4-2023-0133</t>
  </si>
  <si>
    <t>0133</t>
  </si>
  <si>
    <t>11-134-4-2023-0134</t>
  </si>
  <si>
    <t>0134</t>
  </si>
  <si>
    <t>11-134-4-2023-0135</t>
  </si>
  <si>
    <t>0135</t>
  </si>
  <si>
    <t>12-424-4-2023-0137</t>
  </si>
  <si>
    <t>0137</t>
  </si>
  <si>
    <t>12-424-4-2023-0139</t>
  </si>
  <si>
    <t>0139</t>
  </si>
  <si>
    <t>12-424-4-2023-0151</t>
  </si>
  <si>
    <t>0151</t>
  </si>
  <si>
    <t>HISPANITAS</t>
  </si>
  <si>
    <t>Estudiantado en riesgo de exclusión social de la Comparca del Medio Vinalopó</t>
  </si>
  <si>
    <t>Ayudas al estudio a estudiantado de diferentes ámbitos de conocmiento que acreditado la condición de persona en riesgo de exclusión social y que sea de la Comarca del Medio Vinalopó, residente o natural de la localidad de Petrer</t>
  </si>
  <si>
    <t>1.6 Promover el bienestar de la comunidad universitaria.</t>
  </si>
  <si>
    <t>Apoyo a la realización de sus estudios de grados a un estudiante en riesgo de exclusión social, que presente mejor expediente académico, y que sea de la Comarca del Medio Vinalopó, residente o natural de la localidad de Petrer</t>
  </si>
  <si>
    <t>Ayudas</t>
  </si>
  <si>
    <t>Primer trimestre 2023</t>
  </si>
  <si>
    <t>Curso 2022/2023</t>
  </si>
  <si>
    <t>12-424-4-2023-0140</t>
  </si>
  <si>
    <t>0140</t>
  </si>
  <si>
    <t>12-424-4-2023-0141</t>
  </si>
  <si>
    <t>0141</t>
  </si>
  <si>
    <t>12-424-4-2023-0142</t>
  </si>
  <si>
    <t>0142</t>
  </si>
  <si>
    <t>12-424-4-2023-0143</t>
  </si>
  <si>
    <t>0143</t>
  </si>
  <si>
    <t>12-424-4-2023-0144</t>
  </si>
  <si>
    <t>0144</t>
  </si>
  <si>
    <t>12-424-4-2023-0145</t>
  </si>
  <si>
    <t>0145</t>
  </si>
  <si>
    <t>12-424-4-2023-0146</t>
  </si>
  <si>
    <t>0146</t>
  </si>
  <si>
    <t>14-122-4-2023-0148</t>
  </si>
  <si>
    <t>0148</t>
  </si>
  <si>
    <t>14-122-4-2023-0156</t>
  </si>
  <si>
    <t>0156</t>
  </si>
  <si>
    <t>73-324-4-2023-0149</t>
  </si>
  <si>
    <t>0149</t>
  </si>
  <si>
    <t>73-421-4-2023-0155</t>
  </si>
  <si>
    <t>0155</t>
  </si>
  <si>
    <t>73-421-4-2023-0150</t>
  </si>
  <si>
    <t>0150</t>
  </si>
  <si>
    <t>05-323-4-2023-0157</t>
  </si>
  <si>
    <t>0157</t>
  </si>
  <si>
    <t>0500 32304 48406</t>
  </si>
  <si>
    <t>Ayuda a la Investigación Misteri d’Elx</t>
  </si>
  <si>
    <t>Investigadores, personas físicas, del ámbito académico y profesional cuya labor investigadora se centre en el Misteri d'Elx</t>
  </si>
  <si>
    <t>Número de candidatos que se presenten a la convocatoria, Difusión de los resultados en cursos y jornadas organizadas por la cátedra</t>
  </si>
  <si>
    <t>Aumentar el número de candidatos en un 5% con respecto a años anteriores. Duplicar el número de comunicaciones en el próximo congreso organizado por la cátedra</t>
  </si>
  <si>
    <t>El increménto fue mayor del propuesto pasando de 1 candidato a 3 en el año 2022</t>
  </si>
  <si>
    <t xml:space="preserve">AYUDAS </t>
  </si>
  <si>
    <t>–   Estar cursando el último curso del grado o máster.          - Estar realizando TFG ó TFM               -    Estar en un programa de doctorado</t>
  </si>
  <si>
    <t>MARZO/ABRIL</t>
  </si>
  <si>
    <t>Mejorar el conocimiento científico relacionado con el Misteri d'Elx</t>
  </si>
  <si>
    <t>05-323-4-2023-0159</t>
  </si>
  <si>
    <t>0159</t>
  </si>
  <si>
    <t>0500 32304 48416</t>
  </si>
  <si>
    <t>Ayudas y premios concedidos por el Vicerrectorado de Transferencia e Intercambio del Conocimiento</t>
  </si>
  <si>
    <t>Estudiante de Grado, Máster o doctorando UMH</t>
  </si>
  <si>
    <t>05-323-4-2022-0123</t>
  </si>
  <si>
    <t>0500 3230490 48406</t>
  </si>
  <si>
    <t xml:space="preserve">Convocatorias de Ayudas Promovidas por Cátedras </t>
  </si>
  <si>
    <t>Ayudas a la Innovación Tecnológica 2022 de la Cátedra del Calzado “San Crispín”</t>
  </si>
  <si>
    <t>Fomentar la generación y avance del conocimiento científico y la innovación tecnológica en torno al sector del calzado.</t>
  </si>
  <si>
    <t>Reonocer el esfuerzo de los investigadores, con el propósito de impulsar la actividad investigadora y la innovación tecnológica en este sector.</t>
  </si>
  <si>
    <t>Número de trabajos presentadosrelacionados con el calzado</t>
  </si>
  <si>
    <t>Investigadores</t>
  </si>
  <si>
    <t>Impulsar la generación del conocimiento en el sector del calzado e industrias complementarias.</t>
  </si>
  <si>
    <t>05-323-4-2022-0150</t>
  </si>
  <si>
    <t>Convocatorias de Ayudas Promovidas por Cátedras</t>
  </si>
  <si>
    <t>11-134-4-2022-0151</t>
  </si>
  <si>
    <t>1100 1340090 49000</t>
  </si>
  <si>
    <t>ACTIVIDADES DE COOPERACIÓN INTERNACIONAL AL DESARROLLO Y AYUDA HUMANITARIA DE LA UMH EN RUANDA</t>
  </si>
  <si>
    <t>54.494,47.-€</t>
  </si>
  <si>
    <t>DONACIÓN ASISA (35.000.-€) APORTACIONES MECENAGO (19.494.-€)</t>
  </si>
  <si>
    <t>Hospital San Francisco Javier de Nemba, Provincia Norte (Ruanda)</t>
  </si>
  <si>
    <t>dotación del material sanitario requerido por la Unidad de Cuidados Intensivos del Hospital</t>
  </si>
  <si>
    <t>Conceder al citado hospital el importe monetario necesario para la dotación del material sanitario requerido por la Unidad de Cuidados Intensivos para su funcionamiento en el último trimestre de 2022 y todo el año 2023.</t>
  </si>
  <si>
    <t>UCI dotada con material necesario para su funcionamiento</t>
  </si>
  <si>
    <t>CONCESIÓN DIRECTA EXCEPCIONAL POR RAZONES DE INTERÉS HUMANITARIO</t>
  </si>
  <si>
    <t>Fecha estimada firma convenio octubre de 2022</t>
  </si>
  <si>
    <t>3 meses desde la finalización del plazo para la realización de la actividad.</t>
  </si>
  <si>
    <t>Que el Hospital de Nemba cuente con una UCI convenientemente equipada para prestar una atención especializada a pacientes con pronóstico grave o con alto riesgo de presentar complicaciones y que por tanto requieren monitorización continua, vigilancia y tratamiento específico, fomentando así la cooperación internacional al desarrollo de la UMH en Ruanda</t>
  </si>
  <si>
    <t>11-134-7-2022-0148</t>
  </si>
  <si>
    <t>1100 1340090 79000</t>
  </si>
  <si>
    <t>Mejora de las instalaciones del hospital de Nemba, proporcionando un aseo de hombres y otro de mujeres en la sala de espera del mismo.</t>
  </si>
  <si>
    <t>Mejorar las condiciones sanitarias de la población a la que da cobertura el hospital de Nemba, mediante la mejora de las instalaciones del mismo.</t>
  </si>
  <si>
    <t>Número de aseos</t>
  </si>
  <si>
    <t>2 (uno para hombre y otro para mujeres)</t>
  </si>
  <si>
    <t>CONCESIÓN DIRECTA</t>
  </si>
  <si>
    <t>Fecha estimada firma convenio septiembre de 2022</t>
  </si>
  <si>
    <t>HASTA 31/12/2022</t>
  </si>
  <si>
    <t>Mejorar las condiciones sanitarias de la población a la que da cobertura el hospital, fomentando así la cooperación internacional al desarrollo de la UMH en Ruanda</t>
  </si>
  <si>
    <t>1101 1310090 48169</t>
  </si>
  <si>
    <t>Ayuda para la movilidad internacional Erasmus+ con países asociados (KA107)</t>
  </si>
  <si>
    <t>Convocatoria de ayudas para la movilidad internacional con países asociados</t>
  </si>
  <si>
    <t>Febrero de 2022 y Octubre de 2022</t>
  </si>
  <si>
    <t>1101 1310090 48171</t>
  </si>
  <si>
    <t>Ayudas a la movilidad internacional Erasmus+ prácticas para estudiantes</t>
  </si>
  <si>
    <t>Febrero 2022 y Julio de 2022</t>
  </si>
  <si>
    <t>1101 1310090 48173</t>
  </si>
  <si>
    <t>Ayudas a la movilidad internacional Erasmus+ con fines de estudios para estudiantes</t>
  </si>
  <si>
    <t>Convocatoria de ayudas del Programa Erasmus+ con fines de estudios</t>
  </si>
  <si>
    <t>Julio de 2022</t>
  </si>
  <si>
    <t>11-131-4-2022-0068</t>
  </si>
  <si>
    <t>1101 1310090 48178</t>
  </si>
  <si>
    <t>Convocatoria de ayudas complementarias para estudiantes que se les haya concedido una plaza Erasmus</t>
  </si>
  <si>
    <t>11-131-4-2022-0071</t>
  </si>
  <si>
    <t>1101 1310090 48192</t>
  </si>
  <si>
    <t>Convocatoria de ayudas para estudiantes que se les haya concedido una plaza Erasmus en la convocatoria para el curso 2022/2023</t>
  </si>
  <si>
    <t>Febrero de 2022</t>
  </si>
  <si>
    <t>11-131-4-2021-0063</t>
  </si>
  <si>
    <t>1101 1310099 48169</t>
  </si>
  <si>
    <t>Programa de ayuda europea (SEPIE)</t>
  </si>
  <si>
    <t>Ayudas para estudiantes, PDI y PAS para movilidad dentro del programa ERASMUS+ con países asociados</t>
  </si>
  <si>
    <t>Convocatoria de ayudas para a la movilidad Internacional ERASMUS con Países Asociados KA107(SEPIE)- Proyecto 2019-1-ES01-KA107-061292 (Armenia) y Proyecto 2020-1-ES01-KA107-079507 (Australia, Bosnia, Bielorrusia, Argelia y Ruanda)</t>
  </si>
  <si>
    <t>Ayuda para a la movilidad Internacional ERASMUS con Países Asociados KA107( Subvención externa SEPIE)</t>
  </si>
  <si>
    <t xml:space="preserve">Número de Erasmus </t>
  </si>
  <si>
    <t>Estudiantes, PDI y PAS</t>
  </si>
  <si>
    <t>Proyecto 2019-1-ES01-KA107-061292, en Enero de 2021. Proyecto 2020-1-ES01-KA107-079507 en Julio/Septiembre de 2021</t>
  </si>
  <si>
    <t>Proyecto 2019-1-ES01-KA107-061292 hasta el 31/07/2021 y el Proyecto 2020-1-ES01-KA107-079507 hasta 31/07/2023</t>
  </si>
  <si>
    <t>El periodo de justificación para el Proyecto 2019-1-ES01-KA107-061292  hasta el 30/09/2021 y el reintegro en Diciembre de 2021 o Enero de 2022; para el Proyecto 2020-1-ES01-KA107-079507 el periodo de justificación es hasta el 30/09/2023 y el periodo de reintegro diciembre de 2023/Enero 2024</t>
  </si>
  <si>
    <t>Destinada a seleccionar a los estudiantes de la UMH para realizar un período de estudios o prácticas en el marco del Programa Erasmus + en las universidades participantes en el programa como países asociados con garantías de reconocimiento académico y de  provechamiento, así como de adecuación a su perfil curricular. Destinada también a seleccionar personal de la UMH para una mayor interrelación entre las universidades e instituciones de educación europeas y de terceros países, que permita ampliar y enriquecer su oferta lectiva, obtener formación y experiencia sobre buenas prácticas que contribuyan a mejorar las aptitudes requeridas en su actual puesto de trabajo, fomentar el intercambio de conocimientos y experiencias pedagógicas</t>
  </si>
  <si>
    <t>1101 1310190 48163</t>
  </si>
  <si>
    <t>Ayudas para la movilidad de estudiantes con una plaza SICUE concedida</t>
  </si>
  <si>
    <t>Convocatoria de ayudas para la moviidad de estudiantes de grado del curso 2022/2023</t>
  </si>
  <si>
    <t>Junio de 2022</t>
  </si>
  <si>
    <t>11-134-4-2022-0079</t>
  </si>
  <si>
    <t>1101 1340290 48102</t>
  </si>
  <si>
    <t>GVA-CONV. SOLCIF 2021/0005</t>
  </si>
  <si>
    <t>Premiar TFG, TFM y TD en el marco de la promoción de los ODS de la Agenda 2030.</t>
  </si>
  <si>
    <t>Convocatoria de Premios a TFG, TFM y TD</t>
  </si>
  <si>
    <t>Estimular la realización de Trabajos fin de ciclo que contribuyan a la consecución de los ODS de la Agenda 2030.</t>
  </si>
  <si>
    <t xml:space="preserve">abr-22  </t>
  </si>
  <si>
    <t>plazo de ejecución del convenio cuya fecha estimada es feb del 2023 (con posible ampliación de 3 meses)</t>
  </si>
  <si>
    <t>El periodo de justificación y reintegro de la convocatoria coincidirá con la fecha fin de plazo de ejecución del convenio cuya fecha estimada es feb del 2023 (con posible ampliación de 3 meses) . El periodo de justificación del convenio es máximo 6 meses después de la fecha fin estimada de febrero del 2023 (con posible ampliación de 3 meses) .</t>
  </si>
  <si>
    <t>11-134-4-2022-0080</t>
  </si>
  <si>
    <t xml:space="preserve">Ayudas a Prácticad del Máster en Cooperación Internacional al Desarrollo </t>
  </si>
  <si>
    <t>fomentar  en  la realización de las prácticas de carácter internacional del Máster de cooperación.</t>
  </si>
  <si>
    <t>nº de ayudas concedidos</t>
  </si>
  <si>
    <t>11-134-4-2021-0094</t>
  </si>
  <si>
    <t>1101 1340299 48102</t>
  </si>
  <si>
    <t>Programa de becas y ayudas convenio con la GV</t>
  </si>
  <si>
    <t>Programa de ayudas y becas para participar en proyectos de cooperación al desarrollo y actividades del ámbito solidario Convenio</t>
  </si>
  <si>
    <t>TRAMITACIÓN ANTICIPADA.3 Convocatorias de ayudas y becas para participar en proyectos de cooperación al desarrollo y actividades del ámbito solidario para el curso 2020/2021 Convenio 2020 GV-UMH  (SOLCIF/2020/0005)</t>
  </si>
  <si>
    <t>Programa de ayudas y becas para participar en proyectos de cooperación al desarrollo y actividades del ámbito solidario</t>
  </si>
  <si>
    <t>Número de Proyectos</t>
  </si>
  <si>
    <t>ESTUDIANTES/PDI</t>
  </si>
  <si>
    <t>Convenio SOLCIF/2020/0005 del 1/12/2020-30/05/2022</t>
  </si>
  <si>
    <t>El periodo de justificación del convenio es máximo 6 meses después de la fecha fin estimada del 30/05/2022. El periodo de reintedro sería 30/05/2023</t>
  </si>
  <si>
    <t>Consolidados e impulsados los mecanismos de financiación de la formación vinculada a la Cooperación al Desarrollo y a los ODS de la Agenda 2030. Impulsada la investigación ligada a la cooperación internacional al desarrollo en el marco de los ODS.</t>
  </si>
  <si>
    <t>12-424-4-2022-0086</t>
  </si>
  <si>
    <t>1201 4240090 48103</t>
  </si>
  <si>
    <t>ESTUDIANTES UMH DEPORTISTAS DE ALTO NIVEL</t>
  </si>
  <si>
    <t>Estudiantado UMH</t>
  </si>
  <si>
    <t>jun-22</t>
  </si>
  <si>
    <t>Segundo semestre</t>
  </si>
  <si>
    <t>12-424-4-2022-0087</t>
  </si>
  <si>
    <t>1201 4240090 48305</t>
  </si>
  <si>
    <t>FUNDACIÓN TRINIDAD ALFONSO</t>
  </si>
  <si>
    <t>04-Vida universitaria</t>
  </si>
  <si>
    <t>Premiar la excelencia deportiva y académica del estudiantado de la UMH</t>
  </si>
  <si>
    <t>00-322-4-2022-0011</t>
  </si>
  <si>
    <t>0000 3221090 48100</t>
  </si>
  <si>
    <t>PROGRAMA DE BECAS DE COLABORACIÓN A
ESTUDIANTES: AEIOU</t>
  </si>
  <si>
    <t xml:space="preserve">Estudiantes </t>
  </si>
  <si>
    <t>Programa de becas de colaboración de estudiantes</t>
  </si>
  <si>
    <t>Realización de tareas de atención y orientación al estudiante que cursa estudios en UMH, proporcionando información que resulte de su interés para su formación académica y posterior desarrollo profesional.</t>
  </si>
  <si>
    <t>Estudiantes de grado y máster de  UMH</t>
  </si>
  <si>
    <t>Atender y orientar al estudiantado que cursa estudios en la UMH con el fin de proporcionarles información de su interés para su formación académica y posterior desarrollo profesional.</t>
  </si>
  <si>
    <t>04-422-4-2022-0131</t>
  </si>
  <si>
    <t>0400  4220093  48103</t>
  </si>
  <si>
    <t>Ayudas y bolsas de viaje para la promoción de la movilidad internacional y nacional en el marco del Programa de Doctorado en Deporte y Salud (curso 2021/22)</t>
  </si>
  <si>
    <t>UMH (Doctorado)</t>
  </si>
  <si>
    <t>DOCTORANDOS</t>
  </si>
  <si>
    <t>Publicar convocatoria de las ayudas, recapcionar y revisar las solicitudes, publicar lista provisional y definitiva de admitidos y excluidos y de concesión</t>
  </si>
  <si>
    <t>Otorgar ayudas para la promoción de acciones de movilidad investigadora internacional y nacional durante la realización de las Tesis Doctorales en el marco del Programa de Doctorado en Deporte y Salud</t>
  </si>
  <si>
    <t>DOCTORANDOS de la UMH</t>
  </si>
  <si>
    <t>marzo</t>
  </si>
  <si>
    <t>Promover la difusión de resultados de investigación obtenidos durante la realización de las Tesis Doctorales en el marco del Programa de Doctorado en Deporte y Salud con objeto de promover y favorecer la asistencia a congresos científicos y de esta forma potenciar la diseminación de los resultados alcanzados</t>
  </si>
  <si>
    <t>04-422-4-2022-0132</t>
  </si>
  <si>
    <t>0400  4220094  48103</t>
  </si>
  <si>
    <t>AYUDAS Y BOLSAS DE VIAJE PARA LA DIFUSIÓN DE RESULTADOS DE INVESTIGACIÓN EN EL MARCO DEL PROGRAMA DE DOCTORADO EN RECURSOS Y TECNOLOGÍAS AGRARIAS, AGROAMBIENTALES Y ALIMENTARIAS (CURSO 2021/2022)</t>
  </si>
  <si>
    <t>Otorgar ayudas para la realización de acciones de difusión de resultados de investigación obtenidos durante la realización de las tesis doctorales en el marco del programa de doctorado en Recursos y Tecnologías Agrarias, Agroambientales y Alimentarias con objeto de promover y favorecer la asistencia a congresos científicos y de esta forma potenciar la diseminación de los resultados alcanzados.</t>
  </si>
  <si>
    <t>septiembre</t>
  </si>
  <si>
    <t>Promover la difusión de resultados de investigación obtenidos durante la realización de las Tesis Doctorales en el marco del Programa de Doctorado en Recursos y Tecnologías Agrarias, Agroambientales y Alimentarias con objeto de promover y favorecer la asistencia a congresos científicos y de esta forma potenciar la diseminación de los resultados alcanzados</t>
  </si>
  <si>
    <t>04-422-4-2022-0134</t>
  </si>
  <si>
    <t>0400  4220096  48103</t>
  </si>
  <si>
    <t xml:space="preserve">AYUDAS PARA LA REALIZACIÓN DE TRABAJOS FIN DE MÁSTER DE CARÁCTER INVESTIGADOR EN MÁSTERES OFICIALES DE LA ESCUELA POLITÉCNICA SUPERIOR DE ELCHE, EN EL MARCO DEL PROGRAMA DE DOCTORADO EN TECNOLOGÍAS INDUSTRIALES Y DE TELECOMUNICACIÓN, CURSOS 2021/2022 </t>
  </si>
  <si>
    <t>Otorgar ayudas para la realización de trabajos fin de Máster para los estudiantes matriculados en estudios oficiales de Máster de la Escuela Politécnica Superior de Elche de la Universidad Miguel Hernández, que estén realizando un trabajo fin de Máster de carácter investigador, en el caso de másteres de 60 créditos, durante el curso académico 2021/2022, o bien que vayan a realizar un trabajo fin de Máster de carácter investigador, en el caso de másteres de 90 créditos, durante el primer semestre del curso académico 2022/2023</t>
  </si>
  <si>
    <t>Estudiantes de máster de la UMH</t>
  </si>
  <si>
    <t>Promover la integración de los estudiantes de máster en grupos de investigación del programa de doctorado en Tecnologías Industriales y de Telecomunicación</t>
  </si>
  <si>
    <t>04-541-4-2022-0032</t>
  </si>
  <si>
    <t>0400  5411090  48103</t>
  </si>
  <si>
    <t>Estudiantes que hayan finalizado la titulación de grado o hayan superado el 80% de los créditos del máster</t>
  </si>
  <si>
    <t>20 becas</t>
  </si>
  <si>
    <t>Iniciar en la carrera investigadora a estudiantes UMH que hayan finalizado los estudios de grado o hayan superado el 80% de los  créditos del master</t>
  </si>
  <si>
    <t>Estudiantes UMH que hayan finalizado los estudios de grado o hayan superado el 80 % de los créditos del master</t>
  </si>
  <si>
    <t>onctubre, noviembre y diciembre de 2022</t>
  </si>
  <si>
    <t>Motivar e incentivar la carrera investigadora de los jóvenes</t>
  </si>
  <si>
    <t>04-541-4-2022-0138</t>
  </si>
  <si>
    <t>0400  5411690  48136</t>
  </si>
  <si>
    <t>CONVOCAN AYUDAS PARA LA FORMACIÓN PREDOCTORAL EN COLABORACIÓN CON EMPRESAS EN EL CURSO 2021/2022</t>
  </si>
  <si>
    <t>GV</t>
  </si>
  <si>
    <t>DOCTORANDOS UMH</t>
  </si>
  <si>
    <t>Publicar convocatoria de las ayudas, recepcionar y revisar las solicitudes, publicar lista provisional y definitiva de admitidos y excluidos y de concesión</t>
  </si>
  <si>
    <t>investigación</t>
  </si>
  <si>
    <t>promover la formación predoctoral en
colaboración con empresas y otras instituciones
relacionadas con la investigación orientada hacia la
promover la formación predoctoral en
colaboración con empresas y otras instituciones
relacionadas con la investigación orientada hacia la
Fomentar la formación predoctoral en colaboración con empresas e instituciones</t>
  </si>
  <si>
    <t>7 contratos y 2 proyectos</t>
  </si>
  <si>
    <t>Doctorandos UMH</t>
  </si>
  <si>
    <t>OCTUBRE</t>
  </si>
  <si>
    <t>ANUALIDAD 2022</t>
  </si>
  <si>
    <t>Promover la formación de nuestros doctorandos en el mercado laboral</t>
  </si>
  <si>
    <t>05-322-4-2022-0147</t>
  </si>
  <si>
    <t xml:space="preserve">0500 3220590 48303 </t>
  </si>
  <si>
    <t>Premios Startup 5UCV - UMH</t>
  </si>
  <si>
    <t>Proyecto Campus del Emprendimiento Innovador 5UCV</t>
  </si>
  <si>
    <t>Gestión convocatoria Premios Startup 5UCV</t>
  </si>
  <si>
    <t>Premiar las mejores iniciativas emprendedoras y trayectorias empresariales de triple impacto</t>
  </si>
  <si>
    <t>Número de solicitudes presentadas</t>
  </si>
  <si>
    <t>10 premios</t>
  </si>
  <si>
    <t>Estudiantado y colectivo alumni UMH</t>
  </si>
  <si>
    <t>Apoyar y potenciar la creación y consolidación de empresas por parte del estudiantado y colectivo alumni UMH</t>
  </si>
  <si>
    <t>05-322-4-2022-0136</t>
  </si>
  <si>
    <t>0500 3220690 48181</t>
  </si>
  <si>
    <t>Campus Emprendedor e Innovador</t>
  </si>
  <si>
    <t>Getión convocatoria de becas de movilidad para emprendedores UMH</t>
  </si>
  <si>
    <t>Promover la movilidad de los estudiantes, facilitando su incorporación vía prácticas en empresas de la UE</t>
  </si>
  <si>
    <t>Número de becas concedidas</t>
  </si>
  <si>
    <t>4 becas</t>
  </si>
  <si>
    <t>1101 1310090 48179</t>
  </si>
  <si>
    <t>Febrero 2022 y Septiembre de 2022</t>
  </si>
  <si>
    <t>11-131-4-2022-0070</t>
  </si>
  <si>
    <t>11-131-4-2021-0064</t>
  </si>
  <si>
    <t>1101 1310099 48171</t>
  </si>
  <si>
    <t>Ayudas para la movilidad de estudiantes de grado, máster y doctorado</t>
  </si>
  <si>
    <t xml:space="preserve">Convocatoria de ayudas programa ERASMUS+ modalidad prácticas:  Proyecto ERASMUS 2020-1-ES01-KA103-078077 se convocarán 21.000€ y para el Proyecto ERASMUS+ 2021 se prevee un importe de 25.000€ ,de los cuales 10.000€  se ejecutarán en el año 2021 y 15.000€ en el año 2022 (este importe se ha indicado solo en la ficha de plurianualidad).  </t>
  </si>
  <si>
    <t>07- Internacionalización</t>
  </si>
  <si>
    <t>Ayudas  a la movilidad internacional para estudiantes-Programa Erasmus modalidad prácticas (Subvención Externa SEPIE)</t>
  </si>
  <si>
    <t>Número Estudiantes</t>
  </si>
  <si>
    <t>Proyecto 2020-1-ES01-KA103-078077 en Enero de 2021. Proyecto ERASMUS+ 2021 en Julio/Septiembre de 2021</t>
  </si>
  <si>
    <t>Proyecto 2020-1-ES01-KA103-078077 hasta el 31/05/2022 y el Proyecto ERASMUS+ 2021 hasta 31/05/2023</t>
  </si>
  <si>
    <t>El periodo de justificación para el Proyecto 2020-1-ES01-KA103-078077  hasta el 30/06/2022 y el reintegro en Diciembre de 2022 o Enero de 2023; para el Proyecto ERASMUS+ 2021 el periodo de justificación es hasta el 30/06/2023 y el periodo de reintegro diciembre de 2023/Enero 2024</t>
  </si>
  <si>
    <t>Destinada a seleccionar a los estudiantes de la UMH beneficiarios de las ayudas del Programa Erasmus + en su modalidad de Practicas, para realizar un periodo de prácticas en cualquier tipo de organización, pública o privada ubicada en cualquiera de los países participantes (28 países miembros de la UE;  países de la AELC (asociación Europea de Libre Comercio) salvo Suiza y el EEE (Espacio Económico Europeo): Islandia, Liechtenstein y Noruega; Países candidatos a la adhesión: República de Macedonia del Norte y Serbia. </t>
  </si>
  <si>
    <t>04-541-4-2022-0016</t>
  </si>
  <si>
    <t>0400  5410090 48133</t>
  </si>
  <si>
    <t>3 contratos vigentes (incluye posible incorporación de lista de reserva).
2 nuevos contratos en virtud de convocatoria de ayudas para 2022 (uno por cada modalidad de ayuda)
La cantidad que no financia la GV se presupuesta en la partida de Cofinanciación de convocatorias competitivas, a excepción de la aportación por parte del investigador responsable</t>
  </si>
  <si>
    <t>04-541-4-2022-0019</t>
  </si>
  <si>
    <t>0400  5410090 48139</t>
  </si>
  <si>
    <t>CONTRATACIÓN PERSONAL INVESTIGADOR EN FORMACIÓN EMPRESAS VALENCIANAS (PLAN GENT - GV)</t>
  </si>
  <si>
    <t>04-541-4-2022-0021</t>
  </si>
  <si>
    <t>0400  5410090 48142</t>
  </si>
  <si>
    <t>Coste de 6 contratos vigentes, incluyendo la concesión de una ayuda en virtud de la convocatoria de 2020. Además, se incluye el coste de dos contratos más, en previsión de nuevas ayudas que se obtengan en el año 2022, con incorporación a partir del 1 de septiembre de 2022. La cantidad que no financia el Ministerio se presupuesta en la partida de Cofinanciación de convocatorias competitivas, a excepción de la aportación por parte de los investigadores responsables [Normativa: Resolución convocatoria contratación RRHH de investigación de 23 de noviembre de 2020, Cap. IV. PTA2020-].</t>
  </si>
  <si>
    <t>04-541-4-2022-0026</t>
  </si>
  <si>
    <t>0400  5410090 48147</t>
  </si>
  <si>
    <t>2 contratos vigentes. Más un contrato en previsión de concesión de PFIS 2021</t>
  </si>
  <si>
    <t>Mes de mayo 2023</t>
  </si>
  <si>
    <t>04-541-4-2022-0029</t>
  </si>
  <si>
    <t>0400  5410090 48156</t>
  </si>
  <si>
    <t>7 contratos vigentes, incluyendo los que se concedan en virtud de convocatoria de ayudas para 2021 (aún no resuelta); e incluyendo la respectiva dotacion adicional. 6 nuevos contratos en virtud de convocatoria de ayudas para 2022.</t>
  </si>
  <si>
    <t>04-541-4-2022-0025</t>
  </si>
  <si>
    <t>0400  5410190  48146</t>
  </si>
  <si>
    <t>AYUDAS PARA LA FORMACIÓN POSDOCTORAL (MINISTERIO): PROGRAMA JUAN DE LA CIERVA- INCORPORACIÓN</t>
  </si>
  <si>
    <t xml:space="preserve">Coste de 3 contratos vigentes. Previsión de una concesión de convocatoria 2020 (candidato reserva presenta alegaciones); y 2 de convocatoria de año 2021, con incorporación a partir de septiembre de 2022.
La cantidad que no financia el Ministerio se presupuesta en la partida de Cofinanciación de convocatorias competitivas, a excepción de la aportación por parte de los investigadores responsables
[Normativa: Resolución convocatoria contratación RRHH de investigación de 23 de noviembre de 2020, Cap. V].
</t>
  </si>
  <si>
    <t>0400  5410191  48111</t>
  </si>
  <si>
    <t>04-541-4-2022-0112</t>
  </si>
  <si>
    <t>0400  5412090  48409</t>
  </si>
  <si>
    <t>Proyectos UMH-La Fe</t>
  </si>
  <si>
    <t>PDI y PI de la UMH e investigadores del hospital La Fe</t>
  </si>
  <si>
    <t>Convocatoria acciones preparatorias para proyectos futuros de gran envergadura</t>
  </si>
  <si>
    <t>Apoyar e impulsar la realización de "acciones preparatorias" en las que participen d manera conjunta y coordinada personal de ambas entidades, así como fortalecer la colaboración entre personal investigador de la UMH y personal investigador y clínico del Hospital La Fe</t>
  </si>
  <si>
    <t>4 acciones preparatorias</t>
  </si>
  <si>
    <t xml:space="preserve">PDI y PI de la UMH </t>
  </si>
  <si>
    <t>último cuatrimestre del año</t>
  </si>
  <si>
    <t>Año 2022</t>
  </si>
  <si>
    <t>Motivar e incentivar la investigación y colaboración entre PDI y PI de la UMH y profesionales del Hospital la Fe.</t>
  </si>
  <si>
    <t>05-322-4-2022-0034</t>
  </si>
  <si>
    <t>0500 3220059 48107</t>
  </si>
  <si>
    <t>45-55</t>
  </si>
  <si>
    <t>2022</t>
  </si>
  <si>
    <t>05-322-4-2022-0101</t>
  </si>
  <si>
    <t>0500 3220059 48106</t>
  </si>
  <si>
    <t>08-324-4-2022-0120</t>
  </si>
  <si>
    <t>0800 3240359 48100</t>
  </si>
  <si>
    <t>Banco Santander, S.A.
(CIF: 39000013)</t>
  </si>
  <si>
    <t>Ayuda para sufragar gastos derivados de  los estudios universitarios de grado y máster</t>
  </si>
  <si>
    <t>Ayuda para sufragar gastos derivados de los estudios universitarios de grado y máster</t>
  </si>
  <si>
    <t>5 MESES</t>
  </si>
  <si>
    <t>Ayuda para sufragar gastos derivados de los estudios universitarios de grado y máster para los mejores expedientes académicos.</t>
  </si>
  <si>
    <t>04-541-4-2022-0033</t>
  </si>
  <si>
    <t>0400  5411590  48194</t>
  </si>
  <si>
    <t>14-122-4-2022-0122</t>
  </si>
  <si>
    <t>1400 1220590 48410</t>
  </si>
  <si>
    <t>FOMENTAR INICIATIVAS  DE LA COMUNIDAD UNIVERSITARIA .</t>
  </si>
  <si>
    <t>04-541-4-2022-0022</t>
  </si>
  <si>
    <t>0400  5410090 48143</t>
  </si>
  <si>
    <t>15 contratos vigentes. Para los BES17 se prevé el gasto en el periodo de prórroga COVID, ya que son elegibles para ser beneficiarios de esta ayuda estraordinaria.
6 nuevos contratos en virtud de convocatoria de ayudas de 2021. Retribución salarial de acuerdo con lo establecido en el art. 7 del Real Decreto 103/2019, de 1 de marzo, por el que se aprueba el EPIPF.</t>
  </si>
  <si>
    <t>04-541-4-2022-0027</t>
  </si>
  <si>
    <t>0400  5410090 48150</t>
  </si>
  <si>
    <t>22 contratos vigentes (incluye posibles incorporaciones de lista de reserva). 7 nuevos contratos en virtud de convocatoria de ayudas para 2022</t>
  </si>
  <si>
    <t>14-122-4-2022-0092</t>
  </si>
  <si>
    <t>1400 122191 48400</t>
  </si>
  <si>
    <t>11-134-4-2022-0078</t>
  </si>
  <si>
    <t>1101 1340290 48100</t>
  </si>
  <si>
    <t>GVA-CONV. SOLCIF 2021/0010</t>
  </si>
  <si>
    <t>colaborar económicamente en el programa de la Fundación Universitas M. H “MARATÓN DE CREACIÓN DE START-UPS UMH” a la mejor idea o modelo de negocio con impacto en la prosperidad de las personas, a través del fomento de un mundo donde todos y todas tengan acceso a vidas productivas y satisfactorias, beneficiándose del progreso económico, tecnológico y social.</t>
  </si>
  <si>
    <t>Convenio con la Fundación Universitas M. H para colaborar económicamente en su convocatoria de premios  "Maratón de creación Start-Ups UMH".</t>
  </si>
  <si>
    <t>nº de premios en los que colaboramos económicamente con la FUMH que será quien los otorgue</t>
  </si>
  <si>
    <t>concesión directa</t>
  </si>
  <si>
    <t>No. No hay publicidad por nuestra parte, pues nosotros firmamos convenio por el que nos comprometemos a transferir un dinero a la FUMH para un objeto concreto que es que destine el importe a un premio en la convocatoria de premios “MARATÓN DE CREACIÓN DE START-UPS UMH” y por tanto quien convoca y marca los criterios de concesión es la propia FUMH. Estaríamos por tanto, según nos indicó Control Interno, en una transferencia de las recogidas en el supuesto 2.2 de la L.38/2003 y por tanto no objeto de la BDNS.</t>
  </si>
  <si>
    <t>Fundación Universitas M.H.</t>
  </si>
  <si>
    <t>oct-22</t>
  </si>
  <si>
    <t>Duración estimada del convenio de octubre del 22 a marzo del 23</t>
  </si>
  <si>
    <t>La convocatoria no tiene plazo de justificación al tratarse de premios y  en caso de existir remanentes deberá realizarse el reintegro al centro de gasto del convenio con la GVA.El periodo de justificación del convenio es máximo 2 meses después de la fecha  estimada de fin del mismo de febrero del 2023  (con posible ampliación de 3 meses) .</t>
  </si>
  <si>
    <t>05-542-4-2023-0161</t>
  </si>
  <si>
    <t>0161</t>
  </si>
  <si>
    <t>0500 5420 48304</t>
  </si>
  <si>
    <t>PREMIOS INVESTIGACIÓN</t>
  </si>
  <si>
    <t>CÁTEDRA INVESTIGACIÓN</t>
  </si>
  <si>
    <t>Investigador premiado por su dedicacion al estudio en el campo de la neurobiología del desarrollo y que desarrolle su actividad investigadora en Europa</t>
  </si>
  <si>
    <t>Convocatoria de premio de investigación</t>
  </si>
  <si>
    <t>Recompensar la labor cientifica de un investigador dedicado al estudio en el campo de la neurobiologia del desarrollo y que desarrolle su actividad investigadora en Europa</t>
  </si>
  <si>
    <t>El premio se otorga con periodicidad bianual y tiene carácter individual, pudiendo ser dividido como máximo entre dos candidatos.</t>
  </si>
  <si>
    <t>La entrega del premio</t>
  </si>
  <si>
    <t>Premiado</t>
  </si>
  <si>
    <t>5 meses</t>
  </si>
  <si>
    <t xml:space="preserve">El premio pretende apoyar y promover la investigación en Neurociencias. </t>
  </si>
  <si>
    <t>05-322-4-2023-0162</t>
  </si>
  <si>
    <t>0162</t>
  </si>
  <si>
    <t>0500 32205 48303</t>
  </si>
  <si>
    <t>PREMIOS CAMPUS EMPRENDIMIENTO INNOVADOR (EMPRENDE)</t>
  </si>
  <si>
    <t>Premios Programa Aula Emprende</t>
  </si>
  <si>
    <t>1.5 Potenciar la empleabilidad del estudiantado</t>
  </si>
  <si>
    <t>Promover el desarrollo de ideas y proyectos empresariales por parte del profesorado y estudiantado universitario</t>
  </si>
  <si>
    <t>Número de propuestas presentadas</t>
  </si>
  <si>
    <t>Profesorado, estudiantado y colectivo alumni UMH</t>
  </si>
  <si>
    <t>Fomentar el talento emprendedor del profesorado y estudiantado UMH</t>
  </si>
  <si>
    <t>05-322-4-2023-0049</t>
  </si>
  <si>
    <t>0049</t>
  </si>
  <si>
    <t>05-322-4-2023-0163</t>
  </si>
  <si>
    <t>0163</t>
  </si>
  <si>
    <t>PREMIOS CAMPUS EMPRENDIMIENTO INNOVADOR (GENNERA)</t>
  </si>
  <si>
    <t>Premios Programa Gennera</t>
  </si>
  <si>
    <t>Promover el desarrollo de ideas y la resolución de retos de empresas por parte del estudiantado y colectivo alumni participante</t>
  </si>
  <si>
    <t>Número de equipos participantes</t>
  </si>
  <si>
    <t>2 premios</t>
  </si>
  <si>
    <t>Fomentar el espíritu emprendedor y la innovación por parte del estudiantado y colectivo alumni UMH</t>
  </si>
  <si>
    <t>05-542-4-2023-0125</t>
  </si>
  <si>
    <t>0125</t>
  </si>
  <si>
    <t>05.00 54207 48100</t>
  </si>
  <si>
    <t>BECA CAROLINA CORNO</t>
  </si>
  <si>
    <t>DONACIÓN ANDRE´S CORNO CAPARROS D12/22</t>
  </si>
  <si>
    <t>ESTUDIANTES O GRADUADOS EN LOS 3 ÚLTIMOS AÑOS EN LA PROVINCIA DE ALICANTE</t>
  </si>
  <si>
    <t>AYUDAS A LA INVESTIGACIÓN EXPERIMENTAL EN PROYECTOS ESTUDIOS GENÉTICOS DE PATOLOGÍA DERMATOLÓGICAS</t>
  </si>
  <si>
    <t>2. INVESTIGACIÓN Y TRANSFERENCIA . GENERAR Y COMPATIR CONOCIMIENTO ÚTIL PARA LA SOCIEDAD</t>
  </si>
  <si>
    <t>INVESTIGACIÓN EN ASPECTOS GENÉTICOS DE PATOLOGÍA DERMATOLÓGICAS</t>
  </si>
  <si>
    <t>UN PROYECTO DE INVESTIFACIÓN</t>
  </si>
  <si>
    <t>FOMENTAR LA INVESTIGACIÓN DERMATOLÓGICA</t>
  </si>
  <si>
    <t>11-131-4-2023-0164</t>
  </si>
  <si>
    <t>0164</t>
  </si>
  <si>
    <t>“Cofinanciación programa estudiantes erasmus:
aportación UMH” (PROGRAMAS
INTENSIVOS COMBINADOS - BIPS)</t>
  </si>
  <si>
    <t>AYUDAS PARA LA MOVILIDAD DE ESTUDIANTES DE CORTA DURACIÓN</t>
  </si>
  <si>
    <t xml:space="preserve"> CONVOCATORIA DE AYUDAS UMH PARA PARTICIPAR EN PROGRAMAS INTENSIVOS COMBINADOS (BIPS)</t>
  </si>
  <si>
    <t>07- INTERNACIONALIZACIÓN</t>
  </si>
  <si>
    <t>Programa de Becas UMH para financiar movilidades de estudiantes de corta duración dentro del Programa Erasmus+</t>
  </si>
  <si>
    <t>Porcentaje de estudiantes con que participan y reciben fianciación</t>
  </si>
  <si>
    <t>ESTUDIANTADO</t>
  </si>
  <si>
    <t>FECHA ESTIMADA JULIO 2023</t>
  </si>
  <si>
    <t>HASTA 30/11/2023</t>
  </si>
  <si>
    <t>El propósito es aunar el aprendizaje y trabajo en equipo en línea con movilidad de corta duración, de manera que los participantes, de varias universidades europeas, se formen a través de su colaboración virtual y lleven a cabo una estancia de corta duración en una de las universidades socias</t>
  </si>
  <si>
    <t>05-322-4-2023-0165</t>
  </si>
  <si>
    <t>0165</t>
  </si>
  <si>
    <t>0500 3221005 48106</t>
  </si>
  <si>
    <t xml:space="preserve">ACCIONES DE IMPULSO A LA INNOVACIÓN: PREMIOS NAU DE LA INNOVACIÓ (13º  MARATÓN DE CREACIÓN DE START UPS UMH) </t>
  </si>
  <si>
    <t>CÁTEDRA DEL CALZADO SAN CRISPÍN</t>
  </si>
  <si>
    <t>DOTACIÓN DEL PREMIO 13ª EDICIÓN "PROGRAMA MARATÓN DE CREACIÓN DE START-UPS UMH"</t>
  </si>
  <si>
    <t>Colaborar en el desarrollo del programa "MARATÓN DE CREACIÓN DE START-UPS UMH" y/o en la mentorización y apoyo de empresas de reciente creación nacidas del mismo</t>
  </si>
  <si>
    <t>Otorgar un premio económico cuyo importe asciende a MIL EUROS (3.000.-€), exentos de IVA,
correspondiente a la partida presupuestaria 0500/3221005/48106, al proyecto premiado en la
Primera etapa de la Maratón que corresponda a la mejor idea o modelo de negocio en los
ámbitos de la innovación social e inclusiva, concretamente en aspectos relacionados con el cambio tecnológico, la relación de la actividad de las empresas con el entorno ambiental y el
impacto del mismo en el sector del calzado e industrias complementarias.</t>
  </si>
  <si>
    <t>Nº PREMIOS RELACIONADOS CON la mejor idea o
modelo de negocio en los ámbitos de la innovación social e inclusiva, concretamente en aspectos relacionados con el cambio tecnológico, la relación de la actividad de las empresas con el entorno ambiental y el impacto del mismo en el sector del calzado e industrias complementarias.</t>
  </si>
  <si>
    <t>1 PREMIO</t>
  </si>
  <si>
    <t>FUNDACIÓN UNIVERSITAS MIGUEL HERNÁNDEZ (C-54016977)</t>
  </si>
  <si>
    <t>Colaboración en el desarrollo del programa "MARATÓN DE CREACIÓN START-UPS UMH" y/o en la mentorización y apoyo de empresas de reciente creación nacidas del mismo.</t>
  </si>
  <si>
    <t>05-322-4-2023-0167</t>
  </si>
  <si>
    <t>0167</t>
  </si>
  <si>
    <t>0500 32207 48300</t>
  </si>
  <si>
    <t>PREMIO EVENTO "DEMO DAY PCUHM"</t>
  </si>
  <si>
    <t>DOTACIÓN DE PREMIO EN EVENTO "DEMO DAY PCUMH"</t>
  </si>
  <si>
    <t>Colaborar en el desarrollo del evento "DEMO DAY PCUMH", se trata de un evento de presentación de proyectos de emprendimiento y start-ups del ecosistema del PCUMH, dirigido a establecer relaciones con empresas, inversores y medios de comunicación, y de dotación de reconomientos y/o premios de los mejores proyectos.</t>
  </si>
  <si>
    <t>03- SOCIEDAD (CONTRIBUCIÓN DE VALOR A LA SOCIEDAD)</t>
  </si>
  <si>
    <t>Otorgar un premio económico cuyo importe asciende a MIL EUROS (3.000.-€), exentos de IVA, como premio del evento "Demo Day PCUMH" que se celebrará dentro del año 2023 a la mejor idea o modelo de negocio en los ámbitos de la innovación social e inclusiva, concretamente en aspectos relacionados con el cambio tecnológico, la relación de la actividad de las empresas con el entorno ambiental y el impacto del mismo en el sector del calzado e industrias complementarias.</t>
  </si>
  <si>
    <t>Nº PREMIOS relacionados con la mejor idea o
modelo de negocio en los ámbitos de la innovación social e inclusiva, concretamente en aspectos relacionados con el cambio tecnológico, la relación de la actividad de las empresas con el entorno ambiental y el impacto del mismo en el sector del calzado e industrias complementarias</t>
  </si>
  <si>
    <t>Colaboración en el desarrollo del evento "DEMO DAY PCUMH"</t>
  </si>
  <si>
    <t>110013404__20200</t>
  </si>
  <si>
    <t>PROGRAMA SOLIDARIO: ESPACIO SEGURO PARA LA LIBERTAD DE PRENSA EN LA UMH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</si>
</sst>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5" formatCode="#,##0\ &quot;€&quot;;\-#,##0\ &quot;€&quot;"/>
    <numFmt numFmtId="6" formatCode="#,##0\ &quot;€&quot;;[Red]\-#,##0\ &quot;€&quot;"/>
    <numFmt numFmtId="44" formatCode="_-* #,##0.00\ &quot;€&quot;_-;\-* #,##0.00\ &quot;€&quot;_-;_-* &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_-* #,##0.00\ _€_-;\-* #,##0.00\ _€_-;_-* &quot;-&quot;??\ _€_-;_-@"/>
    <numFmt numFmtId="168" formatCode="#,##0.00&quot;€&quot;"/>
    <numFmt numFmtId="169" formatCode="_-* #,##0.00_-;\-* #,##0.00_-;_-* &quot;-&quot;??_-;_-@"/>
    <numFmt numFmtId="170" formatCode="_-* #,##0.00\ _€_-;\-* #,##0.00\ _€_-;_-* &quot;-&quot;??\ _€_-;_-@_-"/>
    <numFmt numFmtId="171" formatCode="d/m/yyyy"/>
    <numFmt numFmtId="172" formatCode="#,##0.00\ _€;\-#,##0.00\ _€"/>
    <numFmt numFmtId="173" formatCode="_-[$€-2]\ * #,##0.00_-;\-[$€-2]\ * #,##0.00_-;_-[$€-2]\ * &quot;-&quot;??_-;_-@_-"/>
    <numFmt numFmtId="174" formatCode="#,##0.00\ &quot;€&quot;"/>
    <numFmt numFmtId="175" formatCode="#,##0.00\ &quot;€&quot;;[Red]#,##0.00\ &quot;€&quot;"/>
    <numFmt numFmtId="176" formatCode="d/mm/yyyy"/>
    <numFmt numFmtId="177" formatCode="d\-m"/>
    <numFmt numFmtId="178" formatCode="mmm\-d"/>
  </numFmts>
  <fonts count="75" x14ac:knownFonts="1">
    <font>
      <sz val="11"/>
      <color theme="1"/>
      <name val="Calibri"/>
      <family val="2"/>
      <scheme val="minor"/>
    </font>
    <font>
      <sz val="11"/>
      <color theme="1"/>
      <name val="Calibri"/>
      <family val="2"/>
      <scheme val="minor"/>
    </font>
    <font>
      <sz val="11"/>
      <color theme="3" tint="0.39997558519241921"/>
      <name val="Calibri"/>
      <family val="2"/>
      <scheme val="minor"/>
    </font>
    <font>
      <sz val="11"/>
      <color indexed="8"/>
      <name val="Calibri"/>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3" tint="0.39997558519241921"/>
      <name val="Calibri"/>
      <family val="2"/>
      <scheme val="minor"/>
    </font>
    <font>
      <b/>
      <sz val="9"/>
      <color theme="3" tint="0.39997558519241921"/>
      <name val="Calibri"/>
      <family val="2"/>
      <scheme val="minor"/>
    </font>
    <font>
      <b/>
      <i/>
      <sz val="12"/>
      <color theme="3" tint="0.39997558519241921"/>
      <name val="Calibri"/>
      <family val="2"/>
      <scheme val="minor"/>
    </font>
    <font>
      <b/>
      <i/>
      <sz val="12"/>
      <color theme="1"/>
      <name val="Calibri"/>
      <family val="2"/>
      <scheme val="minor"/>
    </font>
    <font>
      <sz val="12"/>
      <color theme="1"/>
      <name val="Calibri"/>
      <family val="2"/>
      <scheme val="minor"/>
    </font>
    <font>
      <b/>
      <i/>
      <sz val="12"/>
      <color theme="0" tint="-0.34998626667073579"/>
      <name val="Calibri"/>
      <family val="2"/>
      <scheme val="minor"/>
    </font>
    <font>
      <b/>
      <sz val="14"/>
      <color theme="3" tint="0.39997558519241921"/>
      <name val="Calibri"/>
      <family val="2"/>
      <scheme val="minor"/>
    </font>
    <font>
      <b/>
      <sz val="10"/>
      <color theme="0"/>
      <name val="Calibri"/>
      <family val="2"/>
      <scheme val="minor"/>
    </font>
    <font>
      <sz val="10"/>
      <color rgb="FF000000"/>
      <name val="Calibri"/>
      <family val="2"/>
      <scheme val="minor"/>
    </font>
    <font>
      <b/>
      <sz val="22"/>
      <color theme="0" tint="-0.499984740745262"/>
      <name val="Calibri"/>
      <family val="2"/>
      <scheme val="minor"/>
    </font>
    <font>
      <b/>
      <sz val="16"/>
      <color theme="0"/>
      <name val="Calibri"/>
      <family val="2"/>
      <scheme val="minor"/>
    </font>
    <font>
      <sz val="11"/>
      <color theme="1"/>
      <name val="Calibri"/>
      <family val="2"/>
      <scheme val="minor"/>
    </font>
    <font>
      <sz val="11"/>
      <color theme="1"/>
      <name val="Arial"/>
      <family val="2"/>
    </font>
    <font>
      <sz val="11"/>
      <color theme="1"/>
      <name val="Calibri"/>
      <family val="2"/>
    </font>
    <font>
      <sz val="11"/>
      <name val="Calibri"/>
      <family val="2"/>
      <scheme val="minor"/>
    </font>
    <font>
      <sz val="11"/>
      <color rgb="FF000000"/>
      <name val="Calibri"/>
      <family val="2"/>
    </font>
    <font>
      <sz val="11"/>
      <color theme="1"/>
      <name val="Calibri"/>
      <family val="2"/>
    </font>
    <font>
      <b/>
      <sz val="11"/>
      <color rgb="FF000000"/>
      <name val="Calibri"/>
      <family val="2"/>
    </font>
    <font>
      <sz val="11"/>
      <color rgb="FFFF0000"/>
      <name val="Calibri"/>
      <family val="2"/>
    </font>
    <font>
      <sz val="10"/>
      <color theme="1"/>
      <name val="Calibri"/>
      <family val="2"/>
    </font>
    <font>
      <u/>
      <sz val="11"/>
      <color theme="1"/>
      <name val="Calibri"/>
      <family val="2"/>
    </font>
    <font>
      <b/>
      <sz val="11"/>
      <color theme="1"/>
      <name val="Calibri"/>
      <family val="2"/>
    </font>
    <font>
      <sz val="11"/>
      <color theme="1"/>
      <name val="Calibri"/>
      <family val="2"/>
      <scheme val="minor"/>
    </font>
    <font>
      <sz val="10"/>
      <color rgb="FF000000"/>
      <name val="Times New Roman"/>
      <family val="1"/>
    </font>
    <font>
      <sz val="10"/>
      <color indexed="8"/>
      <name val="Arial"/>
      <family val="2"/>
    </font>
    <font>
      <sz val="11"/>
      <color indexed="8"/>
      <name val="Calibri"/>
      <family val="2"/>
      <scheme val="minor"/>
    </font>
    <font>
      <sz val="9"/>
      <color indexed="81"/>
      <name val="Tahoma"/>
      <family val="2"/>
    </font>
    <font>
      <b/>
      <sz val="9"/>
      <color indexed="81"/>
      <name val="Tahoma"/>
      <family val="2"/>
    </font>
    <font>
      <sz val="10"/>
      <name val="Calibri"/>
      <family val="2"/>
      <scheme val="minor"/>
    </font>
    <font>
      <sz val="10"/>
      <color theme="1"/>
      <name val="Calibri"/>
      <family val="2"/>
      <scheme val="minor"/>
    </font>
    <font>
      <b/>
      <i/>
      <sz val="9"/>
      <color indexed="81"/>
      <name val="Tahoma"/>
      <family val="2"/>
    </font>
    <font>
      <sz val="11"/>
      <color rgb="FF8496B0"/>
      <name val="Calibri"/>
      <family val="2"/>
    </font>
    <font>
      <sz val="11"/>
      <color theme="1"/>
      <name val="Calibri"/>
      <family val="2"/>
      <scheme val="minor"/>
    </font>
    <font>
      <sz val="10"/>
      <color rgb="FF000000"/>
      <name val="Calibri"/>
      <family val="2"/>
    </font>
    <font>
      <b/>
      <sz val="11"/>
      <color rgb="FFFF0000"/>
      <name val="Calibri"/>
      <family val="2"/>
    </font>
    <font>
      <sz val="11"/>
      <color theme="1"/>
      <name val="Calibri"/>
      <family val="2"/>
      <scheme val="minor"/>
    </font>
    <font>
      <b/>
      <sz val="22"/>
      <color theme="2"/>
      <name val="Calibri"/>
      <family val="2"/>
    </font>
    <font>
      <sz val="12"/>
      <color theme="0"/>
      <name val="Calibri"/>
      <family val="2"/>
    </font>
    <font>
      <b/>
      <sz val="28"/>
      <color theme="1"/>
      <name val="Calibri"/>
      <family val="2"/>
      <scheme val="minor"/>
    </font>
    <font>
      <b/>
      <sz val="22"/>
      <color theme="1"/>
      <name val="Calibri"/>
      <family val="2"/>
      <scheme val="minor"/>
    </font>
    <font>
      <b/>
      <sz val="30"/>
      <color theme="0"/>
      <name val="Calibri"/>
      <family val="2"/>
      <scheme val="minor"/>
    </font>
    <font>
      <b/>
      <sz val="30"/>
      <color rgb="FFFF0000"/>
      <name val="Calibri"/>
      <family val="2"/>
      <scheme val="minor"/>
    </font>
    <font>
      <b/>
      <sz val="22"/>
      <color theme="0"/>
      <name val="Calibri"/>
      <family val="2"/>
    </font>
    <font>
      <b/>
      <sz val="11"/>
      <color theme="0"/>
      <name val="Calibri"/>
      <family val="2"/>
    </font>
    <font>
      <b/>
      <sz val="12"/>
      <color theme="0"/>
      <name val="Calibri"/>
      <family val="2"/>
    </font>
    <font>
      <b/>
      <u/>
      <sz val="12"/>
      <color theme="0"/>
      <name val="Calibri"/>
      <family val="2"/>
    </font>
    <font>
      <b/>
      <sz val="9"/>
      <color theme="0"/>
      <name val="Calibri"/>
      <family val="2"/>
    </font>
    <font>
      <sz val="11"/>
      <color theme="0"/>
      <name val="Calibri"/>
      <family val="2"/>
    </font>
    <font>
      <sz val="11"/>
      <color rgb="FF548DD4"/>
      <name val="Calibri"/>
      <family val="2"/>
    </font>
    <font>
      <sz val="11"/>
      <color rgb="FFFFFF99"/>
      <name val="Calibri"/>
      <family val="2"/>
    </font>
    <font>
      <u/>
      <sz val="11"/>
      <color rgb="FF000000"/>
      <name val="Calibri"/>
      <family val="2"/>
    </font>
    <font>
      <b/>
      <u/>
      <sz val="11"/>
      <color rgb="FF000000"/>
      <name val="Calibri"/>
      <family val="2"/>
    </font>
    <font>
      <u/>
      <sz val="11"/>
      <color rgb="FF8496B0"/>
      <name val="Calibri"/>
      <family val="2"/>
    </font>
    <font>
      <sz val="12"/>
      <color theme="0"/>
      <name val="Calibri"/>
      <family val="2"/>
      <scheme val="minor"/>
    </font>
    <font>
      <b/>
      <sz val="12"/>
      <color theme="0"/>
      <name val="Calibri"/>
      <family val="2"/>
      <scheme val="minor"/>
    </font>
    <font>
      <b/>
      <sz val="12"/>
      <color theme="1"/>
      <name val="Calibri"/>
      <family val="2"/>
      <scheme val="minor"/>
    </font>
    <font>
      <b/>
      <sz val="10"/>
      <color theme="0"/>
      <name val="Calibri"/>
      <family val="2"/>
    </font>
    <font>
      <b/>
      <i/>
      <sz val="10"/>
      <color theme="0"/>
      <name val="Calibri"/>
      <family val="2"/>
    </font>
    <font>
      <b/>
      <i/>
      <sz val="10"/>
      <color rgb="FFFF0000"/>
      <name val="Calibri"/>
      <family val="2"/>
    </font>
    <font>
      <sz val="10"/>
      <color rgb="FFFFFFFF"/>
      <name val="Calibri"/>
      <family val="2"/>
    </font>
    <font>
      <b/>
      <sz val="10"/>
      <color theme="3" tint="0.39997558519241921"/>
      <name val="Calibri"/>
      <family val="2"/>
    </font>
    <font>
      <sz val="10"/>
      <name val="Calibri"/>
      <family val="2"/>
    </font>
    <font>
      <sz val="10"/>
      <color rgb="FF0070C0"/>
      <name val="Calibri"/>
      <family val="2"/>
    </font>
    <font>
      <b/>
      <sz val="10"/>
      <color rgb="FF0070C0"/>
      <name val="Calibri"/>
      <family val="2"/>
    </font>
    <font>
      <sz val="10"/>
      <color theme="1"/>
      <name val="Arial"/>
      <family val="2"/>
    </font>
    <font>
      <u/>
      <sz val="10"/>
      <color rgb="FF1155CC"/>
      <name val="Calibri"/>
      <family val="2"/>
    </font>
    <font>
      <sz val="10"/>
      <color theme="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rgb="FFFF0000"/>
        <bgColor indexed="64"/>
      </patternFill>
    </fill>
    <fill>
      <patternFill patternType="solid">
        <fgColor theme="2" tint="-0.249977111117893"/>
        <bgColor indexed="64"/>
      </patternFill>
    </fill>
    <fill>
      <patternFill patternType="solid">
        <fgColor rgb="FF00B050"/>
        <bgColor indexed="64"/>
      </patternFill>
    </fill>
    <fill>
      <patternFill patternType="solid">
        <fgColor rgb="FFDBDBDB"/>
        <bgColor indexed="64"/>
      </patternFill>
    </fill>
    <fill>
      <patternFill patternType="solid">
        <fgColor theme="1"/>
        <bgColor indexed="64"/>
      </patternFill>
    </fill>
    <fill>
      <patternFill patternType="solid">
        <fgColor theme="0"/>
        <bgColor theme="0"/>
      </patternFill>
    </fill>
    <fill>
      <patternFill patternType="solid">
        <fgColor rgb="FFFF0000"/>
        <bgColor rgb="FFFF0000"/>
      </patternFill>
    </fill>
    <fill>
      <patternFill patternType="solid">
        <fgColor theme="1"/>
        <bgColor theme="1"/>
      </patternFill>
    </fill>
    <fill>
      <patternFill patternType="solid">
        <fgColor theme="1"/>
        <bgColor rgb="FFFF0000"/>
      </patternFill>
    </fill>
    <fill>
      <patternFill patternType="solid">
        <fgColor rgb="FFD8D8D8"/>
        <bgColor rgb="FFD8D8D8"/>
      </patternFill>
    </fill>
    <fill>
      <patternFill patternType="solid">
        <fgColor theme="0" tint="-0.14999847407452621"/>
        <bgColor rgb="FFFFFF00"/>
      </patternFill>
    </fill>
    <fill>
      <patternFill patternType="solid">
        <fgColor theme="4" tint="-0.499984740745262"/>
        <bgColor indexed="64"/>
      </patternFill>
    </fill>
    <fill>
      <patternFill patternType="solid">
        <fgColor theme="0" tint="-0.14999847407452621"/>
        <bgColor rgb="FFD8D8D8"/>
      </patternFill>
    </fill>
    <fill>
      <patternFill patternType="solid">
        <fgColor theme="5" tint="0.39997558519241921"/>
        <bgColor indexed="64"/>
      </patternFill>
    </fill>
    <fill>
      <patternFill patternType="solid">
        <fgColor theme="0" tint="-0.14999847407452621"/>
        <bgColor theme="0"/>
      </patternFill>
    </fill>
    <fill>
      <patternFill patternType="solid">
        <fgColor rgb="FFFFFFFF"/>
      </patternFill>
    </fill>
  </fills>
  <borders count="71">
    <border>
      <left/>
      <right/>
      <top/>
      <bottom/>
      <diagonal/>
    </border>
    <border>
      <left style="thin">
        <color indexed="64"/>
      </left>
      <right style="thin">
        <color indexed="64"/>
      </right>
      <top style="thin">
        <color indexed="64"/>
      </top>
      <bottom style="thin">
        <color indexed="64"/>
      </bottom>
      <diagonal/>
    </border>
    <border>
      <left style="hair">
        <color theme="3" tint="0.39991454817346722"/>
      </left>
      <right style="hair">
        <color theme="3" tint="0.39991454817346722"/>
      </right>
      <top style="hair">
        <color theme="3" tint="0.39991454817346722"/>
      </top>
      <bottom style="hair">
        <color theme="3" tint="0.39991454817346722"/>
      </bottom>
      <diagonal/>
    </border>
    <border>
      <left style="thick">
        <color theme="3" tint="0.39988402966399123"/>
      </left>
      <right style="thick">
        <color theme="3" tint="0.39988402966399123"/>
      </right>
      <top style="thick">
        <color theme="3" tint="0.39988402966399123"/>
      </top>
      <bottom style="thick">
        <color theme="3" tint="0.39988402966399123"/>
      </bottom>
      <diagonal/>
    </border>
    <border>
      <left style="hair">
        <color theme="3" tint="0.39991454817346722"/>
      </left>
      <right style="hair">
        <color theme="3" tint="0.39991454817346722"/>
      </right>
      <top/>
      <bottom style="hair">
        <color theme="3" tint="0.39991454817346722"/>
      </bottom>
      <diagonal/>
    </border>
    <border>
      <left style="hair">
        <color theme="3" tint="0.39991454817346722"/>
      </left>
      <right style="hair">
        <color theme="3" tint="0.39991454817346722"/>
      </right>
      <top style="hair">
        <color theme="3" tint="0.39991454817346722"/>
      </top>
      <bottom/>
      <diagonal/>
    </border>
    <border>
      <left style="hair">
        <color theme="3" tint="0.39991454817346722"/>
      </left>
      <right/>
      <top style="thick">
        <color theme="3" tint="0.39988402966399123"/>
      </top>
      <bottom style="hair">
        <color theme="3" tint="0.39991454817346722"/>
      </bottom>
      <diagonal/>
    </border>
    <border>
      <left style="hair">
        <color theme="3" tint="0.39991454817346722"/>
      </left>
      <right/>
      <top style="hair">
        <color theme="3" tint="0.39991454817346722"/>
      </top>
      <bottom style="hair">
        <color theme="3" tint="0.39991454817346722"/>
      </bottom>
      <diagonal/>
    </border>
    <border>
      <left/>
      <right style="hair">
        <color theme="3" tint="0.39991454817346722"/>
      </right>
      <top style="hair">
        <color theme="3" tint="0.39991454817346722"/>
      </top>
      <bottom style="thick">
        <color theme="3" tint="0.39991454817346722"/>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hair">
        <color theme="3" tint="0.39991454817346722"/>
      </bottom>
      <diagonal/>
    </border>
    <border>
      <left style="thick">
        <color theme="3" tint="0.39988402966399123"/>
      </left>
      <right style="thick">
        <color theme="3" tint="0.39988402966399123"/>
      </right>
      <top style="thick">
        <color theme="3" tint="0.39988402966399123"/>
      </top>
      <bottom/>
      <diagonal/>
    </border>
    <border>
      <left/>
      <right/>
      <top style="hair">
        <color theme="3" tint="0.39991454817346722"/>
      </top>
      <bottom style="hair">
        <color theme="3" tint="0.39991454817346722"/>
      </bottom>
      <diagonal/>
    </border>
    <border>
      <left/>
      <right/>
      <top style="hair">
        <color theme="3" tint="0.39991454817346722"/>
      </top>
      <bottom/>
      <diagonal/>
    </border>
    <border>
      <left/>
      <right/>
      <top style="hair">
        <color theme="3" tint="0.39991454817346722"/>
      </top>
      <bottom style="thick">
        <color theme="3" tint="0.39991454817346722"/>
      </bottom>
      <diagonal/>
    </border>
    <border>
      <left style="medium">
        <color theme="3"/>
      </left>
      <right style="hair">
        <color theme="3"/>
      </right>
      <top style="medium">
        <color theme="3"/>
      </top>
      <bottom style="hair">
        <color theme="3"/>
      </bottom>
      <diagonal/>
    </border>
    <border>
      <left style="hair">
        <color theme="3"/>
      </left>
      <right style="hair">
        <color theme="3"/>
      </right>
      <top style="medium">
        <color theme="3"/>
      </top>
      <bottom style="hair">
        <color theme="3"/>
      </bottom>
      <diagonal/>
    </border>
    <border>
      <left style="hair">
        <color theme="3"/>
      </left>
      <right style="medium">
        <color theme="3"/>
      </right>
      <top style="medium">
        <color theme="3"/>
      </top>
      <bottom style="hair">
        <color theme="3"/>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style="medium">
        <color theme="3"/>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style="medium">
        <color theme="3"/>
      </right>
      <top style="hair">
        <color theme="3"/>
      </top>
      <bottom style="medium">
        <color theme="3"/>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diagonal/>
    </border>
    <border>
      <left/>
      <right/>
      <top/>
      <bottom style="medium">
        <color rgb="FF000000"/>
      </bottom>
      <diagonal/>
    </border>
    <border>
      <left/>
      <right/>
      <top style="medium">
        <color indexed="64"/>
      </top>
      <bottom style="medium">
        <color indexed="64"/>
      </bottom>
      <diagonal/>
    </border>
    <border>
      <left/>
      <right style="medium">
        <color rgb="FF000000"/>
      </right>
      <top style="medium">
        <color rgb="FF000000"/>
      </top>
      <bottom/>
      <diagonal/>
    </border>
    <border>
      <left style="thin">
        <color rgb="FF8496B0"/>
      </left>
      <right style="thin">
        <color rgb="FF8496B0"/>
      </right>
      <top style="thin">
        <color rgb="FF8496B0"/>
      </top>
      <bottom/>
      <diagonal/>
    </border>
    <border>
      <left style="thin">
        <color rgb="FF8496B0"/>
      </left>
      <right/>
      <top style="thin">
        <color rgb="FF8496B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hair">
        <color rgb="FF1E4E79"/>
      </left>
      <right style="hair">
        <color rgb="FF1E4E79"/>
      </right>
      <top style="hair">
        <color rgb="FF1E4E79"/>
      </top>
      <bottom style="hair">
        <color rgb="FF1E4E79"/>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s>
  <cellStyleXfs count="72">
    <xf numFmtId="0" fontId="0" fillId="0" borderId="0"/>
    <xf numFmtId="166" fontId="1" fillId="0" borderId="0" applyFont="0" applyFill="0" applyBorder="0" applyAlignment="0" applyProtection="0"/>
    <xf numFmtId="0" fontId="3" fillId="0" borderId="0"/>
    <xf numFmtId="166" fontId="1" fillId="0" borderId="0" applyFont="0" applyFill="0" applyBorder="0" applyAlignment="0" applyProtection="0"/>
    <xf numFmtId="166" fontId="1" fillId="0" borderId="0" applyFont="0" applyFill="0" applyBorder="0" applyAlignment="0" applyProtection="0"/>
    <xf numFmtId="0" fontId="19" fillId="0" borderId="0"/>
    <xf numFmtId="0" fontId="20"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4" fillId="0" borderId="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0"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2" fillId="0" borderId="0"/>
    <xf numFmtId="0" fontId="1" fillId="0" borderId="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0" fillId="0" borderId="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0" fontId="43" fillId="0" borderId="0"/>
    <xf numFmtId="9" fontId="1" fillId="0" borderId="0" applyFont="0" applyFill="0" applyBorder="0" applyAlignment="0" applyProtection="0"/>
    <xf numFmtId="0" fontId="21" fillId="0" borderId="0"/>
    <xf numFmtId="0" fontId="1" fillId="0" borderId="0"/>
    <xf numFmtId="43" fontId="1" fillId="0" borderId="0" applyFont="0" applyFill="0" applyBorder="0" applyAlignment="0" applyProtection="0"/>
  </cellStyleXfs>
  <cellXfs count="432">
    <xf numFmtId="0" fontId="0" fillId="0" borderId="0" xfId="0"/>
    <xf numFmtId="0" fontId="0" fillId="0" borderId="2" xfId="0" applyBorder="1"/>
    <xf numFmtId="0" fontId="0" fillId="0" borderId="4" xfId="0" applyBorder="1"/>
    <xf numFmtId="0" fontId="9" fillId="4" borderId="3" xfId="0" applyFont="1" applyFill="1" applyBorder="1" applyAlignment="1">
      <alignment horizontal="center" vertical="center" wrapText="1"/>
    </xf>
    <xf numFmtId="0" fontId="0" fillId="0" borderId="5" xfId="0" applyBorder="1"/>
    <xf numFmtId="0" fontId="0" fillId="0" borderId="8" xfId="0" applyBorder="1"/>
    <xf numFmtId="0" fontId="0" fillId="0" borderId="6" xfId="0" applyBorder="1" applyAlignment="1"/>
    <xf numFmtId="0" fontId="0" fillId="0" borderId="7" xfId="0" applyBorder="1" applyAlignment="1"/>
    <xf numFmtId="0" fontId="0" fillId="0" borderId="0" xfId="0" applyBorder="1"/>
    <xf numFmtId="166" fontId="0" fillId="0" borderId="4" xfId="1" applyFont="1" applyBorder="1"/>
    <xf numFmtId="166" fontId="0" fillId="0" borderId="2" xfId="1" applyFont="1" applyBorder="1"/>
    <xf numFmtId="166" fontId="0" fillId="0" borderId="5" xfId="1" applyFont="1" applyBorder="1"/>
    <xf numFmtId="0" fontId="0" fillId="3" borderId="0" xfId="0" applyFill="1"/>
    <xf numFmtId="0" fontId="8" fillId="3" borderId="0" xfId="0" applyFont="1" applyFill="1" applyAlignment="1">
      <alignment horizontal="right"/>
    </xf>
    <xf numFmtId="0" fontId="2" fillId="3" borderId="0" xfId="0" applyFont="1" applyFill="1"/>
    <xf numFmtId="0" fontId="12" fillId="3" borderId="0" xfId="0" applyFont="1" applyFill="1"/>
    <xf numFmtId="0" fontId="0" fillId="3" borderId="0" xfId="0" applyFill="1" applyBorder="1"/>
    <xf numFmtId="0" fontId="0" fillId="0" borderId="0" xfId="0"/>
    <xf numFmtId="0" fontId="0" fillId="0" borderId="0" xfId="0"/>
    <xf numFmtId="0" fontId="0" fillId="0" borderId="1" xfId="0" applyBorder="1"/>
    <xf numFmtId="0" fontId="0" fillId="0" borderId="1" xfId="0" applyBorder="1" applyAlignment="1">
      <alignment wrapText="1"/>
    </xf>
    <xf numFmtId="0" fontId="0" fillId="0" borderId="12" xfId="0" applyBorder="1" applyAlignment="1">
      <alignment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12" xfId="0" applyFont="1" applyFill="1" applyBorder="1" applyAlignment="1">
      <alignment wrapText="1"/>
    </xf>
    <xf numFmtId="0" fontId="4" fillId="8" borderId="1" xfId="0" applyFont="1" applyFill="1" applyBorder="1" applyAlignment="1">
      <alignment wrapText="1"/>
    </xf>
    <xf numFmtId="0" fontId="4" fillId="8" borderId="13" xfId="0" applyFont="1" applyFill="1" applyBorder="1" applyAlignment="1">
      <alignment wrapText="1"/>
    </xf>
    <xf numFmtId="166" fontId="4" fillId="9" borderId="1" xfId="4" applyFont="1" applyFill="1" applyBorder="1"/>
    <xf numFmtId="0" fontId="15" fillId="6" borderId="1" xfId="0" applyFont="1" applyFill="1" applyBorder="1" applyAlignment="1">
      <alignment horizontal="center" vertical="center" wrapText="1"/>
    </xf>
    <xf numFmtId="0" fontId="0" fillId="0" borderId="0" xfId="0"/>
    <xf numFmtId="49" fontId="0" fillId="0" borderId="0" xfId="0" applyNumberFormat="1"/>
    <xf numFmtId="0" fontId="0" fillId="0" borderId="0" xfId="0" applyAlignment="1">
      <alignment wrapText="1"/>
    </xf>
    <xf numFmtId="49" fontId="16" fillId="10" borderId="15" xfId="0" applyNumberFormat="1" applyFont="1" applyFill="1" applyBorder="1" applyAlignment="1">
      <alignment vertical="center" wrapText="1"/>
    </xf>
    <xf numFmtId="49" fontId="0" fillId="0" borderId="0" xfId="0" applyNumberFormat="1" applyAlignment="1">
      <alignment wrapText="1"/>
    </xf>
    <xf numFmtId="2" fontId="14" fillId="3" borderId="1" xfId="0" applyNumberFormat="1" applyFont="1" applyFill="1" applyBorder="1" applyAlignment="1">
      <alignment horizontal="center" vertical="center"/>
    </xf>
    <xf numFmtId="0" fontId="0" fillId="0" borderId="16" xfId="0" applyBorder="1"/>
    <xf numFmtId="0" fontId="9" fillId="4" borderId="17" xfId="0" applyFont="1" applyFill="1" applyBorder="1" applyAlignment="1">
      <alignment horizontal="center" vertical="center" wrapText="1"/>
    </xf>
    <xf numFmtId="0" fontId="0" fillId="0" borderId="0" xfId="0" applyNumberFormat="1"/>
    <xf numFmtId="0" fontId="2" fillId="0" borderId="16" xfId="0" applyFont="1" applyBorder="1"/>
    <xf numFmtId="0" fontId="0" fillId="0" borderId="18" xfId="0" applyBorder="1"/>
    <xf numFmtId="0" fontId="0" fillId="0" borderId="19" xfId="0" applyBorder="1"/>
    <xf numFmtId="0" fontId="0" fillId="0" borderId="20" xfId="0" applyBorder="1"/>
    <xf numFmtId="0" fontId="2" fillId="0" borderId="21" xfId="0" applyFont="1" applyBorder="1"/>
    <xf numFmtId="0" fontId="2" fillId="0" borderId="22" xfId="0" applyFont="1" applyBorder="1"/>
    <xf numFmtId="0" fontId="0" fillId="0" borderId="22" xfId="0" applyBorder="1"/>
    <xf numFmtId="0" fontId="0" fillId="0" borderId="22" xfId="0" applyBorder="1" applyAlignment="1"/>
    <xf numFmtId="166" fontId="0" fillId="0" borderId="23" xfId="1" applyFont="1" applyBorder="1"/>
    <xf numFmtId="0" fontId="2" fillId="0" borderId="24" xfId="0" applyFont="1" applyBorder="1"/>
    <xf numFmtId="0" fontId="2" fillId="0" borderId="25" xfId="0" applyFont="1" applyBorder="1"/>
    <xf numFmtId="0" fontId="0" fillId="0" borderId="25" xfId="0" applyBorder="1"/>
    <xf numFmtId="0" fontId="0" fillId="0" borderId="25" xfId="0" applyBorder="1" applyAlignment="1"/>
    <xf numFmtId="166" fontId="0" fillId="0" borderId="26" xfId="1" applyFont="1" applyBorder="1"/>
    <xf numFmtId="0" fontId="0" fillId="0" borderId="24" xfId="0" applyBorder="1"/>
    <xf numFmtId="0" fontId="0" fillId="0" borderId="27" xfId="0" applyBorder="1"/>
    <xf numFmtId="0" fontId="0" fillId="0" borderId="28" xfId="0" applyBorder="1"/>
    <xf numFmtId="0" fontId="0" fillId="0" borderId="28" xfId="0" applyBorder="1" applyAlignment="1"/>
    <xf numFmtId="166" fontId="0" fillId="0" borderId="29" xfId="1" applyFont="1" applyBorder="1"/>
    <xf numFmtId="0" fontId="17" fillId="3" borderId="0" xfId="0" applyFont="1" applyFill="1"/>
    <xf numFmtId="0" fontId="33" fillId="0" borderId="1" xfId="2" applyFont="1" applyBorder="1" applyAlignment="1">
      <alignment horizontal="center" vertical="center" wrapText="1"/>
    </xf>
    <xf numFmtId="0" fontId="37" fillId="0" borderId="1" xfId="0" applyFont="1" applyBorder="1" applyAlignment="1">
      <alignment horizontal="center" vertical="center" wrapText="1"/>
    </xf>
    <xf numFmtId="14" fontId="37" fillId="0" borderId="1" xfId="0" applyNumberFormat="1" applyFont="1" applyBorder="1" applyAlignment="1">
      <alignment horizontal="center" vertical="center" wrapText="1"/>
    </xf>
    <xf numFmtId="0" fontId="1" fillId="0" borderId="0" xfId="67" applyFont="1" applyAlignment="1">
      <alignment horizontal="center" wrapText="1"/>
    </xf>
    <xf numFmtId="0" fontId="29" fillId="0" borderId="0" xfId="67" applyFont="1" applyAlignment="1">
      <alignment horizontal="center" vertical="center" wrapText="1"/>
    </xf>
    <xf numFmtId="0" fontId="1" fillId="0" borderId="0" xfId="67" applyFont="1" applyAlignment="1">
      <alignment horizontal="center" vertical="center" wrapText="1"/>
    </xf>
    <xf numFmtId="0" fontId="45" fillId="3" borderId="30" xfId="67" applyFont="1" applyFill="1" applyBorder="1" applyAlignment="1">
      <alignment horizontal="center" wrapText="1"/>
    </xf>
    <xf numFmtId="0" fontId="46" fillId="0" borderId="0" xfId="67" applyFont="1" applyAlignment="1">
      <alignment horizontal="left" wrapText="1"/>
    </xf>
    <xf numFmtId="0" fontId="51" fillId="14" borderId="35" xfId="67" applyFont="1" applyFill="1" applyBorder="1" applyAlignment="1">
      <alignment horizontal="center" vertical="center" wrapText="1"/>
    </xf>
    <xf numFmtId="0" fontId="52" fillId="14" borderId="42" xfId="67" applyFont="1" applyFill="1" applyBorder="1" applyAlignment="1">
      <alignment horizontal="center" vertical="center" wrapText="1"/>
    </xf>
    <xf numFmtId="170" fontId="52" fillId="14" borderId="42" xfId="65" applyFont="1" applyFill="1" applyBorder="1" applyAlignment="1">
      <alignment horizontal="center" vertical="center" wrapText="1"/>
    </xf>
    <xf numFmtId="0" fontId="52" fillId="14" borderId="43" xfId="67" applyFont="1" applyFill="1" applyBorder="1" applyAlignment="1">
      <alignment horizontal="center" vertical="center" wrapText="1"/>
    </xf>
    <xf numFmtId="0" fontId="52" fillId="14" borderId="44" xfId="67" applyFont="1" applyFill="1" applyBorder="1" applyAlignment="1">
      <alignment horizontal="center" vertical="center" wrapText="1"/>
    </xf>
    <xf numFmtId="0" fontId="52" fillId="14" borderId="30" xfId="67" applyFont="1" applyFill="1" applyBorder="1" applyAlignment="1">
      <alignment horizontal="center" vertical="center" wrapText="1"/>
    </xf>
    <xf numFmtId="169" fontId="52" fillId="14" borderId="43" xfId="67" applyNumberFormat="1" applyFont="1" applyFill="1" applyBorder="1" applyAlignment="1">
      <alignment horizontal="center" vertical="center" wrapText="1"/>
    </xf>
    <xf numFmtId="0" fontId="52" fillId="14" borderId="0" xfId="67" applyFont="1" applyFill="1" applyAlignment="1">
      <alignment horizontal="center" vertical="center" wrapText="1"/>
    </xf>
    <xf numFmtId="0" fontId="54" fillId="15" borderId="45" xfId="67" applyFont="1" applyFill="1" applyBorder="1" applyAlignment="1">
      <alignment horizontal="center" vertical="center" wrapText="1"/>
    </xf>
    <xf numFmtId="0" fontId="52" fillId="15" borderId="38" xfId="67" applyFont="1" applyFill="1" applyBorder="1" applyAlignment="1">
      <alignment horizontal="center" vertical="center" wrapText="1"/>
    </xf>
    <xf numFmtId="0" fontId="52" fillId="15" borderId="46" xfId="67" applyFont="1" applyFill="1" applyBorder="1" applyAlignment="1">
      <alignment horizontal="center" vertical="center" wrapText="1"/>
    </xf>
    <xf numFmtId="0" fontId="23" fillId="0" borderId="30" xfId="67" applyFont="1" applyBorder="1" applyAlignment="1">
      <alignment horizontal="center" vertical="center" wrapText="1"/>
    </xf>
    <xf numFmtId="0" fontId="55" fillId="11" borderId="30" xfId="67" applyFont="1" applyFill="1" applyBorder="1" applyAlignment="1">
      <alignment horizontal="center" vertical="center" wrapText="1"/>
    </xf>
    <xf numFmtId="49" fontId="21" fillId="0" borderId="30" xfId="67" applyNumberFormat="1" applyFont="1" applyBorder="1" applyAlignment="1">
      <alignment horizontal="center" vertical="center" wrapText="1"/>
    </xf>
    <xf numFmtId="5" fontId="23" fillId="0" borderId="30" xfId="67" applyNumberFormat="1" applyFont="1" applyBorder="1" applyAlignment="1">
      <alignment horizontal="center" vertical="center" wrapText="1"/>
    </xf>
    <xf numFmtId="170" fontId="23" fillId="2" borderId="30" xfId="65" applyFont="1" applyFill="1" applyBorder="1" applyAlignment="1">
      <alignment horizontal="center" vertical="center" wrapText="1"/>
    </xf>
    <xf numFmtId="0" fontId="23" fillId="0" borderId="31" xfId="67" applyFont="1" applyBorder="1" applyAlignment="1">
      <alignment horizontal="center" vertical="center" wrapText="1"/>
    </xf>
    <xf numFmtId="0" fontId="23" fillId="16" borderId="30" xfId="67" applyFont="1" applyFill="1" applyBorder="1" applyAlignment="1">
      <alignment horizontal="center" vertical="center" wrapText="1"/>
    </xf>
    <xf numFmtId="0" fontId="23" fillId="0" borderId="37" xfId="67" applyFont="1" applyBorder="1" applyAlignment="1">
      <alignment horizontal="center" vertical="center" wrapText="1"/>
    </xf>
    <xf numFmtId="167" fontId="23" fillId="0" borderId="30" xfId="67" applyNumberFormat="1" applyFont="1" applyBorder="1" applyAlignment="1">
      <alignment horizontal="center" vertical="center" wrapText="1"/>
    </xf>
    <xf numFmtId="169" fontId="25" fillId="0" borderId="30" xfId="67" applyNumberFormat="1" applyFont="1" applyBorder="1" applyAlignment="1">
      <alignment horizontal="center" vertical="center" wrapText="1"/>
    </xf>
    <xf numFmtId="167" fontId="39" fillId="0" borderId="30" xfId="67" applyNumberFormat="1" applyFont="1" applyBorder="1" applyAlignment="1">
      <alignment horizontal="center" vertical="center" wrapText="1"/>
    </xf>
    <xf numFmtId="0" fontId="21" fillId="0" borderId="30" xfId="67" applyFont="1" applyBorder="1" applyAlignment="1">
      <alignment horizontal="center" vertical="center" wrapText="1"/>
    </xf>
    <xf numFmtId="0" fontId="21" fillId="14" borderId="30" xfId="67" applyFont="1" applyFill="1" applyBorder="1" applyAlignment="1">
      <alignment horizontal="center" vertical="center" wrapText="1"/>
    </xf>
    <xf numFmtId="0" fontId="23" fillId="2" borderId="47" xfId="67" applyFont="1" applyFill="1" applyBorder="1" applyAlignment="1">
      <alignment horizontal="center" vertical="center" wrapText="1"/>
    </xf>
    <xf numFmtId="0" fontId="23" fillId="2" borderId="30" xfId="67" applyFont="1" applyFill="1" applyBorder="1" applyAlignment="1">
      <alignment horizontal="center" vertical="center" wrapText="1"/>
    </xf>
    <xf numFmtId="0" fontId="23" fillId="0" borderId="48" xfId="67" applyFont="1" applyBorder="1" applyAlignment="1">
      <alignment horizontal="center" vertical="center" wrapText="1"/>
    </xf>
    <xf numFmtId="0" fontId="21" fillId="17" borderId="47" xfId="67" applyFont="1" applyFill="1" applyBorder="1" applyAlignment="1">
      <alignment horizontal="center" vertical="center" wrapText="1"/>
    </xf>
    <xf numFmtId="0" fontId="21" fillId="17" borderId="30" xfId="67" applyFont="1" applyFill="1" applyBorder="1" applyAlignment="1">
      <alignment horizontal="center" vertical="center" wrapText="1"/>
    </xf>
    <xf numFmtId="0" fontId="21" fillId="0" borderId="48" xfId="67" applyFont="1" applyBorder="1" applyAlignment="1">
      <alignment horizontal="center" vertical="center" wrapText="1"/>
    </xf>
    <xf numFmtId="0" fontId="21" fillId="17" borderId="0" xfId="67" applyFont="1" applyFill="1" applyAlignment="1">
      <alignment horizontal="center" vertical="center" wrapText="1"/>
    </xf>
    <xf numFmtId="0" fontId="23" fillId="17" borderId="30" xfId="67" applyFont="1" applyFill="1" applyBorder="1" applyAlignment="1">
      <alignment horizontal="center" vertical="center" wrapText="1"/>
    </xf>
    <xf numFmtId="2" fontId="23" fillId="0" borderId="30" xfId="67" applyNumberFormat="1" applyFont="1" applyBorder="1" applyAlignment="1">
      <alignment horizontal="center" vertical="center" wrapText="1"/>
    </xf>
    <xf numFmtId="0" fontId="23" fillId="18" borderId="30" xfId="67" applyFont="1" applyFill="1" applyBorder="1" applyAlignment="1">
      <alignment horizontal="center" vertical="center" wrapText="1"/>
    </xf>
    <xf numFmtId="5" fontId="55" fillId="11" borderId="30" xfId="67" applyNumberFormat="1" applyFont="1" applyFill="1" applyBorder="1" applyAlignment="1">
      <alignment horizontal="center" vertical="center" wrapText="1"/>
    </xf>
    <xf numFmtId="169" fontId="23" fillId="0" borderId="30" xfId="67" applyNumberFormat="1" applyFont="1" applyBorder="1" applyAlignment="1">
      <alignment horizontal="center" vertical="center" wrapText="1"/>
    </xf>
    <xf numFmtId="170" fontId="23" fillId="2" borderId="31" xfId="65" applyFont="1" applyFill="1" applyBorder="1" applyAlignment="1">
      <alignment horizontal="center" vertical="center" wrapText="1"/>
    </xf>
    <xf numFmtId="0" fontId="23" fillId="19" borderId="30" xfId="67" applyFont="1" applyFill="1" applyBorder="1" applyAlignment="1">
      <alignment horizontal="center" vertical="center" wrapText="1"/>
    </xf>
    <xf numFmtId="167" fontId="56" fillId="0" borderId="30" xfId="67" applyNumberFormat="1" applyFont="1" applyBorder="1" applyAlignment="1">
      <alignment horizontal="center" vertical="center" wrapText="1"/>
    </xf>
    <xf numFmtId="167" fontId="57" fillId="0" borderId="30" xfId="67" applyNumberFormat="1" applyFont="1" applyBorder="1" applyAlignment="1">
      <alignment horizontal="center" vertical="center" wrapText="1"/>
    </xf>
    <xf numFmtId="0" fontId="23" fillId="20" borderId="30" xfId="67" applyFont="1" applyFill="1" applyBorder="1" applyAlignment="1">
      <alignment horizontal="center" vertical="center" wrapText="1"/>
    </xf>
    <xf numFmtId="0" fontId="21" fillId="0" borderId="31" xfId="67" applyFont="1" applyBorder="1" applyAlignment="1">
      <alignment horizontal="center" vertical="center" wrapText="1"/>
    </xf>
    <xf numFmtId="0" fontId="21" fillId="0" borderId="37" xfId="67" applyFont="1" applyBorder="1" applyAlignment="1">
      <alignment horizontal="center" vertical="center" wrapText="1"/>
    </xf>
    <xf numFmtId="12" fontId="23" fillId="0" borderId="30" xfId="67" applyNumberFormat="1" applyFont="1" applyBorder="1" applyAlignment="1">
      <alignment horizontal="center" vertical="center" wrapText="1"/>
    </xf>
    <xf numFmtId="169" fontId="21" fillId="0" borderId="30" xfId="67" applyNumberFormat="1" applyFont="1" applyBorder="1" applyAlignment="1">
      <alignment horizontal="center" vertical="center" wrapText="1"/>
    </xf>
    <xf numFmtId="0" fontId="58" fillId="0" borderId="30" xfId="67" applyFont="1" applyBorder="1" applyAlignment="1">
      <alignment horizontal="center" vertical="center" wrapText="1"/>
    </xf>
    <xf numFmtId="49" fontId="28" fillId="0" borderId="30" xfId="67" applyNumberFormat="1" applyFont="1" applyBorder="1" applyAlignment="1">
      <alignment horizontal="center" vertical="center" wrapText="1"/>
    </xf>
    <xf numFmtId="0" fontId="58" fillId="0" borderId="31" xfId="67" applyFont="1" applyBorder="1" applyAlignment="1">
      <alignment horizontal="center" vertical="center" wrapText="1"/>
    </xf>
    <xf numFmtId="0" fontId="58" fillId="0" borderId="37" xfId="67" applyFont="1" applyBorder="1" applyAlignment="1">
      <alignment horizontal="center" vertical="center" wrapText="1"/>
    </xf>
    <xf numFmtId="167" fontId="58" fillId="0" borderId="30" xfId="67" applyNumberFormat="1" applyFont="1" applyBorder="1" applyAlignment="1">
      <alignment horizontal="center" vertical="center" wrapText="1"/>
    </xf>
    <xf numFmtId="169" fontId="59" fillId="0" borderId="30" xfId="67" applyNumberFormat="1" applyFont="1" applyBorder="1" applyAlignment="1">
      <alignment horizontal="center" vertical="center" wrapText="1"/>
    </xf>
    <xf numFmtId="167" fontId="60" fillId="0" borderId="30" xfId="67" applyNumberFormat="1" applyFont="1" applyBorder="1" applyAlignment="1">
      <alignment horizontal="center" vertical="center" wrapText="1"/>
    </xf>
    <xf numFmtId="0" fontId="28" fillId="0" borderId="30" xfId="67" applyFont="1" applyBorder="1" applyAlignment="1">
      <alignment horizontal="center" vertical="center" wrapText="1"/>
    </xf>
    <xf numFmtId="0" fontId="23" fillId="21" borderId="30" xfId="67" applyFont="1" applyFill="1" applyBorder="1" applyAlignment="1">
      <alignment horizontal="center" vertical="center" wrapText="1"/>
    </xf>
    <xf numFmtId="0" fontId="21" fillId="17" borderId="49" xfId="67" applyFont="1" applyFill="1" applyBorder="1" applyAlignment="1">
      <alignment horizontal="center" vertical="center" wrapText="1"/>
    </xf>
    <xf numFmtId="0" fontId="21" fillId="0" borderId="50" xfId="67" applyFont="1" applyBorder="1" applyAlignment="1">
      <alignment horizontal="center" vertical="center" wrapText="1"/>
    </xf>
    <xf numFmtId="0" fontId="21" fillId="17" borderId="50" xfId="67" applyFont="1" applyFill="1" applyBorder="1" applyAlignment="1">
      <alignment horizontal="center" vertical="center" wrapText="1"/>
    </xf>
    <xf numFmtId="0" fontId="21" fillId="0" borderId="51" xfId="67" applyFont="1" applyBorder="1" applyAlignment="1">
      <alignment horizontal="center" vertical="center" wrapText="1"/>
    </xf>
    <xf numFmtId="0" fontId="21" fillId="0" borderId="0" xfId="67" applyFont="1" applyAlignment="1">
      <alignment horizontal="center" vertical="center" wrapText="1"/>
    </xf>
    <xf numFmtId="0" fontId="55" fillId="11" borderId="0" xfId="67" applyFont="1" applyFill="1" applyAlignment="1">
      <alignment horizontal="center" vertical="center" wrapText="1"/>
    </xf>
    <xf numFmtId="170" fontId="21" fillId="2" borderId="0" xfId="65" applyFont="1" applyFill="1" applyAlignment="1">
      <alignment horizontal="center" vertical="center" wrapText="1"/>
    </xf>
    <xf numFmtId="0" fontId="21" fillId="0" borderId="36" xfId="67" applyFont="1" applyBorder="1" applyAlignment="1">
      <alignment horizontal="center" vertical="center" wrapText="1"/>
    </xf>
    <xf numFmtId="169" fontId="21" fillId="0" borderId="0" xfId="67" applyNumberFormat="1" applyFont="1" applyAlignment="1">
      <alignment horizontal="center" vertical="center" wrapText="1"/>
    </xf>
    <xf numFmtId="0" fontId="21" fillId="14" borderId="0" xfId="67" applyFont="1" applyFill="1" applyAlignment="1">
      <alignment horizontal="center" vertical="center" wrapText="1"/>
    </xf>
    <xf numFmtId="49" fontId="21" fillId="0" borderId="0" xfId="67" applyNumberFormat="1" applyFont="1" applyAlignment="1">
      <alignment horizontal="center" vertical="center" wrapText="1"/>
    </xf>
    <xf numFmtId="0" fontId="7" fillId="11" borderId="0" xfId="67" applyFont="1" applyFill="1" applyAlignment="1">
      <alignment horizontal="center" vertical="center" wrapText="1"/>
    </xf>
    <xf numFmtId="170" fontId="1" fillId="2" borderId="0" xfId="65" applyFont="1" applyFill="1" applyAlignment="1">
      <alignment horizontal="center" vertical="center" wrapText="1"/>
    </xf>
    <xf numFmtId="0" fontId="12" fillId="0" borderId="1" xfId="2" applyFont="1" applyFill="1" applyBorder="1" applyAlignment="1">
      <alignment vertical="center" wrapText="1"/>
    </xf>
    <xf numFmtId="166" fontId="12" fillId="0" borderId="1" xfId="29" applyFont="1" applyFill="1" applyBorder="1" applyAlignment="1">
      <alignment horizontal="right" vertical="center" wrapText="1"/>
    </xf>
    <xf numFmtId="166" fontId="12" fillId="0" borderId="1" xfId="29" applyFont="1" applyFill="1" applyBorder="1" applyAlignment="1">
      <alignment horizontal="center" vertical="center" wrapText="1"/>
    </xf>
    <xf numFmtId="0" fontId="12" fillId="0" borderId="0" xfId="2" applyFont="1" applyFill="1" applyBorder="1" applyAlignment="1">
      <alignment vertical="center" wrapText="1"/>
    </xf>
    <xf numFmtId="0" fontId="12" fillId="0"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0" borderId="1"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61" fillId="11" borderId="0" xfId="0" applyFont="1" applyFill="1" applyBorder="1" applyAlignment="1">
      <alignment horizontal="center" vertical="center" wrapText="1"/>
    </xf>
    <xf numFmtId="0" fontId="62" fillId="11" borderId="0" xfId="0" applyFont="1" applyFill="1" applyBorder="1" applyAlignment="1">
      <alignment horizontal="center" vertical="center" wrapText="1"/>
    </xf>
    <xf numFmtId="0" fontId="12" fillId="0" borderId="1" xfId="2" applyFont="1" applyFill="1" applyBorder="1" applyAlignment="1">
      <alignment horizontal="center" vertical="center" wrapText="1"/>
    </xf>
    <xf numFmtId="43" fontId="63" fillId="0" borderId="1" xfId="15" applyFont="1" applyFill="1" applyBorder="1" applyAlignment="1">
      <alignment horizontal="right" vertical="center" wrapText="1"/>
    </xf>
    <xf numFmtId="166" fontId="12" fillId="0" borderId="1" xfId="29" applyFont="1" applyFill="1" applyBorder="1" applyAlignment="1">
      <alignment vertical="center" wrapText="1"/>
    </xf>
    <xf numFmtId="0" fontId="12" fillId="0" borderId="1" xfId="0" applyFont="1" applyFill="1" applyBorder="1" applyAlignment="1">
      <alignment vertical="center" wrapText="1"/>
    </xf>
    <xf numFmtId="164" fontId="12" fillId="0" borderId="1" xfId="53" applyNumberFormat="1" applyFont="1" applyFill="1" applyBorder="1" applyAlignment="1">
      <alignment horizontal="right" vertical="center" wrapText="1"/>
    </xf>
    <xf numFmtId="0" fontId="12" fillId="0" borderId="0" xfId="0" applyFont="1" applyFill="1" applyBorder="1" applyAlignment="1">
      <alignment vertical="center" wrapText="1"/>
    </xf>
    <xf numFmtId="9" fontId="12" fillId="0" borderId="1" xfId="2" applyNumberFormat="1" applyFont="1" applyFill="1" applyBorder="1" applyAlignment="1">
      <alignment horizontal="center" vertical="center" wrapText="1"/>
    </xf>
    <xf numFmtId="0" fontId="12" fillId="0" borderId="1" xfId="54" applyFont="1" applyFill="1" applyBorder="1" applyAlignment="1">
      <alignment vertical="center" wrapText="1"/>
    </xf>
    <xf numFmtId="0" fontId="12" fillId="0" borderId="1" xfId="54" applyFont="1" applyFill="1" applyBorder="1" applyAlignment="1">
      <alignment horizontal="center" vertical="center" wrapText="1"/>
    </xf>
    <xf numFmtId="0" fontId="12" fillId="0" borderId="1" xfId="6" applyFont="1" applyFill="1" applyBorder="1" applyAlignment="1">
      <alignment vertical="center" wrapText="1"/>
    </xf>
    <xf numFmtId="167" fontId="12" fillId="0" borderId="1" xfId="0" applyNumberFormat="1" applyFont="1" applyFill="1" applyBorder="1" applyAlignment="1">
      <alignment horizontal="right" vertical="center" wrapText="1"/>
    </xf>
    <xf numFmtId="167" fontId="12" fillId="0" borderId="1" xfId="0" applyNumberFormat="1" applyFont="1" applyFill="1" applyBorder="1" applyAlignment="1">
      <alignment vertical="center" wrapText="1"/>
    </xf>
    <xf numFmtId="0" fontId="63" fillId="0" borderId="1" xfId="2" applyFont="1" applyFill="1" applyBorder="1" applyAlignment="1">
      <alignment vertical="center" wrapText="1"/>
    </xf>
    <xf numFmtId="170" fontId="12" fillId="0" borderId="1" xfId="65" applyFont="1" applyFill="1" applyBorder="1" applyAlignment="1">
      <alignment horizontal="right" vertical="center" wrapText="1"/>
    </xf>
    <xf numFmtId="0" fontId="12" fillId="0" borderId="1" xfId="2" applyFont="1" applyFill="1" applyBorder="1" applyAlignment="1">
      <alignment horizontal="left" vertical="center" wrapText="1"/>
    </xf>
    <xf numFmtId="43" fontId="12" fillId="0" borderId="1" xfId="15" applyFont="1" applyFill="1" applyBorder="1" applyAlignment="1">
      <alignment vertical="center" wrapText="1"/>
    </xf>
    <xf numFmtId="170" fontId="12" fillId="0" borderId="1" xfId="65" applyFont="1" applyFill="1" applyBorder="1" applyAlignment="1">
      <alignment horizontal="center" vertical="center" wrapText="1"/>
    </xf>
    <xf numFmtId="43" fontId="12" fillId="0" borderId="1" xfId="55" applyFont="1" applyFill="1" applyBorder="1" applyAlignment="1">
      <alignment vertical="center" wrapText="1"/>
    </xf>
    <xf numFmtId="43" fontId="12" fillId="0" borderId="1" xfId="55" applyFont="1" applyFill="1" applyBorder="1" applyAlignment="1">
      <alignment horizontal="center" vertical="center" wrapText="1"/>
    </xf>
    <xf numFmtId="0" fontId="63" fillId="0" borderId="1" xfId="2" applyFont="1" applyFill="1" applyBorder="1" applyAlignment="1">
      <alignment horizontal="center" vertical="center" wrapText="1"/>
    </xf>
    <xf numFmtId="9" fontId="12" fillId="0" borderId="1" xfId="2" applyNumberFormat="1" applyFont="1" applyFill="1" applyBorder="1" applyAlignment="1">
      <alignment vertical="center" wrapText="1"/>
    </xf>
    <xf numFmtId="4" fontId="12" fillId="0" borderId="1" xfId="0" applyNumberFormat="1" applyFont="1" applyFill="1" applyBorder="1" applyAlignment="1">
      <alignment vertical="center" wrapText="1"/>
    </xf>
    <xf numFmtId="170" fontId="63" fillId="0" borderId="1" xfId="65" applyFont="1" applyFill="1" applyBorder="1" applyAlignment="1">
      <alignment horizontal="right" vertical="center" wrapText="1"/>
    </xf>
    <xf numFmtId="170" fontId="12" fillId="0" borderId="1" xfId="65" applyFont="1" applyFill="1" applyBorder="1" applyAlignment="1">
      <alignment vertical="center" wrapText="1"/>
    </xf>
    <xf numFmtId="0" fontId="12" fillId="0" borderId="1" xfId="2" applyFont="1" applyFill="1" applyBorder="1" applyAlignment="1">
      <alignment vertical="center"/>
    </xf>
    <xf numFmtId="0" fontId="12" fillId="0" borderId="1" xfId="0" applyFont="1" applyFill="1" applyBorder="1" applyAlignment="1">
      <alignment vertical="center"/>
    </xf>
    <xf numFmtId="4" fontId="63" fillId="0" borderId="1" xfId="0" applyNumberFormat="1" applyFont="1" applyFill="1" applyBorder="1" applyAlignment="1">
      <alignment vertical="center" wrapText="1"/>
    </xf>
    <xf numFmtId="0" fontId="12" fillId="0" borderId="1" xfId="0" applyFont="1" applyFill="1" applyBorder="1" applyAlignment="1">
      <alignment horizontal="center" vertical="center"/>
    </xf>
    <xf numFmtId="170" fontId="12" fillId="0" borderId="1" xfId="65" applyFont="1" applyFill="1" applyBorder="1" applyAlignment="1">
      <alignment horizontal="right" vertical="center"/>
    </xf>
    <xf numFmtId="170" fontId="63" fillId="0" borderId="1" xfId="65" applyFont="1" applyFill="1" applyBorder="1" applyAlignment="1">
      <alignment horizontal="right" vertical="center"/>
    </xf>
    <xf numFmtId="170" fontId="12" fillId="0" borderId="1" xfId="65" applyFont="1" applyFill="1" applyBorder="1" applyAlignment="1">
      <alignment vertical="center"/>
    </xf>
    <xf numFmtId="0" fontId="12" fillId="0" borderId="1" xfId="2" applyFont="1" applyFill="1" applyBorder="1" applyAlignment="1">
      <alignment horizontal="center" vertical="center"/>
    </xf>
    <xf numFmtId="0" fontId="63" fillId="0" borderId="1" xfId="0" applyFont="1" applyFill="1" applyBorder="1" applyAlignment="1">
      <alignment vertical="center" wrapText="1"/>
    </xf>
    <xf numFmtId="6" fontId="12" fillId="0" borderId="1" xfId="2" applyNumberFormat="1" applyFont="1" applyFill="1" applyBorder="1" applyAlignment="1">
      <alignment horizontal="center" vertical="center" wrapText="1"/>
    </xf>
    <xf numFmtId="4" fontId="63" fillId="0" borderId="1" xfId="0" applyNumberFormat="1" applyFont="1" applyFill="1" applyBorder="1" applyAlignment="1">
      <alignment vertical="center"/>
    </xf>
    <xf numFmtId="9" fontId="12" fillId="0" borderId="1" xfId="55" applyNumberFormat="1" applyFont="1" applyFill="1" applyBorder="1" applyAlignment="1">
      <alignment vertical="center" wrapText="1"/>
    </xf>
    <xf numFmtId="0" fontId="12" fillId="0" borderId="1" xfId="29" applyNumberFormat="1" applyFont="1" applyFill="1" applyBorder="1" applyAlignment="1">
      <alignment horizontal="right" vertical="center" wrapText="1"/>
    </xf>
    <xf numFmtId="169" fontId="63" fillId="0" borderId="1" xfId="0" applyNumberFormat="1" applyFont="1" applyFill="1" applyBorder="1" applyAlignment="1">
      <alignment vertical="center" wrapText="1"/>
    </xf>
    <xf numFmtId="172" fontId="12" fillId="0" borderId="1" xfId="0" applyNumberFormat="1" applyFont="1" applyFill="1" applyBorder="1" applyAlignment="1">
      <alignment vertical="center" wrapText="1"/>
    </xf>
    <xf numFmtId="0" fontId="12" fillId="0" borderId="1" xfId="0" applyFont="1" applyFill="1" applyBorder="1" applyAlignment="1">
      <alignment horizontal="right" vertical="center"/>
    </xf>
    <xf numFmtId="3" fontId="12" fillId="0" borderId="1" xfId="0" applyNumberFormat="1" applyFont="1" applyFill="1" applyBorder="1" applyAlignment="1">
      <alignment vertical="center" wrapText="1"/>
    </xf>
    <xf numFmtId="0" fontId="63" fillId="0" borderId="1" xfId="0" applyFont="1" applyFill="1" applyBorder="1" applyAlignment="1">
      <alignment vertical="center"/>
    </xf>
    <xf numFmtId="9" fontId="12" fillId="0" borderId="1" xfId="0" applyNumberFormat="1" applyFont="1" applyFill="1" applyBorder="1" applyAlignment="1">
      <alignment vertical="center" wrapText="1"/>
    </xf>
    <xf numFmtId="168" fontId="12" fillId="0" borderId="1" xfId="0" applyNumberFormat="1" applyFont="1" applyFill="1" applyBorder="1" applyAlignment="1">
      <alignment vertical="center" wrapText="1"/>
    </xf>
    <xf numFmtId="169" fontId="63" fillId="0" borderId="1" xfId="0" applyNumberFormat="1" applyFont="1" applyFill="1" applyBorder="1" applyAlignment="1">
      <alignment horizontal="right" vertical="center" wrapText="1"/>
    </xf>
    <xf numFmtId="0" fontId="12" fillId="0" borderId="1" xfId="54" applyFont="1" applyFill="1" applyBorder="1" applyAlignment="1">
      <alignment horizontal="center" vertical="center"/>
    </xf>
    <xf numFmtId="0" fontId="12" fillId="0" borderId="1" xfId="6" applyFont="1" applyFill="1" applyBorder="1" applyAlignment="1">
      <alignment vertical="center"/>
    </xf>
    <xf numFmtId="167" fontId="12" fillId="0" borderId="1" xfId="0" applyNumberFormat="1" applyFont="1" applyFill="1" applyBorder="1" applyAlignment="1">
      <alignment horizontal="right" vertical="center"/>
    </xf>
    <xf numFmtId="167" fontId="63" fillId="0" borderId="1" xfId="0" applyNumberFormat="1" applyFont="1" applyFill="1" applyBorder="1" applyAlignment="1">
      <alignment horizontal="right" vertical="center"/>
    </xf>
    <xf numFmtId="167" fontId="12" fillId="0" borderId="1" xfId="0" applyNumberFormat="1" applyFont="1" applyFill="1" applyBorder="1" applyAlignment="1">
      <alignment vertical="center"/>
    </xf>
    <xf numFmtId="4" fontId="12" fillId="0" borderId="1" xfId="2" applyNumberFormat="1" applyFont="1" applyFill="1" applyBorder="1" applyAlignment="1">
      <alignment horizontal="center" vertical="center" wrapText="1"/>
    </xf>
    <xf numFmtId="12" fontId="12" fillId="0" borderId="1" xfId="2" applyNumberFormat="1" applyFont="1" applyFill="1" applyBorder="1" applyAlignment="1">
      <alignment horizontal="center" vertical="center" wrapText="1"/>
    </xf>
    <xf numFmtId="43" fontId="63" fillId="0" borderId="1" xfId="15" applyFont="1" applyFill="1" applyBorder="1" applyAlignment="1">
      <alignment vertical="center" wrapText="1"/>
    </xf>
    <xf numFmtId="170" fontId="12" fillId="0" borderId="1" xfId="65" applyFont="1" applyFill="1" applyBorder="1" applyAlignment="1">
      <alignment horizontal="left" vertical="center"/>
    </xf>
    <xf numFmtId="3" fontId="12" fillId="0" borderId="1" xfId="2" applyNumberFormat="1" applyFont="1" applyFill="1" applyBorder="1" applyAlignment="1">
      <alignment vertical="center" wrapText="1"/>
    </xf>
    <xf numFmtId="3" fontId="63" fillId="0" borderId="1" xfId="2" applyNumberFormat="1" applyFont="1" applyFill="1" applyBorder="1" applyAlignment="1">
      <alignment vertical="center" wrapText="1"/>
    </xf>
    <xf numFmtId="167"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43" fontId="63" fillId="0" borderId="0" xfId="15" applyFont="1" applyFill="1" applyBorder="1" applyAlignment="1">
      <alignment vertical="center" wrapText="1"/>
    </xf>
    <xf numFmtId="49" fontId="63" fillId="0" borderId="0" xfId="0" applyNumberFormat="1" applyFont="1" applyFill="1" applyBorder="1" applyAlignment="1">
      <alignment horizontal="center" vertical="center" wrapText="1"/>
    </xf>
    <xf numFmtId="0" fontId="63" fillId="0" borderId="0" xfId="0" applyFont="1" applyFill="1" applyBorder="1" applyAlignment="1">
      <alignment vertical="center" wrapText="1"/>
    </xf>
    <xf numFmtId="0" fontId="12" fillId="2" borderId="1" xfId="53" applyFont="1" applyFill="1" applyBorder="1" applyAlignment="1">
      <alignment vertical="center" wrapText="1"/>
    </xf>
    <xf numFmtId="0" fontId="12" fillId="2" borderId="1" xfId="0" applyFont="1" applyFill="1" applyBorder="1" applyAlignment="1">
      <alignment vertical="center" wrapText="1"/>
    </xf>
    <xf numFmtId="2" fontId="12" fillId="2" borderId="1" xfId="53" applyNumberFormat="1" applyFont="1" applyFill="1" applyBorder="1" applyAlignment="1">
      <alignment vertical="center" wrapText="1"/>
    </xf>
    <xf numFmtId="164" fontId="12" fillId="2" borderId="1" xfId="53" applyNumberFormat="1" applyFont="1" applyFill="1" applyBorder="1" applyAlignment="1">
      <alignment horizontal="right" vertical="center" wrapText="1"/>
    </xf>
    <xf numFmtId="0" fontId="7" fillId="11" borderId="0" xfId="0" applyFont="1" applyFill="1" applyBorder="1" applyAlignment="1">
      <alignment horizontal="center" vertical="center" wrapText="1"/>
    </xf>
    <xf numFmtId="0" fontId="12" fillId="2" borderId="52" xfId="53" applyFont="1" applyFill="1" applyBorder="1" applyAlignment="1">
      <alignment vertical="center" wrapText="1"/>
    </xf>
    <xf numFmtId="0" fontId="12" fillId="0" borderId="53" xfId="0" applyFont="1" applyFill="1" applyBorder="1" applyAlignment="1">
      <alignment vertical="center" wrapText="1"/>
    </xf>
    <xf numFmtId="0" fontId="12" fillId="0" borderId="53" xfId="2" applyFont="1" applyFill="1" applyBorder="1" applyAlignment="1">
      <alignment vertical="center" wrapText="1"/>
    </xf>
    <xf numFmtId="0" fontId="12" fillId="2" borderId="52" xfId="0" applyFont="1" applyFill="1" applyBorder="1" applyAlignment="1">
      <alignment vertical="center" wrapText="1"/>
    </xf>
    <xf numFmtId="0" fontId="63" fillId="0" borderId="53" xfId="0" applyFont="1" applyFill="1" applyBorder="1" applyAlignment="1">
      <alignment vertical="center" wrapText="1"/>
    </xf>
    <xf numFmtId="170" fontId="12" fillId="0" borderId="53" xfId="65" applyFont="1" applyFill="1" applyBorder="1" applyAlignment="1">
      <alignment vertical="center"/>
    </xf>
    <xf numFmtId="0" fontId="12" fillId="0" borderId="53" xfId="0" applyFont="1" applyFill="1" applyBorder="1" applyAlignment="1">
      <alignment vertical="center"/>
    </xf>
    <xf numFmtId="2" fontId="12" fillId="2" borderId="52" xfId="53" applyNumberFormat="1" applyFont="1" applyFill="1" applyBorder="1" applyAlignment="1">
      <alignment vertical="center" wrapText="1"/>
    </xf>
    <xf numFmtId="0" fontId="12" fillId="0" borderId="53" xfId="2" applyFont="1" applyFill="1" applyBorder="1" applyAlignment="1">
      <alignment horizontal="center" vertical="center" wrapText="1"/>
    </xf>
    <xf numFmtId="0" fontId="12" fillId="2" borderId="54" xfId="53" applyFont="1" applyFill="1" applyBorder="1" applyAlignment="1">
      <alignment vertical="center" wrapText="1"/>
    </xf>
    <xf numFmtId="0" fontId="12" fillId="2" borderId="34" xfId="53" applyFont="1" applyFill="1" applyBorder="1" applyAlignment="1">
      <alignment vertical="center" wrapText="1"/>
    </xf>
    <xf numFmtId="0" fontId="12" fillId="0" borderId="34" xfId="2" applyFont="1" applyFill="1" applyBorder="1" applyAlignment="1">
      <alignment vertical="center" wrapText="1"/>
    </xf>
    <xf numFmtId="0" fontId="12" fillId="0" borderId="34" xfId="2" applyFont="1" applyFill="1" applyBorder="1" applyAlignment="1">
      <alignment horizontal="center" vertical="center" wrapText="1"/>
    </xf>
    <xf numFmtId="9" fontId="12" fillId="0" borderId="34" xfId="2" applyNumberFormat="1" applyFont="1" applyFill="1" applyBorder="1" applyAlignment="1">
      <alignment horizontal="center" vertical="center" wrapText="1"/>
    </xf>
    <xf numFmtId="166" fontId="12" fillId="0" borderId="34" xfId="29" applyFont="1" applyFill="1" applyBorder="1" applyAlignment="1">
      <alignment horizontal="right" vertical="center" wrapText="1"/>
    </xf>
    <xf numFmtId="43" fontId="63" fillId="0" borderId="34" xfId="15" applyFont="1" applyFill="1" applyBorder="1" applyAlignment="1">
      <alignment horizontal="right" vertical="center" wrapText="1"/>
    </xf>
    <xf numFmtId="170" fontId="12" fillId="0" borderId="34" xfId="65" applyFont="1" applyFill="1" applyBorder="1" applyAlignment="1">
      <alignment vertical="center" wrapText="1"/>
    </xf>
    <xf numFmtId="0" fontId="12" fillId="0" borderId="55" xfId="0" applyFont="1" applyFill="1" applyBorder="1" applyAlignment="1">
      <alignment vertical="center" wrapText="1"/>
    </xf>
    <xf numFmtId="0" fontId="12" fillId="0" borderId="11" xfId="2" applyFont="1" applyFill="1" applyBorder="1" applyAlignment="1">
      <alignment vertical="center" wrapText="1"/>
    </xf>
    <xf numFmtId="0" fontId="12" fillId="0" borderId="11" xfId="54" applyFont="1" applyFill="1" applyBorder="1" applyAlignment="1">
      <alignment vertical="center" wrapText="1"/>
    </xf>
    <xf numFmtId="0" fontId="12" fillId="0" borderId="11" xfId="0" applyFont="1" applyFill="1" applyBorder="1" applyAlignment="1">
      <alignment vertical="center" wrapText="1"/>
    </xf>
    <xf numFmtId="0" fontId="12" fillId="0" borderId="11" xfId="2" applyFont="1" applyFill="1" applyBorder="1" applyAlignment="1">
      <alignment horizontal="center" vertical="center" wrapText="1"/>
    </xf>
    <xf numFmtId="0" fontId="63"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6" xfId="2" applyFont="1" applyFill="1" applyBorder="1" applyAlignment="1">
      <alignment vertical="center" wrapText="1"/>
    </xf>
    <xf numFmtId="49" fontId="63" fillId="2" borderId="53" xfId="2" applyNumberFormat="1" applyFont="1" applyFill="1" applyBorder="1" applyAlignment="1">
      <alignment horizontal="center" vertical="center" wrapText="1"/>
    </xf>
    <xf numFmtId="49" fontId="63" fillId="2" borderId="55" xfId="2" applyNumberFormat="1" applyFont="1" applyFill="1" applyBorder="1" applyAlignment="1">
      <alignment horizontal="center" vertical="center" wrapText="1"/>
    </xf>
    <xf numFmtId="0" fontId="12" fillId="2" borderId="57" xfId="53" applyFont="1" applyFill="1" applyBorder="1" applyAlignment="1">
      <alignment vertical="center" wrapText="1"/>
    </xf>
    <xf numFmtId="0" fontId="12" fillId="2" borderId="12" xfId="53" applyFont="1" applyFill="1" applyBorder="1" applyAlignment="1">
      <alignment vertical="center" wrapText="1"/>
    </xf>
    <xf numFmtId="49" fontId="63" fillId="2" borderId="58" xfId="2" applyNumberFormat="1" applyFont="1" applyFill="1" applyBorder="1" applyAlignment="1">
      <alignment horizontal="center" vertical="center" wrapText="1"/>
    </xf>
    <xf numFmtId="0" fontId="12" fillId="0" borderId="9" xfId="2" applyFont="1" applyFill="1" applyBorder="1" applyAlignment="1">
      <alignment vertical="center" wrapText="1"/>
    </xf>
    <xf numFmtId="0" fontId="12" fillId="0" borderId="12" xfId="2" applyFont="1" applyFill="1" applyBorder="1" applyAlignment="1">
      <alignment vertical="center" wrapText="1"/>
    </xf>
    <xf numFmtId="0" fontId="12" fillId="0" borderId="12" xfId="2" applyFont="1" applyFill="1" applyBorder="1" applyAlignment="1">
      <alignment horizontal="center" vertical="center" wrapText="1"/>
    </xf>
    <xf numFmtId="166" fontId="12" fillId="0" borderId="12" xfId="29" applyFont="1" applyFill="1" applyBorder="1" applyAlignment="1">
      <alignment horizontal="right" vertical="center" wrapText="1"/>
    </xf>
    <xf numFmtId="43" fontId="63" fillId="0" borderId="12" xfId="15" applyFont="1" applyFill="1" applyBorder="1" applyAlignment="1">
      <alignment horizontal="right" vertical="center" wrapText="1"/>
    </xf>
    <xf numFmtId="166" fontId="12" fillId="0" borderId="12" xfId="29" applyFont="1" applyFill="1" applyBorder="1" applyAlignment="1">
      <alignment vertical="center" wrapText="1"/>
    </xf>
    <xf numFmtId="0" fontId="12" fillId="0" borderId="58" xfId="0" applyFont="1" applyFill="1" applyBorder="1" applyAlignment="1">
      <alignment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27" fillId="0" borderId="33" xfId="0" applyFont="1" applyBorder="1" applyAlignment="1">
      <alignment horizontal="center" vertical="center"/>
    </xf>
    <xf numFmtId="0" fontId="67" fillId="14" borderId="63" xfId="0" applyFont="1" applyFill="1" applyBorder="1" applyAlignment="1">
      <alignment horizontal="center" vertical="center" wrapText="1"/>
    </xf>
    <xf numFmtId="167" fontId="67" fillId="14" borderId="63" xfId="0" applyNumberFormat="1" applyFont="1" applyFill="1" applyBorder="1" applyAlignment="1">
      <alignment horizontal="center" vertical="center" wrapText="1"/>
    </xf>
    <xf numFmtId="49" fontId="67" fillId="14" borderId="63" xfId="0" applyNumberFormat="1" applyFont="1" applyFill="1" applyBorder="1" applyAlignment="1">
      <alignment horizontal="center" vertical="center" wrapText="1"/>
    </xf>
    <xf numFmtId="0" fontId="67" fillId="14" borderId="64" xfId="0" applyFont="1" applyFill="1" applyBorder="1" applyAlignment="1">
      <alignment horizontal="center" vertical="center" wrapText="1"/>
    </xf>
    <xf numFmtId="0" fontId="27" fillId="0" borderId="63" xfId="0" applyFont="1" applyBorder="1" applyAlignment="1">
      <alignment horizontal="center" vertical="center"/>
    </xf>
    <xf numFmtId="0" fontId="27" fillId="0" borderId="12" xfId="0" applyFont="1" applyBorder="1" applyAlignment="1">
      <alignment horizontal="center" vertical="center" wrapText="1"/>
    </xf>
    <xf numFmtId="49" fontId="27" fillId="0" borderId="12" xfId="0" applyNumberFormat="1" applyFont="1" applyBorder="1" applyAlignment="1">
      <alignment horizontal="center" vertical="center" wrapText="1"/>
    </xf>
    <xf numFmtId="2" fontId="27" fillId="0" borderId="12" xfId="0" applyNumberFormat="1" applyFont="1" applyBorder="1" applyAlignment="1">
      <alignment horizontal="center" vertical="center" wrapText="1"/>
    </xf>
    <xf numFmtId="1" fontId="27" fillId="0" borderId="12" xfId="0" applyNumberFormat="1" applyFont="1" applyBorder="1" applyAlignment="1">
      <alignment horizontal="center" vertical="center" wrapText="1"/>
    </xf>
    <xf numFmtId="0" fontId="69" fillId="3" borderId="12" xfId="0" applyFont="1" applyFill="1" applyBorder="1" applyAlignment="1">
      <alignment horizontal="center" vertical="center" wrapText="1"/>
    </xf>
    <xf numFmtId="43" fontId="27" fillId="0" borderId="12" xfId="15" applyFont="1" applyBorder="1" applyAlignment="1">
      <alignment horizontal="center" vertical="center" wrapText="1"/>
    </xf>
    <xf numFmtId="14" fontId="69" fillId="3" borderId="12" xfId="0" applyNumberFormat="1" applyFont="1" applyFill="1" applyBorder="1" applyAlignment="1">
      <alignment horizontal="center" vertical="center" wrapText="1"/>
    </xf>
    <xf numFmtId="0" fontId="27" fillId="0" borderId="12" xfId="0" applyFont="1" applyBorder="1" applyAlignment="1">
      <alignment horizontal="center"/>
    </xf>
    <xf numFmtId="0" fontId="27" fillId="0" borderId="1" xfId="0" applyFont="1" applyBorder="1" applyAlignment="1">
      <alignment horizontal="center" vertical="center" wrapText="1"/>
    </xf>
    <xf numFmtId="49" fontId="68" fillId="3" borderId="1" xfId="0" applyNumberFormat="1" applyFont="1" applyFill="1" applyBorder="1" applyAlignment="1">
      <alignment horizontal="center" vertical="center" wrapText="1"/>
    </xf>
    <xf numFmtId="49" fontId="27"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wrapText="1"/>
    </xf>
    <xf numFmtId="1" fontId="27" fillId="0" borderId="1" xfId="0" applyNumberFormat="1" applyFont="1" applyBorder="1" applyAlignment="1">
      <alignment horizontal="center" vertical="center" wrapText="1"/>
    </xf>
    <xf numFmtId="0" fontId="69" fillId="3" borderId="1" xfId="0" applyFont="1" applyFill="1" applyBorder="1" applyAlignment="1">
      <alignment horizontal="center" vertical="center" wrapText="1"/>
    </xf>
    <xf numFmtId="174" fontId="69" fillId="3" borderId="1" xfId="0" applyNumberFormat="1" applyFont="1" applyFill="1" applyBorder="1" applyAlignment="1">
      <alignment horizontal="center" vertical="center" wrapText="1"/>
    </xf>
    <xf numFmtId="43" fontId="27" fillId="0" borderId="1" xfId="15" applyFont="1" applyBorder="1" applyAlignment="1">
      <alignment horizontal="center" vertical="center" wrapText="1"/>
    </xf>
    <xf numFmtId="14" fontId="69" fillId="3" borderId="1" xfId="0" applyNumberFormat="1" applyFont="1" applyFill="1" applyBorder="1" applyAlignment="1">
      <alignment horizontal="center" vertical="center" wrapText="1"/>
    </xf>
    <xf numFmtId="0" fontId="27" fillId="0" borderId="1" xfId="0" applyFont="1" applyBorder="1" applyAlignment="1">
      <alignment horizontal="center"/>
    </xf>
    <xf numFmtId="0" fontId="27" fillId="3" borderId="1" xfId="0" applyFont="1" applyFill="1" applyBorder="1" applyAlignment="1">
      <alignment horizontal="center" vertical="center" wrapText="1"/>
    </xf>
    <xf numFmtId="49" fontId="27" fillId="3" borderId="1" xfId="0" applyNumberFormat="1" applyFont="1" applyFill="1" applyBorder="1" applyAlignment="1">
      <alignment horizontal="center" vertical="center" wrapText="1"/>
    </xf>
    <xf numFmtId="43" fontId="27" fillId="3" borderId="1" xfId="15" applyFont="1" applyFill="1" applyBorder="1" applyAlignment="1">
      <alignment horizontal="center" vertical="center" wrapText="1"/>
    </xf>
    <xf numFmtId="9" fontId="69" fillId="3" borderId="1" xfId="0" applyNumberFormat="1" applyFont="1" applyFill="1" applyBorder="1" applyAlignment="1">
      <alignment horizontal="center" vertical="center" wrapText="1"/>
    </xf>
    <xf numFmtId="0" fontId="27" fillId="0" borderId="1" xfId="0" applyFont="1" applyBorder="1" applyAlignment="1">
      <alignment horizontal="center" vertical="center"/>
    </xf>
    <xf numFmtId="43" fontId="69" fillId="3" borderId="1" xfId="15" applyFont="1" applyFill="1" applyBorder="1" applyAlignment="1">
      <alignment horizontal="center" vertical="center" wrapText="1"/>
    </xf>
    <xf numFmtId="9" fontId="37" fillId="0" borderId="1" xfId="0" applyNumberFormat="1" applyFont="1" applyBorder="1" applyAlignment="1">
      <alignment horizontal="center" vertical="center" wrapText="1"/>
    </xf>
    <xf numFmtId="0" fontId="69" fillId="0" borderId="1" xfId="0" applyFont="1" applyBorder="1" applyAlignment="1">
      <alignment horizontal="center" vertical="center" wrapText="1"/>
    </xf>
    <xf numFmtId="49" fontId="69" fillId="0" borderId="1" xfId="0" applyNumberFormat="1" applyFont="1" applyBorder="1" applyAlignment="1">
      <alignment horizontal="center" vertical="center" wrapText="1"/>
    </xf>
    <xf numFmtId="2" fontId="69" fillId="0" borderId="1" xfId="0" applyNumberFormat="1" applyFont="1" applyBorder="1" applyAlignment="1">
      <alignment horizontal="center" vertical="center" wrapText="1"/>
    </xf>
    <xf numFmtId="1" fontId="69" fillId="0" borderId="1" xfId="0" applyNumberFormat="1" applyFont="1" applyBorder="1" applyAlignment="1">
      <alignment horizontal="center" vertical="center" wrapText="1"/>
    </xf>
    <xf numFmtId="43" fontId="69" fillId="0" borderId="1" xfId="15" applyFont="1" applyBorder="1" applyAlignment="1">
      <alignment horizontal="center" vertical="center" wrapText="1"/>
    </xf>
    <xf numFmtId="9" fontId="36"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69" fillId="0" borderId="1" xfId="0" applyFont="1" applyBorder="1" applyAlignment="1">
      <alignment horizontal="center"/>
    </xf>
    <xf numFmtId="4" fontId="27"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169" fontId="41" fillId="0" borderId="1" xfId="0" applyNumberFormat="1" applyFont="1" applyBorder="1" applyAlignment="1">
      <alignment horizontal="center" vertical="center" wrapText="1"/>
    </xf>
    <xf numFmtId="9" fontId="41" fillId="0" borderId="1" xfId="0" applyNumberFormat="1" applyFont="1" applyBorder="1" applyAlignment="1">
      <alignment horizontal="center" vertical="center" wrapText="1"/>
    </xf>
    <xf numFmtId="167" fontId="41" fillId="0" borderId="1" xfId="0" applyNumberFormat="1" applyFont="1" applyBorder="1" applyAlignment="1">
      <alignment horizontal="center" vertical="center" wrapText="1"/>
    </xf>
    <xf numFmtId="169" fontId="27" fillId="3" borderId="1" xfId="0" applyNumberFormat="1" applyFont="1" applyFill="1" applyBorder="1" applyAlignment="1">
      <alignment horizontal="center" vertical="center" wrapText="1"/>
    </xf>
    <xf numFmtId="169" fontId="69" fillId="12" borderId="1" xfId="0" applyNumberFormat="1" applyFont="1" applyFill="1" applyBorder="1" applyAlignment="1">
      <alignment horizontal="center" vertical="center" wrapText="1"/>
    </xf>
    <xf numFmtId="0" fontId="70" fillId="0" borderId="1" xfId="0" applyFont="1" applyBorder="1" applyAlignment="1">
      <alignment horizontal="center"/>
    </xf>
    <xf numFmtId="174" fontId="69" fillId="0" borderId="1" xfId="0" applyNumberFormat="1" applyFont="1" applyBorder="1" applyAlignment="1">
      <alignment horizontal="center" vertical="center" wrapText="1"/>
    </xf>
    <xf numFmtId="43" fontId="27" fillId="0" borderId="1" xfId="15" applyFont="1" applyFill="1" applyBorder="1" applyAlignment="1">
      <alignment horizontal="center" vertical="center" wrapText="1"/>
    </xf>
    <xf numFmtId="14" fontId="69" fillId="0" borderId="1" xfId="0" applyNumberFormat="1" applyFont="1" applyBorder="1" applyAlignment="1">
      <alignment horizontal="center" vertical="center" wrapText="1"/>
    </xf>
    <xf numFmtId="49" fontId="69" fillId="3" borderId="1" xfId="0" applyNumberFormat="1" applyFont="1" applyFill="1" applyBorder="1" applyAlignment="1">
      <alignment horizontal="center" vertical="center" wrapText="1"/>
    </xf>
    <xf numFmtId="0" fontId="69" fillId="0" borderId="1" xfId="0" applyFont="1" applyBorder="1" applyAlignment="1">
      <alignment horizontal="center" vertical="center"/>
    </xf>
    <xf numFmtId="43" fontId="69" fillId="0" borderId="1" xfId="15" applyFont="1" applyFill="1" applyBorder="1" applyAlignment="1">
      <alignment horizontal="center" vertical="center" wrapText="1"/>
    </xf>
    <xf numFmtId="0" fontId="69" fillId="3" borderId="33" xfId="0" applyFont="1" applyFill="1" applyBorder="1" applyAlignment="1">
      <alignment horizontal="center" vertical="center" wrapText="1"/>
    </xf>
    <xf numFmtId="9" fontId="27" fillId="0" borderId="1" xfId="0" applyNumberFormat="1" applyFont="1" applyBorder="1" applyAlignment="1">
      <alignment horizontal="center" vertical="center" wrapText="1"/>
    </xf>
    <xf numFmtId="171" fontId="27" fillId="0" borderId="1" xfId="0" applyNumberFormat="1" applyFont="1" applyBorder="1" applyAlignment="1">
      <alignment horizontal="center" vertical="center" wrapText="1"/>
    </xf>
    <xf numFmtId="17" fontId="41" fillId="12" borderId="1" xfId="0" applyNumberFormat="1" applyFont="1" applyFill="1" applyBorder="1" applyAlignment="1">
      <alignment horizontal="center" vertical="center" wrapText="1"/>
    </xf>
    <xf numFmtId="0" fontId="27" fillId="0" borderId="0" xfId="0" applyFont="1" applyAlignment="1">
      <alignment horizontal="center" vertical="center"/>
    </xf>
    <xf numFmtId="17" fontId="27" fillId="0" borderId="1" xfId="0" applyNumberFormat="1" applyFont="1" applyBorder="1" applyAlignment="1">
      <alignment horizontal="center" vertical="center" wrapText="1"/>
    </xf>
    <xf numFmtId="175" fontId="69" fillId="3" borderId="1" xfId="0" applyNumberFormat="1" applyFont="1" applyFill="1" applyBorder="1" applyAlignment="1">
      <alignment horizontal="center" vertical="center" wrapText="1"/>
    </xf>
    <xf numFmtId="0" fontId="41" fillId="0" borderId="1" xfId="0" quotePrefix="1" applyFont="1" applyBorder="1" applyAlignment="1">
      <alignment horizontal="center" vertical="center" wrapText="1"/>
    </xf>
    <xf numFmtId="0" fontId="27" fillId="0" borderId="1" xfId="0" quotePrefix="1" applyFont="1" applyBorder="1" applyAlignment="1">
      <alignment horizontal="center" vertical="center" wrapText="1"/>
    </xf>
    <xf numFmtId="3" fontId="27" fillId="0" borderId="1" xfId="0" applyNumberFormat="1" applyFont="1" applyBorder="1" applyAlignment="1">
      <alignment horizontal="center" vertical="center" wrapText="1"/>
    </xf>
    <xf numFmtId="176" fontId="27" fillId="0" borderId="1" xfId="0" applyNumberFormat="1" applyFont="1" applyBorder="1" applyAlignment="1">
      <alignment horizontal="center" vertical="center" wrapText="1"/>
    </xf>
    <xf numFmtId="0" fontId="72" fillId="0" borderId="1" xfId="0" applyFont="1" applyBorder="1" applyAlignment="1">
      <alignment horizontal="center" wrapText="1"/>
    </xf>
    <xf numFmtId="0" fontId="72" fillId="0" borderId="1" xfId="0" applyFont="1" applyBorder="1" applyAlignment="1">
      <alignment horizontal="center"/>
    </xf>
    <xf numFmtId="171" fontId="41" fillId="0" borderId="1" xfId="0" applyNumberFormat="1" applyFont="1" applyBorder="1" applyAlignment="1">
      <alignment horizontal="center" vertical="center" wrapText="1"/>
    </xf>
    <xf numFmtId="17" fontId="41" fillId="0" borderId="1" xfId="0" applyNumberFormat="1" applyFont="1" applyBorder="1" applyAlignment="1">
      <alignment horizontal="center" vertical="center" wrapText="1"/>
    </xf>
    <xf numFmtId="167" fontId="27" fillId="0" borderId="1" xfId="0" applyNumberFormat="1" applyFont="1" applyBorder="1" applyAlignment="1">
      <alignment horizontal="center" vertical="center" wrapText="1"/>
    </xf>
    <xf numFmtId="49" fontId="27" fillId="0" borderId="1" xfId="0" quotePrefix="1" applyNumberFormat="1" applyFont="1" applyBorder="1" applyAlignment="1">
      <alignment horizontal="center" vertical="center" wrapText="1"/>
    </xf>
    <xf numFmtId="169" fontId="27" fillId="0" borderId="1" xfId="0" applyNumberFormat="1" applyFont="1" applyBorder="1" applyAlignment="1">
      <alignment horizontal="center" vertical="center" wrapText="1"/>
    </xf>
    <xf numFmtId="177" fontId="27" fillId="0" borderId="1" xfId="0" applyNumberFormat="1" applyFont="1" applyBorder="1" applyAlignment="1">
      <alignment horizontal="center" vertical="center" wrapText="1"/>
    </xf>
    <xf numFmtId="2" fontId="27" fillId="0" borderId="30" xfId="0" applyNumberFormat="1" applyFont="1" applyBorder="1" applyAlignment="1">
      <alignment horizontal="center" vertical="center" wrapText="1"/>
    </xf>
    <xf numFmtId="49" fontId="27" fillId="0" borderId="30" xfId="0" applyNumberFormat="1" applyFont="1" applyBorder="1" applyAlignment="1">
      <alignment horizontal="center" vertical="center" wrapText="1"/>
    </xf>
    <xf numFmtId="0" fontId="27" fillId="0" borderId="30" xfId="0" applyFont="1" applyBorder="1" applyAlignment="1">
      <alignment horizontal="center" vertical="center" wrapText="1"/>
    </xf>
    <xf numFmtId="4" fontId="27" fillId="0" borderId="30" xfId="0" applyNumberFormat="1" applyFont="1" applyBorder="1" applyAlignment="1">
      <alignment horizontal="center" vertical="center" wrapText="1"/>
    </xf>
    <xf numFmtId="2" fontId="27" fillId="0" borderId="31" xfId="0" applyNumberFormat="1" applyFont="1" applyBorder="1" applyAlignment="1">
      <alignment horizontal="center" vertical="center" wrapText="1"/>
    </xf>
    <xf numFmtId="2" fontId="27" fillId="0" borderId="37" xfId="0" applyNumberFormat="1" applyFont="1" applyBorder="1" applyAlignment="1">
      <alignment horizontal="center" vertical="center" wrapText="1"/>
    </xf>
    <xf numFmtId="1" fontId="27" fillId="0" borderId="37" xfId="0" applyNumberFormat="1" applyFont="1" applyBorder="1" applyAlignment="1">
      <alignment horizontal="center" vertical="center" wrapText="1"/>
    </xf>
    <xf numFmtId="1" fontId="27" fillId="0" borderId="30" xfId="0" applyNumberFormat="1" applyFont="1" applyBorder="1" applyAlignment="1">
      <alignment horizontal="center" vertical="center" wrapText="1"/>
    </xf>
    <xf numFmtId="0" fontId="27" fillId="0" borderId="31" xfId="0" applyFont="1" applyBorder="1" applyAlignment="1">
      <alignment horizontal="center" vertical="center" wrapText="1"/>
    </xf>
    <xf numFmtId="0" fontId="27" fillId="0" borderId="0" xfId="0" applyFont="1" applyAlignment="1">
      <alignment horizontal="center" vertical="center" wrapText="1"/>
    </xf>
    <xf numFmtId="0" fontId="72" fillId="0" borderId="0" xfId="0" applyFont="1" applyAlignment="1">
      <alignment horizontal="center"/>
    </xf>
    <xf numFmtId="0" fontId="27" fillId="3" borderId="30" xfId="0" applyFont="1" applyFill="1" applyBorder="1" applyAlignment="1">
      <alignment horizontal="center" vertical="center" wrapText="1"/>
    </xf>
    <xf numFmtId="49" fontId="27" fillId="3" borderId="30" xfId="0" applyNumberFormat="1" applyFont="1" applyFill="1" applyBorder="1" applyAlignment="1">
      <alignment horizontal="center" vertical="center" wrapText="1"/>
    </xf>
    <xf numFmtId="0" fontId="27" fillId="0" borderId="0" xfId="0" applyFont="1" applyAlignment="1">
      <alignment horizontal="center"/>
    </xf>
    <xf numFmtId="2" fontId="27" fillId="0" borderId="35" xfId="0" applyNumberFormat="1" applyFont="1" applyBorder="1" applyAlignment="1">
      <alignment horizontal="center" vertical="center" wrapText="1"/>
    </xf>
    <xf numFmtId="4" fontId="27" fillId="0" borderId="35" xfId="0" applyNumberFormat="1" applyFont="1" applyBorder="1" applyAlignment="1">
      <alignment horizontal="center" vertical="center" wrapText="1"/>
    </xf>
    <xf numFmtId="0" fontId="27" fillId="0" borderId="37" xfId="0" applyFont="1" applyBorder="1" applyAlignment="1">
      <alignment horizontal="center" vertical="center" wrapText="1"/>
    </xf>
    <xf numFmtId="49" fontId="27" fillId="0" borderId="35" xfId="0" applyNumberFormat="1" applyFont="1" applyBorder="1" applyAlignment="1">
      <alignment horizontal="center" vertical="center" wrapText="1"/>
    </xf>
    <xf numFmtId="0" fontId="27" fillId="0" borderId="35" xfId="0" applyFont="1" applyBorder="1" applyAlignment="1">
      <alignment horizontal="center" vertical="center" wrapText="1"/>
    </xf>
    <xf numFmtId="0" fontId="27" fillId="22" borderId="1" xfId="69" applyFont="1" applyFill="1" applyBorder="1" applyAlignment="1">
      <alignment horizontal="center" vertical="center" wrapText="1"/>
    </xf>
    <xf numFmtId="1" fontId="27" fillId="0" borderId="35" xfId="0" applyNumberFormat="1" applyFont="1" applyBorder="1" applyAlignment="1">
      <alignment horizontal="center" vertical="center" wrapText="1"/>
    </xf>
    <xf numFmtId="0" fontId="70" fillId="0" borderId="0" xfId="0" applyFont="1" applyAlignment="1">
      <alignment horizontal="center"/>
    </xf>
    <xf numFmtId="178" fontId="27" fillId="0" borderId="30" xfId="0" applyNumberFormat="1" applyFont="1" applyBorder="1" applyAlignment="1">
      <alignment horizontal="center" vertical="center" wrapText="1"/>
    </xf>
    <xf numFmtId="9" fontId="27" fillId="0" borderId="12" xfId="0" applyNumberFormat="1" applyFont="1" applyBorder="1" applyAlignment="1">
      <alignment horizontal="center" vertical="center" wrapText="1"/>
    </xf>
    <xf numFmtId="171" fontId="27" fillId="0" borderId="12" xfId="0" applyNumberFormat="1" applyFont="1" applyBorder="1" applyAlignment="1">
      <alignment horizontal="center" vertical="center" wrapText="1"/>
    </xf>
    <xf numFmtId="0" fontId="27" fillId="22" borderId="1" xfId="54" applyFont="1" applyFill="1" applyBorder="1" applyAlignment="1">
      <alignment horizontal="center" vertical="center"/>
    </xf>
    <xf numFmtId="0" fontId="37" fillId="0" borderId="1" xfId="70" applyFont="1" applyBorder="1" applyAlignment="1">
      <alignment horizontal="center" vertical="center" wrapText="1"/>
    </xf>
    <xf numFmtId="43" fontId="37" fillId="0" borderId="1" xfId="71" applyFont="1" applyBorder="1" applyAlignment="1">
      <alignment horizontal="center" vertical="center" wrapText="1"/>
    </xf>
    <xf numFmtId="9" fontId="27" fillId="0" borderId="1" xfId="68" applyFont="1" applyBorder="1" applyAlignment="1">
      <alignment horizontal="center" vertical="center" wrapText="1"/>
    </xf>
    <xf numFmtId="0" fontId="27" fillId="3" borderId="12" xfId="0" applyFont="1" applyFill="1" applyBorder="1" applyAlignment="1">
      <alignment horizontal="center" vertical="center" wrapText="1"/>
    </xf>
    <xf numFmtId="2" fontId="27" fillId="3" borderId="1" xfId="0" applyNumberFormat="1" applyFont="1" applyFill="1" applyBorder="1" applyAlignment="1">
      <alignment horizontal="center" vertical="center" wrapText="1"/>
    </xf>
    <xf numFmtId="4" fontId="27" fillId="3" borderId="1" xfId="0" applyNumberFormat="1" applyFont="1" applyFill="1" applyBorder="1" applyAlignment="1">
      <alignment horizontal="center" vertical="center" wrapText="1"/>
    </xf>
    <xf numFmtId="43" fontId="74" fillId="11" borderId="1" xfId="55" applyFont="1" applyFill="1" applyBorder="1" applyAlignment="1">
      <alignment horizontal="center" vertical="center" wrapText="1"/>
    </xf>
    <xf numFmtId="174" fontId="69" fillId="11" borderId="1" xfId="55" applyNumberFormat="1" applyFont="1" applyFill="1" applyBorder="1" applyAlignment="1">
      <alignment horizontal="center" vertical="center" wrapText="1"/>
    </xf>
    <xf numFmtId="0" fontId="69" fillId="11" borderId="1" xfId="0" applyFont="1" applyFill="1" applyBorder="1" applyAlignment="1">
      <alignment horizontal="center" vertical="center" wrapText="1"/>
    </xf>
    <xf numFmtId="14" fontId="69" fillId="11" borderId="1" xfId="0" applyNumberFormat="1" applyFont="1" applyFill="1" applyBorder="1" applyAlignment="1">
      <alignment horizontal="center" vertical="center" wrapText="1"/>
    </xf>
    <xf numFmtId="0" fontId="74" fillId="0" borderId="1" xfId="0" applyFont="1" applyBorder="1" applyAlignment="1">
      <alignment horizontal="center" vertical="center"/>
    </xf>
    <xf numFmtId="49" fontId="27" fillId="0" borderId="0" xfId="0" applyNumberFormat="1" applyFont="1" applyAlignment="1">
      <alignment horizontal="center" vertical="center"/>
    </xf>
    <xf numFmtId="174" fontId="27" fillId="0" borderId="0" xfId="0" applyNumberFormat="1" applyFont="1" applyAlignment="1">
      <alignment horizontal="center" vertical="center"/>
    </xf>
    <xf numFmtId="14" fontId="27" fillId="0" borderId="0" xfId="0" applyNumberFormat="1" applyFont="1" applyAlignment="1">
      <alignment horizontal="center" vertical="center" wrapText="1"/>
    </xf>
    <xf numFmtId="49" fontId="27" fillId="0" borderId="1" xfId="0" applyNumberFormat="1" applyFont="1" applyBorder="1" applyAlignment="1">
      <alignment horizontal="center" vertical="center"/>
    </xf>
    <xf numFmtId="174" fontId="27" fillId="0" borderId="1" xfId="0" applyNumberFormat="1" applyFont="1" applyBorder="1" applyAlignment="1">
      <alignment horizontal="center" vertical="center"/>
    </xf>
    <xf numFmtId="14" fontId="27" fillId="0" borderId="1" xfId="0" applyNumberFormat="1" applyFont="1" applyBorder="1" applyAlignment="1">
      <alignment horizontal="center" vertical="center" wrapText="1"/>
    </xf>
    <xf numFmtId="0" fontId="74" fillId="14" borderId="63" xfId="0" applyFont="1" applyFill="1" applyBorder="1" applyAlignment="1">
      <alignment horizontal="center" vertical="center" wrapText="1"/>
    </xf>
    <xf numFmtId="174" fontId="69" fillId="3" borderId="12" xfId="0" applyNumberFormat="1" applyFont="1" applyFill="1" applyBorder="1" applyAlignment="1">
      <alignment horizontal="center" vertical="center" wrapText="1"/>
    </xf>
    <xf numFmtId="0" fontId="69" fillId="3" borderId="30" xfId="0" applyFont="1" applyFill="1" applyBorder="1" applyAlignment="1">
      <alignment horizontal="center" vertical="center" wrapText="1"/>
    </xf>
    <xf numFmtId="0" fontId="69" fillId="0" borderId="30" xfId="0" applyFont="1" applyBorder="1" applyAlignment="1">
      <alignment horizontal="center" vertical="center" wrapText="1"/>
    </xf>
    <xf numFmtId="174" fontId="69" fillId="3" borderId="30" xfId="0" applyNumberFormat="1" applyFont="1" applyFill="1" applyBorder="1" applyAlignment="1">
      <alignment horizontal="center" vertical="center" wrapText="1"/>
    </xf>
    <xf numFmtId="4" fontId="27" fillId="0" borderId="12" xfId="0" applyNumberFormat="1" applyFont="1" applyBorder="1" applyAlignment="1">
      <alignment horizontal="center" vertical="center" wrapText="1"/>
    </xf>
    <xf numFmtId="174" fontId="69" fillId="3" borderId="31" xfId="0" applyNumberFormat="1" applyFont="1" applyFill="1" applyBorder="1" applyAlignment="1">
      <alignment horizontal="center" vertical="center" wrapText="1"/>
    </xf>
    <xf numFmtId="174" fontId="70" fillId="3" borderId="1" xfId="0" applyNumberFormat="1" applyFont="1" applyFill="1" applyBorder="1" applyAlignment="1">
      <alignment horizontal="center" vertical="center" wrapText="1"/>
    </xf>
    <xf numFmtId="43" fontId="27" fillId="3" borderId="30" xfId="15" applyFont="1" applyFill="1" applyBorder="1" applyAlignment="1">
      <alignment horizontal="center" vertical="center" wrapText="1"/>
    </xf>
    <xf numFmtId="43" fontId="69" fillId="0" borderId="12" xfId="15" applyFont="1" applyFill="1" applyBorder="1" applyAlignment="1">
      <alignment horizontal="center" vertical="center" wrapText="1"/>
    </xf>
    <xf numFmtId="43" fontId="69" fillId="0" borderId="30" xfId="15" applyFont="1" applyFill="1" applyBorder="1" applyAlignment="1">
      <alignment horizontal="center" vertical="center" wrapText="1"/>
    </xf>
    <xf numFmtId="43" fontId="27" fillId="3" borderId="12" xfId="15" applyFont="1" applyFill="1" applyBorder="1" applyAlignment="1">
      <alignment horizontal="center" vertical="center" wrapText="1"/>
    </xf>
    <xf numFmtId="43" fontId="69" fillId="3" borderId="30" xfId="15" applyFont="1" applyFill="1" applyBorder="1" applyAlignment="1">
      <alignment horizontal="center" vertical="center" wrapText="1"/>
    </xf>
    <xf numFmtId="43" fontId="70" fillId="3" borderId="1" xfId="15" applyFont="1" applyFill="1" applyBorder="1" applyAlignment="1">
      <alignment horizontal="center" vertical="center" wrapText="1"/>
    </xf>
    <xf numFmtId="43" fontId="69" fillId="0" borderId="37" xfId="15" applyFont="1" applyFill="1" applyBorder="1" applyAlignment="1">
      <alignment horizontal="center" vertical="center" wrapText="1"/>
    </xf>
    <xf numFmtId="0" fontId="69" fillId="3" borderId="67" xfId="0" applyFont="1" applyFill="1" applyBorder="1" applyAlignment="1">
      <alignment horizontal="center" vertical="center" wrapText="1"/>
    </xf>
    <xf numFmtId="0" fontId="69" fillId="3" borderId="31" xfId="0" applyFont="1" applyFill="1" applyBorder="1" applyAlignment="1">
      <alignment horizontal="center" vertical="center" wrapText="1"/>
    </xf>
    <xf numFmtId="0" fontId="69" fillId="3" borderId="68" xfId="0" applyFont="1" applyFill="1" applyBorder="1" applyAlignment="1">
      <alignment horizontal="center" vertical="center" wrapText="1"/>
    </xf>
    <xf numFmtId="0" fontId="69" fillId="3" borderId="66" xfId="0" applyFont="1" applyFill="1" applyBorder="1" applyAlignment="1">
      <alignment horizontal="center" vertical="center" wrapText="1"/>
    </xf>
    <xf numFmtId="0" fontId="69" fillId="3" borderId="37" xfId="0" applyFont="1" applyFill="1" applyBorder="1" applyAlignment="1">
      <alignment horizontal="center" vertical="center" wrapText="1"/>
    </xf>
    <xf numFmtId="0" fontId="69" fillId="3" borderId="69" xfId="0" applyFont="1" applyFill="1" applyBorder="1" applyAlignment="1">
      <alignment horizontal="center" vertical="center" wrapText="1"/>
    </xf>
    <xf numFmtId="0" fontId="69" fillId="3" borderId="65" xfId="0" applyFont="1" applyFill="1" applyBorder="1" applyAlignment="1">
      <alignment horizontal="center" vertical="center" wrapText="1"/>
    </xf>
    <xf numFmtId="0" fontId="69" fillId="3" borderId="35" xfId="0" applyFont="1" applyFill="1" applyBorder="1" applyAlignment="1">
      <alignment horizontal="center" vertical="center" wrapText="1"/>
    </xf>
    <xf numFmtId="0" fontId="70" fillId="3" borderId="1" xfId="0" applyFont="1" applyFill="1" applyBorder="1" applyAlignment="1">
      <alignment horizontal="center" vertical="center" wrapText="1"/>
    </xf>
    <xf numFmtId="14" fontId="69" fillId="3" borderId="30" xfId="0" applyNumberFormat="1" applyFont="1" applyFill="1" applyBorder="1" applyAlignment="1">
      <alignment horizontal="center" vertical="center" wrapText="1"/>
    </xf>
    <xf numFmtId="14" fontId="41" fillId="12" borderId="1" xfId="0" applyNumberFormat="1" applyFont="1" applyFill="1" applyBorder="1" applyAlignment="1">
      <alignment horizontal="center" vertical="center" wrapText="1"/>
    </xf>
    <xf numFmtId="14" fontId="69" fillId="3" borderId="35" xfId="0" applyNumberFormat="1" applyFont="1" applyFill="1" applyBorder="1" applyAlignment="1">
      <alignment horizontal="center" vertical="center" wrapText="1"/>
    </xf>
    <xf numFmtId="177" fontId="27" fillId="0" borderId="12" xfId="0" applyNumberFormat="1" applyFont="1" applyBorder="1" applyAlignment="1">
      <alignment horizontal="center" vertical="center" wrapText="1"/>
    </xf>
    <xf numFmtId="49" fontId="27" fillId="3" borderId="12" xfId="0" applyNumberFormat="1" applyFont="1" applyFill="1" applyBorder="1" applyAlignment="1">
      <alignment horizontal="center" vertical="center" wrapText="1"/>
    </xf>
    <xf numFmtId="174" fontId="69" fillId="0" borderId="30" xfId="0" applyNumberFormat="1" applyFont="1" applyBorder="1" applyAlignment="1">
      <alignment horizontal="center" vertical="center" wrapText="1"/>
    </xf>
    <xf numFmtId="174" fontId="69" fillId="3" borderId="70" xfId="0" applyNumberFormat="1" applyFont="1" applyFill="1" applyBorder="1" applyAlignment="1">
      <alignment horizontal="center" vertical="center" wrapText="1"/>
    </xf>
    <xf numFmtId="43" fontId="27" fillId="0" borderId="30" xfId="15" applyFont="1" applyBorder="1" applyAlignment="1">
      <alignment horizontal="center" vertical="center" wrapText="1"/>
    </xf>
    <xf numFmtId="9" fontId="69" fillId="3" borderId="12" xfId="0" applyNumberFormat="1" applyFont="1" applyFill="1" applyBorder="1" applyAlignment="1">
      <alignment horizontal="center" vertical="center" wrapText="1"/>
    </xf>
    <xf numFmtId="0" fontId="73" fillId="0" borderId="30" xfId="0" applyFont="1" applyBorder="1" applyAlignment="1">
      <alignment horizontal="center" vertical="center" wrapText="1"/>
    </xf>
    <xf numFmtId="0" fontId="27" fillId="0" borderId="30" xfId="0" applyFont="1" applyBorder="1" applyAlignment="1">
      <alignment horizontal="center" vertical="center"/>
    </xf>
    <xf numFmtId="0" fontId="27" fillId="0" borderId="35" xfId="0" applyFont="1" applyBorder="1" applyAlignment="1">
      <alignment horizontal="center" vertical="center"/>
    </xf>
    <xf numFmtId="43" fontId="27" fillId="0" borderId="37" xfId="15" applyFont="1" applyBorder="1" applyAlignment="1">
      <alignment horizontal="center" vertical="center" wrapText="1"/>
    </xf>
    <xf numFmtId="2" fontId="27" fillId="0" borderId="10" xfId="0" applyNumberFormat="1" applyFont="1" applyBorder="1" applyAlignment="1">
      <alignment horizontal="center" vertical="center" wrapText="1"/>
    </xf>
    <xf numFmtId="2" fontId="27" fillId="0" borderId="11"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37" fillId="0" borderId="1" xfId="0" applyFont="1" applyBorder="1" applyAlignment="1">
      <alignment horizontal="center"/>
    </xf>
    <xf numFmtId="49" fontId="71" fillId="3" borderId="1" xfId="0" applyNumberFormat="1" applyFont="1" applyFill="1" applyBorder="1" applyAlignment="1">
      <alignment horizontal="center" vertical="center" wrapText="1"/>
    </xf>
    <xf numFmtId="0" fontId="37" fillId="0" borderId="0" xfId="0" applyFont="1" applyAlignment="1">
      <alignment horizontal="center"/>
    </xf>
    <xf numFmtId="0" fontId="69" fillId="0" borderId="12" xfId="0" applyFont="1" applyBorder="1" applyAlignment="1">
      <alignment horizontal="center" vertical="center" wrapText="1"/>
    </xf>
    <xf numFmtId="49" fontId="71" fillId="3" borderId="12" xfId="0" applyNumberFormat="1" applyFont="1" applyFill="1" applyBorder="1" applyAlignment="1">
      <alignment horizontal="center" vertical="center" wrapText="1"/>
    </xf>
    <xf numFmtId="0" fontId="64" fillId="14" borderId="33" xfId="0" applyFont="1" applyFill="1" applyBorder="1" applyAlignment="1">
      <alignment horizontal="center" vertical="center"/>
    </xf>
    <xf numFmtId="0" fontId="65" fillId="14" borderId="33" xfId="0" applyFont="1" applyFill="1" applyBorder="1" applyAlignment="1">
      <alignment horizontal="center" vertical="center" wrapText="1"/>
    </xf>
    <xf numFmtId="49" fontId="64" fillId="11" borderId="1" xfId="0" applyNumberFormat="1" applyFont="1" applyFill="1" applyBorder="1" applyAlignment="1">
      <alignment horizontal="center" vertical="center" wrapText="1"/>
    </xf>
    <xf numFmtId="0" fontId="44" fillId="11" borderId="0" xfId="67" applyFont="1" applyFill="1" applyAlignment="1">
      <alignment horizontal="center" vertical="center" wrapText="1"/>
    </xf>
    <xf numFmtId="0" fontId="44" fillId="11" borderId="0" xfId="67" applyFont="1" applyFill="1" applyAlignment="1">
      <alignment horizontal="center" wrapText="1"/>
    </xf>
    <xf numFmtId="0" fontId="44" fillId="11" borderId="39" xfId="67" applyFont="1" applyFill="1" applyBorder="1" applyAlignment="1">
      <alignment horizontal="center" vertical="center" wrapText="1"/>
    </xf>
    <xf numFmtId="0" fontId="47" fillId="0" borderId="40" xfId="67" applyFont="1" applyBorder="1" applyAlignment="1">
      <alignment horizontal="left" vertical="center" wrapText="1"/>
    </xf>
    <xf numFmtId="0" fontId="47" fillId="0" borderId="40" xfId="67" applyFont="1" applyBorder="1" applyAlignment="1">
      <alignment horizontal="left" wrapText="1"/>
    </xf>
    <xf numFmtId="173" fontId="48" fillId="0" borderId="0" xfId="66" applyNumberFormat="1" applyFont="1" applyBorder="1" applyAlignment="1">
      <alignment horizontal="center" vertical="center" wrapText="1"/>
    </xf>
    <xf numFmtId="173" fontId="49" fillId="0" borderId="0" xfId="66" applyNumberFormat="1" applyFont="1" applyBorder="1" applyAlignment="1">
      <alignment horizontal="center" wrapText="1"/>
    </xf>
    <xf numFmtId="0" fontId="50" fillId="13" borderId="14" xfId="67" applyFont="1" applyFill="1" applyBorder="1" applyAlignment="1">
      <alignment horizontal="center" vertical="center" wrapText="1"/>
    </xf>
    <xf numFmtId="0" fontId="50" fillId="13" borderId="41" xfId="67" applyFont="1" applyFill="1" applyBorder="1" applyAlignment="1">
      <alignment horizontal="center" vertical="center" wrapText="1"/>
    </xf>
    <xf numFmtId="0" fontId="50" fillId="13" borderId="32" xfId="67" applyFont="1" applyFill="1" applyBorder="1" applyAlignment="1">
      <alignment horizontal="center" vertical="center" wrapText="1"/>
    </xf>
    <xf numFmtId="0" fontId="10" fillId="3" borderId="0" xfId="0" applyFont="1" applyFill="1" applyAlignment="1">
      <alignment horizontal="left" indent="20"/>
    </xf>
    <xf numFmtId="0" fontId="11" fillId="3" borderId="0" xfId="0" applyFont="1" applyFill="1" applyAlignment="1">
      <alignment horizontal="left" indent="20"/>
    </xf>
    <xf numFmtId="0" fontId="13" fillId="3" borderId="0" xfId="0" applyFont="1" applyFill="1" applyBorder="1" applyAlignment="1">
      <alignment horizontal="right"/>
    </xf>
    <xf numFmtId="0" fontId="8" fillId="2" borderId="1" xfId="0" applyFont="1" applyFill="1" applyBorder="1" applyAlignment="1">
      <alignment horizontal="center"/>
    </xf>
    <xf numFmtId="0" fontId="18" fillId="5" borderId="0" xfId="0" applyFont="1" applyFill="1" applyAlignment="1">
      <alignment horizontal="left" wrapText="1"/>
    </xf>
    <xf numFmtId="0" fontId="4" fillId="6" borderId="1" xfId="0" applyFont="1" applyFill="1" applyBorder="1" applyAlignment="1">
      <alignment horizontal="center" vertical="center" wrapText="1"/>
    </xf>
  </cellXfs>
  <cellStyles count="72">
    <cellStyle name="Millares" xfId="1" builtinId="3"/>
    <cellStyle name="Millares 10" xfId="33" xr:uid="{00000000-0005-0000-0000-000002000000}"/>
    <cellStyle name="Millares 11" xfId="40" xr:uid="{00000000-0005-0000-0000-000003000000}"/>
    <cellStyle name="Millares 12" xfId="43" xr:uid="{00000000-0005-0000-0000-000004000000}"/>
    <cellStyle name="Millares 13" xfId="46" xr:uid="{00000000-0005-0000-0000-000005000000}"/>
    <cellStyle name="Millares 14" xfId="50" xr:uid="{00000000-0005-0000-0000-000006000000}"/>
    <cellStyle name="Millares 15" xfId="55" xr:uid="{00000000-0005-0000-0000-000007000000}"/>
    <cellStyle name="Millares 16" xfId="59" xr:uid="{00000000-0005-0000-0000-000008000000}"/>
    <cellStyle name="Millares 17" xfId="61" xr:uid="{00000000-0005-0000-0000-000009000000}"/>
    <cellStyle name="Millares 18" xfId="64" xr:uid="{FCD51751-0598-49E9-89E2-A69522D7591F}"/>
    <cellStyle name="Millares 2" xfId="3" xr:uid="{00000000-0005-0000-0000-00000A000000}"/>
    <cellStyle name="Millares 2 10" xfId="44" xr:uid="{00000000-0005-0000-0000-00000B000000}"/>
    <cellStyle name="Millares 2 11" xfId="47" xr:uid="{00000000-0005-0000-0000-00000C000000}"/>
    <cellStyle name="Millares 2 12" xfId="51" xr:uid="{00000000-0005-0000-0000-00000D000000}"/>
    <cellStyle name="Millares 2 2" xfId="8" xr:uid="{00000000-0005-0000-0000-00000E000000}"/>
    <cellStyle name="Millares 2 2 2" xfId="15" xr:uid="{00000000-0005-0000-0000-00000F000000}"/>
    <cellStyle name="Millares 2 2 2 2" xfId="57" xr:uid="{00000000-0005-0000-0000-000010000000}"/>
    <cellStyle name="Millares 2 2 2 3" xfId="58" xr:uid="{00000000-0005-0000-0000-000011000000}"/>
    <cellStyle name="Millares 2 2 2 4" xfId="60" xr:uid="{00000000-0005-0000-0000-000012000000}"/>
    <cellStyle name="Millares 2 2 2 5" xfId="63" xr:uid="{683DFB15-F877-4F0A-BBC8-F68C1A712275}"/>
    <cellStyle name="Millares 2 2 3" xfId="31" xr:uid="{00000000-0005-0000-0000-000013000000}"/>
    <cellStyle name="Millares 2 2 4" xfId="37" xr:uid="{00000000-0005-0000-0000-000014000000}"/>
    <cellStyle name="Millares 2 3" xfId="18" xr:uid="{00000000-0005-0000-0000-000015000000}"/>
    <cellStyle name="Millares 2 4" xfId="21" xr:uid="{00000000-0005-0000-0000-000016000000}"/>
    <cellStyle name="Millares 2 5" xfId="24" xr:uid="{00000000-0005-0000-0000-000017000000}"/>
    <cellStyle name="Millares 2 6" xfId="12" xr:uid="{00000000-0005-0000-0000-000018000000}"/>
    <cellStyle name="Millares 2 7" xfId="29" xr:uid="{00000000-0005-0000-0000-000019000000}"/>
    <cellStyle name="Millares 2 7 2" xfId="65" xr:uid="{A3E1A4A8-B272-4476-ABCD-7BB144A8D46D}"/>
    <cellStyle name="Millares 2 8" xfId="34" xr:uid="{00000000-0005-0000-0000-00001A000000}"/>
    <cellStyle name="Millares 2 9" xfId="41" xr:uid="{00000000-0005-0000-0000-00001B000000}"/>
    <cellStyle name="Millares 3" xfId="4" xr:uid="{00000000-0005-0000-0000-00001C000000}"/>
    <cellStyle name="Millares 3 10" xfId="45" xr:uid="{00000000-0005-0000-0000-00001D000000}"/>
    <cellStyle name="Millares 3 11" xfId="48" xr:uid="{00000000-0005-0000-0000-00001E000000}"/>
    <cellStyle name="Millares 3 12" xfId="52" xr:uid="{00000000-0005-0000-0000-00001F000000}"/>
    <cellStyle name="Millares 3 2" xfId="9" xr:uid="{00000000-0005-0000-0000-000020000000}"/>
    <cellStyle name="Millares 3 2 2" xfId="16" xr:uid="{00000000-0005-0000-0000-000021000000}"/>
    <cellStyle name="Millares 3 2 3" xfId="38" xr:uid="{00000000-0005-0000-0000-000022000000}"/>
    <cellStyle name="Millares 3 3" xfId="19" xr:uid="{00000000-0005-0000-0000-000023000000}"/>
    <cellStyle name="Millares 3 4" xfId="22" xr:uid="{00000000-0005-0000-0000-000024000000}"/>
    <cellStyle name="Millares 3 4 2" xfId="71" xr:uid="{21894A7E-FBA6-4755-B4E7-D4F70174C378}"/>
    <cellStyle name="Millares 3 5" xfId="25" xr:uid="{00000000-0005-0000-0000-000025000000}"/>
    <cellStyle name="Millares 3 6" xfId="13" xr:uid="{00000000-0005-0000-0000-000026000000}"/>
    <cellStyle name="Millares 3 7" xfId="30" xr:uid="{00000000-0005-0000-0000-000027000000}"/>
    <cellStyle name="Millares 3 8" xfId="35" xr:uid="{00000000-0005-0000-0000-000028000000}"/>
    <cellStyle name="Millares 3 9" xfId="42" xr:uid="{00000000-0005-0000-0000-000029000000}"/>
    <cellStyle name="Millares 4" xfId="7" xr:uid="{00000000-0005-0000-0000-00002A000000}"/>
    <cellStyle name="Millares 4 2" xfId="14" xr:uid="{00000000-0005-0000-0000-00002B000000}"/>
    <cellStyle name="Millares 4 3" xfId="36" xr:uid="{00000000-0005-0000-0000-00002C000000}"/>
    <cellStyle name="Millares 5" xfId="17" xr:uid="{00000000-0005-0000-0000-00002D000000}"/>
    <cellStyle name="Millares 6" xfId="20" xr:uid="{00000000-0005-0000-0000-00002E000000}"/>
    <cellStyle name="Millares 7" xfId="23" xr:uid="{00000000-0005-0000-0000-00002F000000}"/>
    <cellStyle name="Millares 8" xfId="11" xr:uid="{00000000-0005-0000-0000-000030000000}"/>
    <cellStyle name="Millares 9" xfId="28" xr:uid="{00000000-0005-0000-0000-000031000000}"/>
    <cellStyle name="Moneda" xfId="66" builtinId="4"/>
    <cellStyle name="Moneda 2" xfId="10" xr:uid="{00000000-0005-0000-0000-000032000000}"/>
    <cellStyle name="Moneda 3" xfId="27" xr:uid="{00000000-0005-0000-0000-000033000000}"/>
    <cellStyle name="Moneda 4" xfId="32" xr:uid="{00000000-0005-0000-0000-000034000000}"/>
    <cellStyle name="Normal" xfId="0" builtinId="0"/>
    <cellStyle name="Normal 2" xfId="5" xr:uid="{00000000-0005-0000-0000-000036000000}"/>
    <cellStyle name="Normal 2 2" xfId="26" xr:uid="{00000000-0005-0000-0000-000037000000}"/>
    <cellStyle name="Normal 2 3" xfId="54" xr:uid="{00000000-0005-0000-0000-000038000000}"/>
    <cellStyle name="Normal 2 4" xfId="56" xr:uid="{00000000-0005-0000-0000-000039000000}"/>
    <cellStyle name="Normal 3" xfId="6" xr:uid="{00000000-0005-0000-0000-00003A000000}"/>
    <cellStyle name="Normal 3 2" xfId="69" xr:uid="{973CEBC8-EC93-4D02-B811-0E636C94D92A}"/>
    <cellStyle name="Normal 4" xfId="39" xr:uid="{00000000-0005-0000-0000-00003B000000}"/>
    <cellStyle name="Normal 5" xfId="49" xr:uid="{00000000-0005-0000-0000-00003C000000}"/>
    <cellStyle name="Normal 5 2" xfId="70" xr:uid="{EDA07306-28D5-4147-9AA0-8D91498A1276}"/>
    <cellStyle name="Normal 6" xfId="62" xr:uid="{FEEE0A02-8A4C-4A62-9A0E-FE2EA4FA279A}"/>
    <cellStyle name="Normal 7" xfId="67" xr:uid="{1679136D-1EC6-4D64-949E-A9AB9A01A788}"/>
    <cellStyle name="Normal_FICHA OBJETIVO" xfId="2" xr:uid="{00000000-0005-0000-0000-00003D000000}"/>
    <cellStyle name="Normal_Hoja1" xfId="53" xr:uid="{00000000-0005-0000-0000-00003E000000}"/>
    <cellStyle name="Porcentaje" xfId="68" builtinId="5"/>
  </cellStyles>
  <dxfs count="14">
    <dxf>
      <numFmt numFmtId="0" formatCode="General"/>
    </dxf>
    <dxf>
      <border outline="0">
        <left style="hair">
          <color theme="3" tint="0.39991454817346722"/>
        </left>
        <right style="hair">
          <color theme="3" tint="0.39991454817346722"/>
        </right>
        <top style="thick">
          <color theme="3" tint="0.39988402966399123"/>
        </top>
        <bottom style="hair">
          <color theme="3" tint="0.39991454817346722"/>
        </bottom>
      </border>
    </dxf>
    <dxf>
      <border outline="0">
        <bottom style="hair">
          <color theme="3" tint="0.39991454817346722"/>
        </bottom>
      </border>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DBE5F1"/>
          <bgColor rgb="FFDBE5F1"/>
        </patternFill>
      </fill>
    </dxf>
    <dxf>
      <fill>
        <patternFill patternType="solid">
          <fgColor rgb="FFFDE9D9"/>
          <bgColor rgb="FFFDE9D9"/>
        </patternFill>
      </fill>
    </dxf>
    <dxf>
      <fill>
        <patternFill patternType="solid">
          <fgColor theme="9"/>
          <bgColor theme="9"/>
        </patternFill>
      </fill>
    </dxf>
    <dxf>
      <fill>
        <patternFill patternType="solid">
          <fgColor rgb="FFDBE5F1"/>
          <bgColor rgb="FFDBE5F1"/>
        </patternFill>
      </fill>
    </dxf>
    <dxf>
      <fill>
        <patternFill patternType="solid">
          <fgColor rgb="FFB8CCE4"/>
          <bgColor rgb="FFB8CCE4"/>
        </patternFill>
      </fill>
    </dxf>
    <dxf>
      <fill>
        <patternFill patternType="solid">
          <fgColor theme="4"/>
          <bgColor theme="4"/>
        </patternFill>
      </fill>
    </dxf>
  </dxfs>
  <tableStyles count="2" defaultTableStyle="TableStyleMedium9" defaultPivotStyle="PivotStyleLight16">
    <tableStyle name="FICHA 9 PLANIFICACIÓN COMPRAS-style" pivot="0" count="3" xr9:uid="{00000000-0011-0000-FFFF-FFFF00000000}">
      <tableStyleElement type="headerRow" dxfId="13"/>
      <tableStyleElement type="firstRowStripe" dxfId="12"/>
      <tableStyleElement type="secondRowStripe" dxfId="11"/>
    </tableStyle>
    <tableStyle name="Hoja6-style" pivot="0" count="3" xr9:uid="{00000000-0011-0000-FFFF-FFFF01000000}">
      <tableStyleElement type="headerRow" dxfId="10"/>
      <tableStyleElement type="firstRowStripe" dxfId="9"/>
      <tableStyleElement type="secondRowStripe" dxfId="8"/>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190500</xdr:rowOff>
    </xdr:from>
    <xdr:ext cx="333375" cy="341313"/>
    <xdr:pic>
      <xdr:nvPicPr>
        <xdr:cNvPr id="2" name="image1.jpg">
          <a:extLst>
            <a:ext uri="{FF2B5EF4-FFF2-40B4-BE49-F238E27FC236}">
              <a16:creationId xmlns:a16="http://schemas.microsoft.com/office/drawing/2014/main" id="{0C9B05D6-6300-4C7B-A961-96B94BA33FAB}"/>
            </a:ext>
          </a:extLst>
        </xdr:cNvPr>
        <xdr:cNvPicPr preferRelativeResize="0"/>
      </xdr:nvPicPr>
      <xdr:blipFill>
        <a:blip xmlns:r="http://schemas.openxmlformats.org/officeDocument/2006/relationships" r:embed="rId1" cstate="print"/>
        <a:stretch>
          <a:fillRect/>
        </a:stretch>
      </xdr:blipFill>
      <xdr:spPr>
        <a:xfrm>
          <a:off x="95250" y="190500"/>
          <a:ext cx="333375" cy="341313"/>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0</xdr:row>
      <xdr:rowOff>95250</xdr:rowOff>
    </xdr:from>
    <xdr:to>
      <xdr:col>3</xdr:col>
      <xdr:colOff>1060796</xdr:colOff>
      <xdr:row>5</xdr:row>
      <xdr:rowOff>215739</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95250"/>
          <a:ext cx="1060796" cy="10729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enalva\Downloads\Plan%20Estrategico%20Presupuesto%20ODS%202023%20REVISI&#211;N%20COMI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ÓN COMISIÓN ODS (bd)"/>
      <sheetName val="datos totales (FINAL) 2022"/>
      <sheetName val="REVISIÓN COMISIÓN ODS"/>
      <sheetName val="Hoja1"/>
      <sheetName val="FICHA-1 OBJETIVOS- MEJORA I (2)"/>
      <sheetName val="OBJETIVOS"/>
      <sheetName val="Hoja2"/>
      <sheetName val="AGRUPADO POR UO"/>
    </sheetNames>
    <sheetDataSet>
      <sheetData sheetId="0"/>
      <sheetData sheetId="1">
        <row r="2">
          <cell r="A2" t="str">
            <v>0000 121.06.06 24900</v>
          </cell>
          <cell r="B2" t="str">
            <v>ORGANIZACIÓN PREMIOS AL TALENTO DOCENTE</v>
          </cell>
          <cell r="C2" t="str">
            <v>SI</v>
          </cell>
          <cell r="D2" t="str">
            <v>OBJETIVO 4: GARANTIZAR UNA EDUCACIÓN INCLUSIVA, EQUITATIVA Y DE CALIDAD Y PROMOVER OPORTUNIDADES DE APRENDIZAJE DURANTE TODA LA VIDA PARA TODOS</v>
          </cell>
          <cell r="E2" t="str">
            <v xml:space="preserve">Meta 4.3 </v>
          </cell>
          <cell r="F2"/>
        </row>
        <row r="3">
          <cell r="A3" t="str">
            <v>0000 121.06.06 48300</v>
          </cell>
          <cell r="B3" t="str">
            <v>PREMIOS AL TALENTO DOCENTE</v>
          </cell>
          <cell r="C3" t="str">
            <v>SI</v>
          </cell>
          <cell r="D3" t="str">
            <v>OBJETIVO 4: GARANTIZAR UNA EDUCACIÓN INCLUSIVA, EQUITATIVA Y DE CALIDAD Y PROMOVER OPORTUNIDADES DE APRENDIZAJE DURANTE TODA LA VIDA PARA TODOS</v>
          </cell>
          <cell r="E3" t="str">
            <v xml:space="preserve">Meta 4.3 </v>
          </cell>
          <cell r="F3"/>
        </row>
        <row r="4">
          <cell r="A4" t="str">
            <v>0000 122.00.01 62401</v>
          </cell>
          <cell r="B4" t="str">
            <v>EQUIPOS PARA PROCESOS T.I.C.: HARDWARE PARA LOS PROCESOS DE GESTIÓN</v>
          </cell>
          <cell r="C4" t="str">
            <v>SI</v>
          </cell>
          <cell r="D4" t="str">
            <v>OBJETIVO 9: CONSTRUIR INFRAESTRUCTURAS RESILIENTES, PROMOVER LA INDUSTRIALIZACIÓN SOSTENIBLE Y FOMENTAR LA INNOVACIÓN</v>
          </cell>
          <cell r="E4" t="str">
            <v>Meta 9.B</v>
          </cell>
          <cell r="F4" t="str">
            <v xml:space="preserve">La Meta es 9.B (desarrollo de la tecnología, investigación e innovación) y Meta 9. C (Aumento del acceso a TIC e Internet). </v>
          </cell>
        </row>
        <row r="5">
          <cell r="A5" t="str">
            <v>0000 122.00.06 62800</v>
          </cell>
          <cell r="B5" t="str">
            <v>PROYECTOS TÉCNICOS: REDES</v>
          </cell>
          <cell r="C5" t="str">
            <v>SI</v>
          </cell>
          <cell r="D5" t="str">
            <v>OBJETIVO 9: CONSTRUIR INFRAESTRUCTURAS RESILIENTES, PROMOVER LA INDUSTRIALIZACIÓN SOSTENIBLE Y FOMENTAR LA INNOVACIÓN</v>
          </cell>
          <cell r="E5"/>
          <cell r="F5"/>
        </row>
        <row r="6">
          <cell r="A6" t="str">
            <v>0000 122.00.09 62100</v>
          </cell>
          <cell r="B6" t="str">
            <v>EQUIPAMIENTO AUDIOVISUAL RADIO Y TV UMH</v>
          </cell>
          <cell r="C6" t="str">
            <v>SI</v>
          </cell>
          <cell r="D6" t="str">
            <v>OBJETIVO 9: CONSTRUIR INFRAESTRUCTURAS RESILIENTES, PROMOVER LA INDUSTRIALIZACIÓN SOSTENIBLE Y FOMENTAR LA INNOVACIÓN</v>
          </cell>
          <cell r="E6" t="str">
            <v>Meta 9.c</v>
          </cell>
          <cell r="F6"/>
        </row>
        <row r="7">
          <cell r="A7" t="str">
            <v>0000 122.16.07 20200</v>
          </cell>
          <cell r="B7" t="str">
            <v>ARRENDAMIENTO EDIFICIO HISTÓRICO CENTRO DE ELCHE</v>
          </cell>
          <cell r="C7" t="str">
            <v>SI</v>
          </cell>
          <cell r="D7" t="str">
            <v>OBJETIVO 11: LOGRAR QUE LAS CIUDADES SEAN MÁS INCLUSIVAS, SEGURAS, RESILIENTES Y SOSTENIBLES</v>
          </cell>
          <cell r="E7" t="str">
            <v>Meta 11.A</v>
          </cell>
          <cell r="F7" t="str">
            <v>Meta 11.A (apoyo a vínculos zonas urbanas, periurbanas y rurales)</v>
          </cell>
        </row>
        <row r="8">
          <cell r="A8" t="str">
            <v>00001220___21600</v>
          </cell>
          <cell r="B8" t="str">
            <v>REPARAC. MANT. Y CONSERV. SISTEMAS DE GESTIÓN CENTRALIZADA (HARDWARE)</v>
          </cell>
          <cell r="C8" t="str">
            <v>SI</v>
          </cell>
          <cell r="D8" t="str">
            <v>OBJETIVO 9: CONSTRUIR INFRAESTRUCTURAS RESILIENTES, PROMOVER LA INDUSTRIALIZACIÓN SOSTENIBLE Y FOMENTAR LA INNOVACIÓN</v>
          </cell>
          <cell r="E8"/>
          <cell r="F8" t="str">
            <v>También vinculado al Objetivo 4</v>
          </cell>
        </row>
        <row r="9">
          <cell r="A9" t="str">
            <v>00001220___21700</v>
          </cell>
          <cell r="B9" t="str">
            <v>REPARAC. MANT. Y CONSERV. SISTEMAS DE GESTIÓN CENTRALIZADA (SOFTWARE)</v>
          </cell>
          <cell r="C9" t="str">
            <v>SI</v>
          </cell>
          <cell r="D9" t="str">
            <v>OBJETIVO 9: CONSTRUIR INFRAESTRUCTURAS RESILIENTES, PROMOVER LA INDUSTRIALIZACIÓN SOSTENIBLE Y FOMENTAR LA INNOVACIÓN</v>
          </cell>
          <cell r="E9" t="str">
            <v>ODS correcto (9 y 4). Meta 4.3, 4.7, 4A y 9C. También lo vincularía al ODS 5 (Mejorar el uso de tecnología y TIC) , Meta 5B</v>
          </cell>
          <cell r="F9" t="str">
            <v>También vinculado al Objetivo 4</v>
          </cell>
        </row>
        <row r="10">
          <cell r="A10" t="str">
            <v>00001220___21800</v>
          </cell>
          <cell r="B10" t="str">
            <v>MANTENIMIENTO RED DE TELEFONÍA Y DATOS</v>
          </cell>
          <cell r="C10" t="str">
            <v>SI</v>
          </cell>
          <cell r="D10" t="str">
            <v>OBJETIVO 9: CONSTRUIR INFRAESTRUCTURAS RESILIENTES, PROMOVER LA INDUSTRIALIZACIÓN SOSTENIBLE Y FOMENTAR LA INNOVACIÓN</v>
          </cell>
          <cell r="E10" t="str">
            <v>Meta 9.4 Modernización de la infraestructura, tecnología limpia</v>
          </cell>
          <cell r="F10"/>
        </row>
        <row r="11">
          <cell r="A11" t="str">
            <v>00001220___22002</v>
          </cell>
          <cell r="B11" t="str">
            <v>MATERIAL INFORMÁTICO NO INVENTARIABLE UMH</v>
          </cell>
          <cell r="C11" t="str">
            <v>SI</v>
          </cell>
          <cell r="D11" t="str">
            <v>OBJETIVO 4: GARANTIZAR UNA EDUCACIÓN INCLUSIVA, EQUITATIVA Y DE CALIDAD Y PROMOVER OPORTUNIDADES DE APRENDIZAJE DURANTE TODA LA VIDA PARA TODOS</v>
          </cell>
          <cell r="E11"/>
          <cell r="F11"/>
        </row>
        <row r="12">
          <cell r="A12" t="str">
            <v>00001220___22200</v>
          </cell>
          <cell r="B12" t="str">
            <v>COMUNICACIONES TELEFÓNICAS Y DE RED</v>
          </cell>
          <cell r="C12" t="str">
            <v>SI</v>
          </cell>
          <cell r="D12" t="str">
            <v>OBJETIVO 9: CONSTRUIR INFRAESTRUCTURAS RESILIENTES, PROMOVER LA INDUSTRIALIZACIÓN SOSTENIBLE Y FOMENTAR LA INNOVACIÓN</v>
          </cell>
          <cell r="E12"/>
          <cell r="F12"/>
        </row>
        <row r="13">
          <cell r="A13" t="str">
            <v>00001220___22301</v>
          </cell>
          <cell r="B13" t="str">
            <v>TRANSPORTE DE MOBILIARIO Y ENSERES (TRASLADOS)</v>
          </cell>
          <cell r="C13" t="str">
            <v>SI</v>
          </cell>
          <cell r="D13" t="str">
            <v>OBJETIVO 11: LOGRAR QUE LAS CIUDADES SEAN MÁS INCLUSIVAS, SEGURAS, RESILIENTES Y SOSTENIBLES</v>
          </cell>
          <cell r="E13"/>
          <cell r="F13"/>
        </row>
        <row r="14">
          <cell r="A14" t="str">
            <v>00001220___22701</v>
          </cell>
          <cell r="B14" t="str">
            <v>CONTROL DE EDIFICIOS, CONTROL ENERGÉTICO Y SISTEMAS CONTRA INCENDIOS</v>
          </cell>
          <cell r="C14" t="str">
            <v>SI</v>
          </cell>
          <cell r="D14" t="str">
            <v>OBJETIVO 7: GARANTIZAR EL ACCESO A UNA ENERGÍA ASEQUIBLE, SEGURA, SOSTENIBLE Y MODERNA</v>
          </cell>
          <cell r="E14"/>
          <cell r="F14" t="str">
            <v>Vinculado también al ODS 13, vinculado al ODS 11, meta 11C (Apoyo a la construcción de edificios sostenibles ) y 11.6 (reducción del impacto ambiental en las ciudades)</v>
          </cell>
        </row>
        <row r="15">
          <cell r="A15" t="str">
            <v>00001220___22703</v>
          </cell>
          <cell r="B15" t="str">
            <v>TRAB. REALIZ.OTRAS EMPRESAS POSTALES: Sº DE CORREO,MENSAJERíA</v>
          </cell>
          <cell r="C15" t="str">
            <v>NO</v>
          </cell>
          <cell r="D15"/>
          <cell r="E15"/>
          <cell r="F15"/>
        </row>
        <row r="16">
          <cell r="A16" t="str">
            <v>00001220___22705</v>
          </cell>
          <cell r="B16" t="str">
            <v>MANTENIMIENTOS APLICACIONES DE GESTIÓN DE INFRAESTRUCTURAS</v>
          </cell>
          <cell r="C16" t="str">
            <v>SI</v>
          </cell>
          <cell r="D16" t="str">
            <v>OBJETIVO 9: CONSTRUIR INFRAESTRUCTURAS RESILIENTES, PROMOVER LA INDUSTRIALIZACIÓN SOSTENIBLE Y FOMENTAR LA INNOVACIÓN</v>
          </cell>
          <cell r="E16"/>
          <cell r="F16"/>
        </row>
        <row r="17">
          <cell r="A17" t="str">
            <v>00001220___22706</v>
          </cell>
          <cell r="B17" t="str">
            <v>TRABAJOS REALIZADOS OTRAS EMPRESAS: SERVICIOS DE ASISTENCIA TÉCNICA EN T.I.C.</v>
          </cell>
          <cell r="C17" t="str">
            <v>SI</v>
          </cell>
          <cell r="D17" t="str">
            <v>OBJETIVO 9: CONSTRUIR INFRAESTRUCTURAS RESILIENTES, PROMOVER LA INDUSTRIALIZACIÓN SOSTENIBLE Y FOMENTAR LA INNOVACIÓN</v>
          </cell>
          <cell r="E17"/>
          <cell r="F17" t="str">
            <v>Tambien ODSs 4 y 8</v>
          </cell>
        </row>
        <row r="18">
          <cell r="A18" t="str">
            <v>000012202__22706</v>
          </cell>
          <cell r="B18" t="str">
            <v>ESTUDIOS Y TRABAJOS TÉCNICOS: PLANES DE PREVENCIÓN</v>
          </cell>
          <cell r="C18" t="str">
            <v>SI</v>
          </cell>
          <cell r="D18" t="str">
            <v>OBJETIVO 8: PROMOVER EL CRECIMIENTO ECONÓMICO INCLUSIVO Y SOSTENIBLE, EL EMPLEO Y EL TRABAJO DECENTE PARA TODOS</v>
          </cell>
          <cell r="E18" t="str">
            <v xml:space="preserve">Meta 8.8. </v>
          </cell>
          <cell r="F18" t="str">
            <v>También se puede aplicar el Objetivo 3. Garantizar una vida sana y promover el bienestar de todos a todas
las edades</v>
          </cell>
        </row>
        <row r="19">
          <cell r="A19" t="str">
            <v>000012204__21200</v>
          </cell>
          <cell r="B19" t="str">
            <v>MANTENIMIENTO Y REPARACIÓN DE CUBIERTAS DE ESPECIAL ACCESO</v>
          </cell>
          <cell r="C19" t="str">
            <v>SI</v>
          </cell>
          <cell r="D19" t="str">
            <v>OBJETIVO 9: CONSTRUIR INFRAESTRUCTURAS RESILIENTES, PROMOVER LA INDUSTRIALIZACIÓN SOSTENIBLE Y FOMENTAR LA INNOVACIÓN</v>
          </cell>
          <cell r="E19"/>
          <cell r="F19"/>
        </row>
        <row r="20">
          <cell r="A20" t="str">
            <v>000012204__48100</v>
          </cell>
          <cell r="B20" t="str">
            <v>PREMIOS DE DIVULGACIÓN CIENTÍFICA</v>
          </cell>
          <cell r="C20" t="str">
            <v>SI</v>
          </cell>
          <cell r="D20" t="str">
            <v>OBJETIVO 4: GARANTIZAR UNA EDUCACIÓN INCLUSIVA, EQUITATIVA Y DE CALIDAD Y PROMOVER OPORTUNIDADES DE APRENDIZAJE DURANTE TODA LA VIDA PARA TODOS</v>
          </cell>
          <cell r="E20"/>
          <cell r="F20" t="str">
            <v xml:space="preserve"> ODS 9 (meta 9.5 Aumento de la investigación científica, capacidad tecnológica y 9.B, desarrollo de la tecnología, investigación y desarrollo) y ODS 4 (meta 4B).</v>
          </cell>
        </row>
        <row r="21">
          <cell r="A21" t="str">
            <v>000012205__22609</v>
          </cell>
          <cell r="B21" t="str">
            <v>GESTIÓN DE RESIDUOS</v>
          </cell>
          <cell r="C21" t="str">
            <v>SI</v>
          </cell>
          <cell r="D21" t="str">
            <v>OBJETIVO 12: GARANTIZAR MODALIDADES DE CONSUMO Y PRODUCCIÓN SOSTENIBLES</v>
          </cell>
          <cell r="E21" t="str">
            <v>Meta 12.4</v>
          </cell>
          <cell r="F21" t="str">
            <v>También vinculado al ODS 14, meta 14.1 (prevenir y reducir significativamente la contaminación marina de todo tipo, en particular la producida por actividades realizadas en tierra). Y ODS 13.</v>
          </cell>
        </row>
        <row r="22">
          <cell r="A22" t="str">
            <v>000012208__21200</v>
          </cell>
          <cell r="B22" t="str">
            <v>MANTENIMIENTO:EDIFICIOS Y OTRAS CONSTRUCCIONES (MANTENIMIENTO INTEGRAL, Y DE LOS SISTEMAS DE GESTIÓN DE INSTALACIONES)</v>
          </cell>
          <cell r="C22" t="str">
            <v>SI</v>
          </cell>
          <cell r="D22" t="str">
            <v>OBJETIVO 9: CONSTRUIR INFRAESTRUCTURAS RESILIENTES, PROMOVER LA INDUSTRIALIZACIÓN SOSTENIBLE Y FOMENTAR LA INNOVACIÓN</v>
          </cell>
          <cell r="E22"/>
          <cell r="F22" t="str">
            <v>También vinculado al ODS 7 y ODS 13</v>
          </cell>
        </row>
        <row r="23">
          <cell r="A23" t="str">
            <v>000012208__21301</v>
          </cell>
          <cell r="B23" t="str">
            <v>MANTENIMIENTO, CONSERVACIÓN Y REPARACIONES DE EQUIPOS Y PEQUEÑAS OBRAS</v>
          </cell>
          <cell r="C23" t="str">
            <v>SI</v>
          </cell>
          <cell r="D23" t="str">
            <v>OBJETIVO 9: CONSTRUIR INFRAESTRUCTURAS RESILIENTES, PROMOVER LA INDUSTRIALIZACIÓN SOSTENIBLE Y FOMENTAR LA INNOVACIÓN</v>
          </cell>
          <cell r="E23"/>
          <cell r="F23" t="str">
            <v>También vinculado al ODS 7 y ODS 13 y al ODS 3 (por el mantenimiento de los desfibriladores)</v>
          </cell>
        </row>
        <row r="24">
          <cell r="A24" t="str">
            <v>000012208__22702</v>
          </cell>
          <cell r="B24" t="str">
            <v>ASISTENCIA TÉCNICA PARA LA SUPERVISIÓN DE CONTRATOS EXTERNOS Y CONCESIONES ADMINISTRATIVAS</v>
          </cell>
          <cell r="C24" t="str">
            <v>SI</v>
          </cell>
          <cell r="D24" t="str">
            <v>OBJETIVO 16: PROMOVER SOCIEDADES JUSTAS, PACÍFICAS E INCLUSIVAS</v>
          </cell>
          <cell r="E24" t="str">
            <v>Metas 16.5, 16.6, 16.7</v>
          </cell>
          <cell r="F24"/>
        </row>
        <row r="25">
          <cell r="A25" t="str">
            <v>000012210__21200</v>
          </cell>
          <cell r="B25" t="str">
            <v>CONTROL DE INSTALACIONES DE TELEVIGILANCIA CCTV Y ACCESOS</v>
          </cell>
          <cell r="C25" t="str">
            <v>SI</v>
          </cell>
          <cell r="D25" t="str">
            <v>OBJETIVO 11: LOGRAR QUE LAS CIUDADES SEAN MÁS INCLUSIVAS, SEGURAS, RESILIENTES Y SOSTENIBLES</v>
          </cell>
          <cell r="E25"/>
          <cell r="F25" t="str">
            <v>También vinculado al ODS 9</v>
          </cell>
        </row>
        <row r="26">
          <cell r="A26" t="str">
            <v>000012210__48103</v>
          </cell>
          <cell r="B26" t="str">
            <v>PRÁCTICAS FORMATIVAS ESTUDIANTES EGRESADOS: EN GESTIÓN TITULADOS UNIVERSITARIOS (BECAS DE COLABORACIÓN)</v>
          </cell>
          <cell r="C26" t="str">
            <v>SI</v>
          </cell>
          <cell r="D26" t="str">
            <v>OBJETIVO 4: GARANTIZAR UNA EDUCACIÓN INCLUSIVA, EQUITATIVA Y DE CALIDAD Y PROMOVER OPORTUNIDADES DE APRENDIZAJE DURANTE TODA LA VIDA PARA TODOS</v>
          </cell>
          <cell r="E26" t="str">
            <v>Metas 4.4 y 4.5.</v>
          </cell>
          <cell r="F26" t="str">
            <v>También vinculado al ODS 10 (meta 10.2)</v>
          </cell>
        </row>
        <row r="27">
          <cell r="A27" t="str">
            <v>000032201__22618</v>
          </cell>
          <cell r="B27" t="str">
            <v>PROGRAMA DE PRÁCTICAS DE ESTUDIANTES: AYUDAS PRÁCTICAS FOMENTO DE LA INVESTIGACIÓN</v>
          </cell>
          <cell r="C27" t="str">
            <v>SI</v>
          </cell>
          <cell r="D27" t="str">
            <v>OBJETIVO 4: GARANTIZAR UNA EDUCACIÓN INCLUSIVA, EQUITATIVA Y DE CALIDAD Y PROMOVER OPORTUNIDADES DE APRENDIZAJE DURANTE TODA LA VIDA PARA TODOS</v>
          </cell>
          <cell r="E27" t="str">
            <v>Metas 4.4 y 4.5</v>
          </cell>
          <cell r="F27"/>
        </row>
        <row r="28">
          <cell r="A28" t="str">
            <v>000032210__22611</v>
          </cell>
          <cell r="B28" t="str">
            <v>PROGRAMA DE PRÁCTICAS DE ESTUDIANTES: PROGRAMA DE PRÁCTICAS EN GESTIÓN</v>
          </cell>
          <cell r="C28" t="str">
            <v>SI</v>
          </cell>
          <cell r="D28" t="str">
            <v>OBJETIVO 4: GARANTIZAR UNA EDUCACIÓN INCLUSIVA, EQUITATIVA Y DE CALIDAD Y PROMOVER OPORTUNIDADES DE APRENDIZAJE DURANTE TODA LA VIDA PARA TODOS</v>
          </cell>
          <cell r="E28" t="str">
            <v>Metas 4.4 y 4.5</v>
          </cell>
          <cell r="F28" t="str">
            <v>También vinculado al ODS 8: promover el crecimiento económico sostenido, inclusivo y sostenible, el empleo pleno y productivo y el trabajo decente para todos. Meta 8.5 y 8.6</v>
          </cell>
        </row>
        <row r="29">
          <cell r="A29" t="str">
            <v>000032210__48100</v>
          </cell>
          <cell r="B29" t="str">
            <v>PROGRAMA DE BECAS DE COLABORACIÓN  A ESTUDIANTES: AEIOU</v>
          </cell>
          <cell r="C29" t="str">
            <v>SI</v>
          </cell>
          <cell r="D29" t="str">
            <v>OBJETIVO 4: GARANTIZAR UNA EDUCACIÓN INCLUSIVA, EQUITATIVA Y DE CALIDAD Y PROMOVER OPORTUNIDADES DE APRENDIZAJE DURANTE TODA LA VIDA PARA TODOS</v>
          </cell>
          <cell r="E29" t="str">
            <v>Metas 4.4 y 4.5</v>
          </cell>
          <cell r="F29"/>
        </row>
        <row r="30">
          <cell r="A30" t="str">
            <v>00003230___22609</v>
          </cell>
          <cell r="B30" t="str">
            <v>MARCAS INSTITUCIONALES</v>
          </cell>
          <cell r="C30" t="str">
            <v>SI</v>
          </cell>
          <cell r="D30" t="str">
            <v>OBJETIVO 16: PROMOVER SOCIEDADES JUSTAS, PACÍFICAS E INCLUSIVAS</v>
          </cell>
          <cell r="E30"/>
          <cell r="F30"/>
        </row>
        <row r="31">
          <cell r="A31" t="str">
            <v>000032301__22614</v>
          </cell>
          <cell r="B31" t="str">
            <v>CUOTAS ANUALES DE ASOCIACIONES REPRESENTATIVAS Y OTRAS</v>
          </cell>
          <cell r="C31" t="str">
            <v>SI</v>
          </cell>
          <cell r="D31" t="str">
            <v>OBJETIVO 17: REVITALIZAR LA ALIANZA MUNDIAL PARA EL DESARROLLO SOSTENIBLE</v>
          </cell>
          <cell r="E31" t="str">
            <v>Meta 17.17</v>
          </cell>
          <cell r="F31" t="str">
            <v>También vinculado al ODS 3 (REUPS); Cruz Roja se vincula con todos los ODS.</v>
          </cell>
        </row>
        <row r="32">
          <cell r="A32" t="str">
            <v>00004220___10100</v>
          </cell>
          <cell r="B32" t="str">
            <v>CARGOS ACADÉMICOS</v>
          </cell>
          <cell r="C32" t="str">
            <v>SI</v>
          </cell>
          <cell r="D32" t="str">
            <v>OBJETIVO 8: PROMOVER EL CRECIMIENTO ECONÓMICO INCLUSIVO Y SOSTENIBLE, EL EMPLEO Y EL TRABAJO DECENTE PARA TODOS</v>
          </cell>
          <cell r="E32" t="str">
            <v>Meta 8.5</v>
          </cell>
          <cell r="F32"/>
        </row>
        <row r="33">
          <cell r="A33" t="str">
            <v>00004220___10200</v>
          </cell>
          <cell r="B33" t="str">
            <v>OTROS ALTOS CARGOS</v>
          </cell>
          <cell r="C33" t="str">
            <v>SI</v>
          </cell>
          <cell r="D33" t="str">
            <v>OBJETIVO 8: PROMOVER EL CRECIMIENTO ECONÓMICO INCLUSIVO Y SOSTENIBLE, EL EMPLEO Y EL TRABAJO DECENTE PARA TODOS</v>
          </cell>
          <cell r="E33" t="str">
            <v>Meta 8.5</v>
          </cell>
          <cell r="F33"/>
        </row>
        <row r="34">
          <cell r="A34" t="str">
            <v>00004220___12001</v>
          </cell>
          <cell r="B34" t="str">
            <v>RETRIBUCIONES BÁSICAS DEL PERSONAL DOCENTE E INVESTIGADOR FUNCIONARIO</v>
          </cell>
          <cell r="C34" t="str">
            <v>SI</v>
          </cell>
          <cell r="D34" t="str">
            <v>OBJETIVO 8: PROMOVER EL CRECIMIENTO ECONÓMICO INCLUSIVO Y SOSTENIBLE, EL EMPLEO Y EL TRABAJO DECENTE PARA TODOS</v>
          </cell>
          <cell r="E34" t="str">
            <v>Metas 8.5 y 8.8</v>
          </cell>
          <cell r="F34"/>
        </row>
        <row r="35">
          <cell r="A35" t="str">
            <v>00004220___12002</v>
          </cell>
          <cell r="B35" t="str">
            <v>RETRIBUCIONES COMPLEMENTARIAS DEL PERSONAL DOCENTE E INVESTIG. FUNCIONARIO</v>
          </cell>
          <cell r="C35" t="str">
            <v>SI</v>
          </cell>
          <cell r="D35" t="str">
            <v>OBJETIVO 8: PROMOVER EL CRECIMIENTO ECONÓMICO INCLUSIVO Y SOSTENIBLE, EL EMPLEO Y EL TRABAJO DECENTE PARA TODOS</v>
          </cell>
          <cell r="E35" t="str">
            <v>Metas 8.5 y 8.8</v>
          </cell>
          <cell r="F35"/>
        </row>
        <row r="36">
          <cell r="A36" t="str">
            <v>00004220___13001</v>
          </cell>
          <cell r="B36" t="str">
            <v>RETRIBUCIONES BÁSICAS DEL P.A.S. FUNCIONARIO</v>
          </cell>
          <cell r="C36" t="str">
            <v>SI</v>
          </cell>
          <cell r="D36" t="str">
            <v>OBJETIVO 8: PROMOVER EL CRECIMIENTO ECONÓMICO INCLUSIVO Y SOSTENIBLE, EL EMPLEO Y EL TRABAJO DECENTE PARA TODOS</v>
          </cell>
          <cell r="E36" t="str">
            <v>Metas 8.5 y 8.8</v>
          </cell>
          <cell r="F36"/>
        </row>
        <row r="37">
          <cell r="A37" t="str">
            <v>00004220___13002</v>
          </cell>
          <cell r="B37" t="str">
            <v>RETRIBUCIONES COMPLEMENTARIAS DEL P.A.S. FUNCIONARIO</v>
          </cell>
          <cell r="C37" t="str">
            <v>SI</v>
          </cell>
          <cell r="D37" t="str">
            <v>OBJETIVO 8: PROMOVER EL CRECIMIENTO ECONÓMICO INCLUSIVO Y SOSTENIBLE, EL EMPLEO Y EL TRABAJO DECENTE PARA TODOS</v>
          </cell>
          <cell r="E37" t="str">
            <v>Metas 8.5 y 8.8</v>
          </cell>
          <cell r="F37"/>
        </row>
        <row r="38">
          <cell r="A38" t="str">
            <v>00004220___14001</v>
          </cell>
          <cell r="B38" t="str">
            <v>RETRIBUCIONES BÁSICAS P.D.I. CONTRATADO (LABORAL TEMPORAL)</v>
          </cell>
          <cell r="C38" t="str">
            <v>SI</v>
          </cell>
          <cell r="D38" t="str">
            <v>OBJETIVO 8: PROMOVER EL CRECIMIENTO ECONÓMICO INCLUSIVO Y SOSTENIBLE, EL EMPLEO Y EL TRABAJO DECENTE PARA TODOS</v>
          </cell>
          <cell r="E38" t="str">
            <v>Metas 8.5 y 8.8</v>
          </cell>
          <cell r="F38"/>
        </row>
        <row r="39">
          <cell r="A39" t="str">
            <v>00004220___14002</v>
          </cell>
          <cell r="B39" t="str">
            <v>RETRIBUCIONES COMPLEMENTARIAS DEL P.D.I. CONTRATADO (LABORAL TEMPORAL)</v>
          </cell>
          <cell r="C39" t="str">
            <v>SI</v>
          </cell>
          <cell r="D39" t="str">
            <v>OBJETIVO 8: PROMOVER EL CRECIMIENTO ECONÓMICO INCLUSIVO Y SOSTENIBLE, EL EMPLEO Y EL TRABAJO DECENTE PARA TODOS</v>
          </cell>
          <cell r="E39" t="str">
            <v>Metas 8.5 y 8.8</v>
          </cell>
          <cell r="F39"/>
        </row>
        <row r="40">
          <cell r="A40" t="str">
            <v>00004220___16000</v>
          </cell>
          <cell r="B40" t="str">
            <v>INCENTIVOS AL RENDIMIENTO: PLAZAS VINCULADAS</v>
          </cell>
          <cell r="C40" t="str">
            <v>SI</v>
          </cell>
          <cell r="D40" t="str">
            <v>OBJETIVO 8: PROMOVER EL CRECIMIENTO ECONÓMICO INCLUSIVO Y SOSTENIBLE, EL EMPLEO Y EL TRABAJO DECENTE PARA TODOS</v>
          </cell>
          <cell r="E40" t="str">
            <v>Metas 8.5 y 8.8</v>
          </cell>
          <cell r="F40"/>
        </row>
        <row r="41">
          <cell r="A41" t="str">
            <v>000042202__22880</v>
          </cell>
          <cell r="B41" t="str">
            <v>APORTACIÓN: "FUNDAMENTOS DE LOS DEPORTES NÁUTICOS"</v>
          </cell>
          <cell r="C41" t="str">
            <v>SI</v>
          </cell>
          <cell r="D41" t="str">
            <v>OBJETIVO 4: GARANTIZAR UNA EDUCACIÓN INCLUSIVA, EQUITATIVA Y DE CALIDAD Y PROMOVER OPORTUNIDADES DE APRENDIZAJE DURANTE TODA LA VIDA PARA TODOS</v>
          </cell>
          <cell r="E41"/>
          <cell r="F41"/>
        </row>
        <row r="42">
          <cell r="A42" t="str">
            <v>000042203__16000</v>
          </cell>
          <cell r="B42" t="str">
            <v>MEJORA DE LAS CONDICIONES LABORALES DEL PERSONAL (PAS)</v>
          </cell>
          <cell r="C42" t="str">
            <v>SI</v>
          </cell>
          <cell r="D42" t="str">
            <v>OBJETIVO 8: PROMOVER EL CRECIMIENTO ECONÓMICO INCLUSIVO Y SOSTENIBLE, EL EMPLEO Y EL TRABAJO DECENTE PARA TODOS</v>
          </cell>
          <cell r="E42" t="str">
            <v>Metas 8.5 y 8.8</v>
          </cell>
          <cell r="F42"/>
        </row>
        <row r="43">
          <cell r="A43" t="str">
            <v>000042203__23200</v>
          </cell>
          <cell r="B43" t="str">
            <v>OTRAS INDEMNIZACIONES: GASTOS DERIVADOS DE TRIBUNALES OPOSICIONES (PAS)</v>
          </cell>
          <cell r="C43" t="str">
            <v>SI</v>
          </cell>
          <cell r="D43" t="str">
            <v>OBJETIVO 8: PROMOVER EL CRECIMIENTO ECONÓMICO INCLUSIVO Y SOSTENIBLE, EL EMPLEO Y EL TRABAJO DECENTE PARA TODOS</v>
          </cell>
          <cell r="E43" t="str">
            <v>Metas 8.5 y 8.8</v>
          </cell>
          <cell r="F43" t="str">
            <v>También vinculado a ODS 16: Instituciones solidas y transparentes</v>
          </cell>
        </row>
        <row r="44">
          <cell r="A44" t="str">
            <v>000042204__23200</v>
          </cell>
          <cell r="B44" t="str">
            <v>OTRAS INDEMNIZACIONES: GASTOS DERIVADOS DE TRIBUNALES OPOSICIONES (PDI)</v>
          </cell>
          <cell r="C44" t="str">
            <v>SI</v>
          </cell>
          <cell r="D44" t="str">
            <v>OBJETIVO 8: PROMOVER EL CRECIMIENTO ECONÓMICO INCLUSIVO Y SOSTENIBLE, EL EMPLEO Y EL TRABAJO DECENTE PARA TODOS</v>
          </cell>
          <cell r="E44" t="str">
            <v>Metas 8.5 y 8.8</v>
          </cell>
          <cell r="F44" t="str">
            <v>También vinculado al ODS 16 (meta 16.6)</v>
          </cell>
        </row>
        <row r="45">
          <cell r="A45" t="str">
            <v>000042205__23201</v>
          </cell>
          <cell r="B45" t="str">
            <v>OTRAS INDEMNIZACIONES: GASTOS DERIVADOS DE CONSEJOS DE EVALUACIÓN DOCENTE (PROGRAMA DOCENTIA)</v>
          </cell>
          <cell r="C45" t="str">
            <v>SI</v>
          </cell>
          <cell r="D45" t="str">
            <v>OBJETIVO 4: GARANTIZAR UNA EDUCACIÓN INCLUSIVA, EQUITATIVA Y DE CALIDAD Y PROMOVER OPORTUNIDADES DE APRENDIZAJE DURANTE TODA LA VIDA PARA TODOS</v>
          </cell>
          <cell r="E45" t="str">
            <v>Meta 4.c.</v>
          </cell>
          <cell r="F45" t="str">
            <v xml:space="preserve">ODS 16 (meta 16.6) </v>
          </cell>
        </row>
        <row r="46">
          <cell r="A46" t="str">
            <v>000042206__23200</v>
          </cell>
          <cell r="B46" t="str">
            <v>OTRAS INDEMNIZACIONES: GASTOS DERIVADOS DE TRIBUNALES TESIS DOCTORALES</v>
          </cell>
          <cell r="C46" t="str">
            <v>SI</v>
          </cell>
          <cell r="D46" t="str">
            <v>OBJETIVO 4: GARANTIZAR UNA EDUCACIÓN INCLUSIVA, EQUITATIVA Y DE CALIDAD Y PROMOVER OPORTUNIDADES DE APRENDIZAJE DURANTE TODA LA VIDA PARA TODOS</v>
          </cell>
          <cell r="E46" t="str">
            <v xml:space="preserve">(meta 4.4, mejorar las competencias para acceder al empleo) </v>
          </cell>
          <cell r="F46" t="str">
            <v>ODS 9 (meta 9.5, aumento de la investigación cientifica y capacidad tecnológica)</v>
          </cell>
        </row>
        <row r="47">
          <cell r="A47" t="str">
            <v>00004240___21201</v>
          </cell>
          <cell r="B47" t="str">
            <v>MANTENIMIENTO DE INSTALACIONES DEPORTIVAS</v>
          </cell>
          <cell r="C47" t="str">
            <v>SI</v>
          </cell>
          <cell r="D47" t="str">
            <v>OBJETIVO 9: CONSTRUIR INFRAESTRUCTURAS RESILIENTES, PROMOVER LA INDUSTRIALIZACIÓN SOSTENIBLE Y FOMENTAR LA INNOVACIÓN</v>
          </cell>
          <cell r="E47" t="str">
            <v>Meta 9.1</v>
          </cell>
          <cell r="F47" t="str">
            <v>También vinculado al ODS 3</v>
          </cell>
        </row>
        <row r="48">
          <cell r="A48" t="str">
            <v>00004240___48103</v>
          </cell>
          <cell r="B48" t="str">
            <v>BECAS DE ESTUDIANTES CON DISCAPACIDAD Y ESTUDIANTE COLABORADOR</v>
          </cell>
          <cell r="C48" t="str">
            <v>SI</v>
          </cell>
          <cell r="D48" t="str">
            <v>OBJETIVO 4: GARANTIZAR UNA EDUCACIÓN INCLUSIVA, EQUITATIVA Y DE CALIDAD Y PROMOVER OPORTUNIDADES DE APRENDIZAJE DURANTE TODA LA VIDA PARA TODOS</v>
          </cell>
          <cell r="E48" t="str">
            <v>Meta 4.5</v>
          </cell>
          <cell r="F48" t="str">
            <v>También vinculado al ODS 8 (meta 8.5), ODS 10 (meta 10.2 y 10.3) y ODS 11</v>
          </cell>
        </row>
        <row r="49">
          <cell r="A49" t="str">
            <v>01001220___24900</v>
          </cell>
          <cell r="B49" t="str">
            <v>GASTOS DE FUNCIONAMIENTO DE LA OFICINA DEL RECTOR</v>
          </cell>
          <cell r="C49" t="str">
            <v>SI</v>
          </cell>
          <cell r="D49" t="str">
            <v>OBJETIVO 17: REVITALIZAR LA ALIANZA MUNDIAL PARA EL DESARROLLO SOSTENIBLE</v>
          </cell>
          <cell r="E49"/>
          <cell r="F49"/>
        </row>
        <row r="50">
          <cell r="A50" t="str">
            <v>010012201__23100</v>
          </cell>
          <cell r="B50" t="str">
            <v>GASTOS DE DESPLAZAMIENTOS DEL PARQUE MÓVIL</v>
          </cell>
          <cell r="C50" t="str">
            <v>SI</v>
          </cell>
          <cell r="D50" t="str">
            <v>OBJETIVO 11: LOGRAR QUE LAS CIUDADES SEAN MÁS INCLUSIVAS, SEGURAS, RESILIENTES Y SOSTENIBLES</v>
          </cell>
          <cell r="E50"/>
          <cell r="F50"/>
        </row>
        <row r="51">
          <cell r="A51" t="str">
            <v>010012202__22601</v>
          </cell>
          <cell r="B51" t="str">
            <v>ACTIVIDADES REPRESENTATIVAS DE LA OFICINA DEL RECTOR</v>
          </cell>
          <cell r="C51" t="str">
            <v>SI</v>
          </cell>
          <cell r="D51" t="str">
            <v>OBJETIVO 17: REVITALIZAR LA ALIANZA MUNDIAL PARA EL DESARROLLO SOSTENIBLE</v>
          </cell>
          <cell r="E51" t="str">
            <v>Meta 17.17</v>
          </cell>
          <cell r="F51"/>
        </row>
        <row r="52">
          <cell r="A52" t="str">
            <v>01011220___24900</v>
          </cell>
          <cell r="B52" t="str">
            <v>GASTOS DE FUNCIONAMIENTO DE LA UNIDAD DE PROTOCOLO</v>
          </cell>
          <cell r="C52" t="str">
            <v>SI</v>
          </cell>
          <cell r="D52" t="str">
            <v>OBJETIVO 17: REVITALIZAR LA ALIANZA MUNDIAL PARA EL DESARROLLO SOSTENIBLE</v>
          </cell>
          <cell r="E52"/>
          <cell r="F52"/>
        </row>
        <row r="53">
          <cell r="A53" t="str">
            <v>010112208__24900</v>
          </cell>
          <cell r="B53" t="str">
            <v>ACCIONES ESPECÍFICAS DE GESTIÓN DE PROTOCOLO</v>
          </cell>
          <cell r="C53" t="str">
            <v>SI</v>
          </cell>
          <cell r="D53" t="str">
            <v>OBJETIVO 16: PROMOVER SOCIEDADES JUSTAS, PACÍFICAS E INCLUSIVAS</v>
          </cell>
          <cell r="E53"/>
          <cell r="F53"/>
        </row>
        <row r="54">
          <cell r="A54" t="str">
            <v>01031220___24900</v>
          </cell>
          <cell r="B54" t="str">
            <v>GASTOS DE FUNCIONAMIENTO DEL SERVICIO DE CONTROL INTERNO</v>
          </cell>
          <cell r="C54" t="str">
            <v>SI</v>
          </cell>
          <cell r="D54" t="str">
            <v>OBJETIVO 16: PROMOVER SOCIEDADES JUSTAS, PACÍFICAS E INCLUSIVAS</v>
          </cell>
          <cell r="E54" t="str">
            <v>Meta 16.6.</v>
          </cell>
          <cell r="F54" t="str">
            <v>meta 16.6: Crear a todos los niveles instituciones eficaces y transparentes que rindan cuentas)</v>
          </cell>
        </row>
        <row r="55">
          <cell r="A55" t="str">
            <v>01041210___22800</v>
          </cell>
          <cell r="B55" t="str">
            <v>FOMENTO DE LA MEJORA CONTÍNUA</v>
          </cell>
          <cell r="C55" t="str">
            <v>SI</v>
          </cell>
          <cell r="D55" t="str">
            <v>OBJETIVO 4: GARANTIZAR UNA EDUCACIÓN INCLUSIVA, EQUITATIVA Y DE CALIDAD Y PROMOVER OPORTUNIDADES DE APRENDIZAJE DURANTE TODA LA VIDA PARA TODOS</v>
          </cell>
          <cell r="E55" t="str">
            <v>Meta 4.c</v>
          </cell>
          <cell r="F55"/>
        </row>
        <row r="56">
          <cell r="A56" t="str">
            <v>010412101__22706</v>
          </cell>
          <cell r="B56" t="str">
            <v>ESTUDIOS Y TRABAJOS TÉCNICOS: DE APOYO A LA GESTIÓN DE CALIDAD</v>
          </cell>
          <cell r="C56" t="str">
            <v>SI</v>
          </cell>
          <cell r="D56" t="str">
            <v>OBJETIVO 4: GARANTIZAR UNA EDUCACIÓN INCLUSIVA, EQUITATIVA Y DE CALIDAD Y PROMOVER OPORTUNIDADES DE APRENDIZAJE DURANTE TODA LA VIDA PARA TODOS</v>
          </cell>
          <cell r="E56" t="str">
            <v>Meta 4.3</v>
          </cell>
          <cell r="F56" t="str">
            <v>Vinculado también al ODS 16 (meta 16.6: Crear a todos los niveles instituciones eficaces y transparentes que rindan cuentas)</v>
          </cell>
        </row>
        <row r="57">
          <cell r="A57" t="str">
            <v>010412102__22606</v>
          </cell>
          <cell r="B57" t="str">
            <v>PARTICIPACIÓN REUNIONES ANECA Y FOROS DE CALIDAD UNIVERSITARIA</v>
          </cell>
          <cell r="C57" t="str">
            <v>SI</v>
          </cell>
          <cell r="D57" t="str">
            <v>OBJETIVO 4: GARANTIZAR UNA EDUCACIÓN INCLUSIVA, EQUITATIVA Y DE CALIDAD Y PROMOVER OPORTUNIDADES DE APRENDIZAJE DURANTE TODA LA VIDA PARA TODOS</v>
          </cell>
          <cell r="E57" t="str">
            <v>Meta 4.3</v>
          </cell>
          <cell r="F57" t="str">
            <v>Vinculado también al ODS 16 (meta 16.6: Crear a todos los niveles instituciones eficaces y transparentes que rindan cuentas). Tambien al ODS 8 para los sistemas de calidad del personal.</v>
          </cell>
        </row>
        <row r="58">
          <cell r="A58" t="str">
            <v>02001220___24900</v>
          </cell>
          <cell r="B58" t="str">
            <v>GASTOS DE FUNCIONAMIENTO DEL CONSEJO SOCIAL</v>
          </cell>
          <cell r="C58" t="str">
            <v>SI</v>
          </cell>
          <cell r="D58" t="str">
            <v>OBJETIVO 8: PROMOVER EL CRECIMIENTO ECONÓMICO INCLUSIVO Y SOSTENIBLE, EL EMPLEO Y EL TRABAJO DECENTE PARA TODOS</v>
          </cell>
          <cell r="E58"/>
          <cell r="F58" t="str">
            <v>También Objetivo 16. Promover sociedades pacíficas e inclusivas para el desarrollo
sostenible, facilitar el acceso a la justicia para todos y construir a
todos los niveles instituciones eficaces e inclusivas que rindan
cuentas</v>
          </cell>
        </row>
        <row r="59">
          <cell r="A59" t="str">
            <v>020012201__22604</v>
          </cell>
          <cell r="B59" t="str">
            <v>EDICIÓN Y PUBLICACIÓN MEMORIA Y OTRAS</v>
          </cell>
          <cell r="C59" t="str">
            <v>SI</v>
          </cell>
          <cell r="D59" t="str">
            <v>OBJETIVO 16: PROMOVER SOCIEDADES JUSTAS, PACÍFICAS E INCLUSIVAS</v>
          </cell>
          <cell r="E59" t="str">
            <v>Meta 16.6</v>
          </cell>
          <cell r="F59" t="str">
            <v xml:space="preserve">También lo vincularia al ODS 4 </v>
          </cell>
        </row>
        <row r="60">
          <cell r="A60" t="str">
            <v>020012202__22608</v>
          </cell>
          <cell r="B60" t="str">
            <v>ORGANIZACIÓN DE ACTIV. CULTURALES, DEPORTIVAS Y COOPERACIÓN AL DESARROLLO</v>
          </cell>
          <cell r="C60" t="str">
            <v>SI</v>
          </cell>
          <cell r="D60" t="str">
            <v>OBJETIVO 16: PROMOVER SOCIEDADES JUSTAS, PACÍFICAS E INCLUSIVAS</v>
          </cell>
          <cell r="E60" t="str">
            <v>Meta 16.6</v>
          </cell>
          <cell r="F60" t="str">
            <v>También vinculado al ODS 4 (act culturales), ODS 3 (activ deportivas), ODS 10 y 17 (cooperación al desarrollo), y en general, al ODS 11 (ciudades y los asentamientos humanos sean inclusivos, seguros, resilientes y sostenibles).</v>
          </cell>
        </row>
        <row r="61">
          <cell r="A61" t="str">
            <v>020012204__22706</v>
          </cell>
          <cell r="B61" t="str">
            <v>ESTUDIOS Y TRABAJOS TÉCNICOS: CONSEJO SOCIAL</v>
          </cell>
          <cell r="C61" t="str">
            <v>SI</v>
          </cell>
          <cell r="D61" t="str">
            <v>OBJETIVO 4: GARANTIZAR UNA EDUCACIÓN INCLUSIVA, EQUITATIVA Y DE CALIDAD Y PROMOVER OPORTUNIDADES DE APRENDIZAJE DURANTE TODA LA VIDA PARA TODOS</v>
          </cell>
          <cell r="E61" t="str">
            <v>Meta 4.4</v>
          </cell>
          <cell r="F61"/>
        </row>
        <row r="62">
          <cell r="A62" t="str">
            <v>020012205__23201</v>
          </cell>
          <cell r="B62" t="str">
            <v>ASISTENCIA A PLENOS Y COMISIONES, INDEMNIZACIONES Y OTRAS COMPENSACIONES ECONÓMICAS</v>
          </cell>
          <cell r="C62" t="str">
            <v>SI</v>
          </cell>
          <cell r="D62" t="str">
            <v>OBJETIVO 16: PROMOVER SOCIEDADES JUSTAS, PACÍFICAS E INCLUSIVAS</v>
          </cell>
          <cell r="E62" t="str">
            <v>Meta 16.6</v>
          </cell>
          <cell r="F62" t="str">
            <v>También ODS 17</v>
          </cell>
        </row>
        <row r="63">
          <cell r="A63" t="str">
            <v>03001220___24900</v>
          </cell>
          <cell r="B63" t="str">
            <v>GASTOS DE FUNCIONAMIENTO DEL VICERRECTORADO DE ESTUDIOS</v>
          </cell>
          <cell r="C63" t="str">
            <v>SI</v>
          </cell>
          <cell r="D63" t="str">
            <v>OBJETIVO 4: GARANTIZAR UNA EDUCACIÓN INCLUSIVA, EQUITATIVA Y DE CALIDAD Y PROMOVER OPORTUNIDADES DE APRENDIZAJE DURANTE TODA LA VIDA PARA TODOS</v>
          </cell>
          <cell r="E63" t="str">
            <v>Metas 4.4 y 4.5</v>
          </cell>
          <cell r="F63"/>
        </row>
        <row r="64">
          <cell r="A64" t="str">
            <v>030012208__24900</v>
          </cell>
          <cell r="B64" t="str">
            <v>ACCIONES ESPECÍFICAS DEL VICERRECTORADO DE ESTUDIOS</v>
          </cell>
          <cell r="C64" t="str">
            <v>SI</v>
          </cell>
          <cell r="D64" t="str">
            <v>OBJETIVO 4: GARANTIZAR UNA EDUCACIÓN INCLUSIVA, EQUITATIVA Y DE CALIDAD Y PROMOVER OPORTUNIDADES DE APRENDIZAJE DURANTE TODA LA VIDA PARA TODOS</v>
          </cell>
          <cell r="E64"/>
          <cell r="F64" t="str">
            <v>También ODS 16 (meta 16.6) y ODS 17</v>
          </cell>
        </row>
        <row r="65">
          <cell r="A65" t="str">
            <v>030042202__62600</v>
          </cell>
          <cell r="B65" t="str">
            <v>ADQUISICIÓN DE MATERIAL DOCENTE INVENTARIABLE PARA TÍTULOS DE GRADO</v>
          </cell>
          <cell r="C65" t="str">
            <v>SI</v>
          </cell>
          <cell r="D65" t="str">
            <v>OBJETIVO 4: GARANTIZAR UNA EDUCACIÓN INCLUSIVA, EQUITATIVA Y DE CALIDAD Y PROMOVER OPORTUNIDADES DE APRENDIZAJE DURANTE TODA LA VIDA PARA TODOS</v>
          </cell>
          <cell r="E65" t="str">
            <v>Metas 4.4 y 4.5</v>
          </cell>
          <cell r="F65"/>
        </row>
        <row r="66">
          <cell r="A66" t="str">
            <v>030042203__22614</v>
          </cell>
          <cell r="B66" t="str">
            <v>CUOTAS DE SEGUIMIENTO DE TÍTULOS Y PROCESOS ( AVAP, ANECA)</v>
          </cell>
          <cell r="C66" t="str">
            <v>SI</v>
          </cell>
          <cell r="D66" t="str">
            <v>OBJETIVO 4: GARANTIZAR UNA EDUCACIÓN INCLUSIVA, EQUITATIVA Y DE CALIDAD Y PROMOVER OPORTUNIDADES DE APRENDIZAJE DURANTE TODA LA VIDA PARA TODOS</v>
          </cell>
          <cell r="E66" t="str">
            <v>Metas 4.4 y 4.5</v>
          </cell>
          <cell r="F66" t="str">
            <v>También Objetivo 16. Promover sociedades pacíficas e inclusivas para el desarrollo
sostenible, facilitar el acceso a la justicia para todos y construir a
todos los niveles instituciones eficaces e inclusivas que rindan
cuentas, meta 16.6</v>
          </cell>
        </row>
        <row r="67">
          <cell r="A67" t="str">
            <v>030042204__22609</v>
          </cell>
          <cell r="B67" t="str">
            <v>PRUEBA DE EVALUACIÓN ECOE (FACULTAD DE MEDICINA)</v>
          </cell>
          <cell r="C67" t="str">
            <v>SI</v>
          </cell>
          <cell r="D67" t="str">
            <v>OBJETIVO 4: GARANTIZAR UNA EDUCACIÓN INCLUSIVA, EQUITATIVA Y DE CALIDAD Y PROMOVER OPORTUNIDADES DE APRENDIZAJE DURANTE TODA LA VIDA PARA TODOS</v>
          </cell>
          <cell r="E67" t="str">
            <v>Metas 4.4 y 4.5</v>
          </cell>
          <cell r="F67" t="str">
            <v>También Objetivo 3. Garantizar una vida sana y promover el bienestar de todos a todas
las edades</v>
          </cell>
        </row>
        <row r="68">
          <cell r="A68" t="str">
            <v>030042210__22880</v>
          </cell>
          <cell r="B68" t="str">
            <v>ACCIONES DE FOMENTO E IMPULSO DE ESTUDIOS DE POSTGRADO</v>
          </cell>
          <cell r="C68" t="str">
            <v>SI</v>
          </cell>
          <cell r="D68" t="str">
            <v>OBJETIVO 4: GARANTIZAR UNA EDUCACIÓN INCLUSIVA, EQUITATIVA Y DE CALIDAD Y PROMOVER OPORTUNIDADES DE APRENDIZAJE DURANTE TODA LA VIDA PARA TODOS</v>
          </cell>
          <cell r="E68" t="str">
            <v>Metas 4.4 y 4.5</v>
          </cell>
          <cell r="F68" t="str">
            <v>También se vincularía al ODS 8 (meta 8.5: De aquí a 2030, lograr el empleo pleno y productivo y el trabajo decente para todas las mujeres y los hombres, incluidos los jóvenes y las personas con discapacidad, así como la igualdad de remuneración por trabajo de igual valor)</v>
          </cell>
        </row>
        <row r="69">
          <cell r="A69" t="str">
            <v>0400 541.00.01 62500</v>
          </cell>
          <cell r="B69" t="str">
            <v>SUMINISTRO, SUSCRIPCIÓN Y ACCESO A PUBLICACIONES PERIÓDICAS, PAQUETES DE REVISTAS Y BASES DE DATOS DE BIBLIOTECAS</v>
          </cell>
          <cell r="C69" t="str">
            <v>SI</v>
          </cell>
          <cell r="D69" t="str">
            <v>OBJETIVO 4: GARANTIZAR UNA EDUCACIÓN INCLUSIVA, EQUITATIVA Y DE CALIDAD Y PROMOVER OPORTUNIDADES DE APRENDIZAJE DURANTE TODA LA VIDA PARA TODOS</v>
          </cell>
          <cell r="E69" t="str">
            <v>Metas 4.4 y 4.5</v>
          </cell>
          <cell r="F69" t="str">
            <v>También ODS 3, 7, 9, etc.</v>
          </cell>
        </row>
        <row r="70">
          <cell r="A70" t="str">
            <v>0400 541.00.01 62501</v>
          </cell>
          <cell r="B70" t="str">
            <v>INVERSIONES BIBLIOGRÁFICAS</v>
          </cell>
          <cell r="C70" t="str">
            <v>SI</v>
          </cell>
          <cell r="D70" t="str">
            <v>OBJETIVO 4: GARANTIZAR UNA EDUCACIÓN INCLUSIVA, EQUITATIVA Y DE CALIDAD Y PROMOVER OPORTUNIDADES DE APRENDIZAJE DURANTE TODA LA VIDA PARA TODOS</v>
          </cell>
          <cell r="E70" t="str">
            <v>Metas 4.4 y 4.5</v>
          </cell>
          <cell r="F70" t="str">
            <v>También ODS 3, 7, 9, etc.</v>
          </cell>
        </row>
        <row r="71">
          <cell r="A71" t="str">
            <v>0400 541.00.02 48304</v>
          </cell>
          <cell r="B71" t="str">
            <v>PREMIOS SANTANDER-UMH PARA JÓVENES INVESTIGADORES</v>
          </cell>
          <cell r="C71" t="str">
            <v>SI</v>
          </cell>
          <cell r="D71" t="str">
            <v>OBJETIVO 4: GARANTIZAR UNA EDUCACIÓN INCLUSIVA, EQUITATIVA Y DE CALIDAD Y PROMOVER OPORTUNIDADES DE APRENDIZAJE DURANTE TODA LA VIDA PARA TODOS</v>
          </cell>
          <cell r="E71"/>
          <cell r="F71" t="str">
            <v>También ODS 9 (Meta 9.5
Aumento de la investigación científica, capacidad tecnológica)</v>
          </cell>
        </row>
        <row r="72">
          <cell r="A72" t="str">
            <v>0400 541.05.01 21901</v>
          </cell>
          <cell r="B72" t="str">
            <v>MANTENIMIENTO MICROBIOLÓGICO DE LAS INSTALACIONES: SEA</v>
          </cell>
          <cell r="C72" t="str">
            <v>SI</v>
          </cell>
          <cell r="D72" t="str">
            <v>OBJETIVO 9: CONSTRUIR INFRAESTRUCTURAS RESILIENTES, PROMOVER LA INDUSTRIALIZACIÓN SOSTENIBLE Y FOMENTAR LA INNOVACIÓN</v>
          </cell>
          <cell r="E72"/>
          <cell r="F72" t="str">
            <v>También ODS 3</v>
          </cell>
        </row>
        <row r="73">
          <cell r="A73" t="str">
            <v>0400 541.10.01 22600</v>
          </cell>
          <cell r="B73" t="str">
            <v>PROYECTO DE PROMOCIÓN Y DIVULGACIÓN DE ACTIVIDADES CIENTÍFICAS (FAR)</v>
          </cell>
          <cell r="C73" t="str">
            <v>SI</v>
          </cell>
          <cell r="D73" t="str">
            <v>OBJETIVO 9: CONSTRUIR INFRAESTRUCTURAS RESILIENTES, PROMOVER LA INDUSTRIALIZACIÓN SOSTENIBLE Y FOMENTAR LA INNOVACIÓN</v>
          </cell>
          <cell r="E73"/>
          <cell r="F73" t="str">
            <v>También ODS 1, 2, 3, 4, 5, 6, 8, 9, etc</v>
          </cell>
        </row>
        <row r="74">
          <cell r="A74" t="str">
            <v>0400 541.10.04 23200</v>
          </cell>
          <cell r="B74" t="str">
            <v>ACCIONES DE IMPULSO A LA MOVILIDAD DEL PDI+PI</v>
          </cell>
          <cell r="C74" t="str">
            <v>SI</v>
          </cell>
          <cell r="D74" t="str">
            <v>OBJETIVO 4: GARANTIZAR UNA EDUCACIÓN INCLUSIVA, EQUITATIVA Y DE CALIDAD Y PROMOVER OPORTUNIDADES DE APRENDIZAJE DURANTE TODA LA VIDA PARA TODOS</v>
          </cell>
          <cell r="E74" t="str">
            <v>4.c</v>
          </cell>
          <cell r="F74"/>
        </row>
        <row r="75">
          <cell r="A75" t="str">
            <v>0400 541.10.05 23202</v>
          </cell>
          <cell r="B75" t="str">
            <v>AYUDAS A PROYECTOS DE INVESTIGACIÓN</v>
          </cell>
          <cell r="C75" t="str">
            <v>SI</v>
          </cell>
          <cell r="D75" t="str">
            <v>OBJETIVO 4: GARANTIZAR UNA EDUCACIÓN INCLUSIVA, EQUITATIVA Y DE CALIDAD Y PROMOVER OPORTUNIDADES DE APRENDIZAJE DURANTE TODA LA VIDA PARA TODOS</v>
          </cell>
          <cell r="E75" t="str">
            <v>4.c</v>
          </cell>
          <cell r="F75" t="str">
            <v>También ODS 1, 2, 3, 4, 5, 6, 8, 9, etc</v>
          </cell>
        </row>
        <row r="76">
          <cell r="A76" t="str">
            <v>0400 541.10.06 23202</v>
          </cell>
          <cell r="B76" t="str">
            <v>ACCIONES DE IMPULSO A LA DIFUSIÓN DE LA CIENCIA, LA TECNOLOGÍA Y LA INNOVACIÓN</v>
          </cell>
          <cell r="C76" t="str">
            <v>SI</v>
          </cell>
          <cell r="D76" t="str">
            <v>OBJETIVO 4: GARANTIZAR UNA EDUCACIÓN INCLUSIVA, EQUITATIVA Y DE CALIDAD Y PROMOVER OPORTUNIDADES DE APRENDIZAJE DURANTE TODA LA VIDA PARA TODOS</v>
          </cell>
          <cell r="E76"/>
          <cell r="F76" t="str">
            <v>También ODS 9</v>
          </cell>
        </row>
        <row r="77">
          <cell r="A77" t="str">
            <v>0400 541.13.01 48135</v>
          </cell>
          <cell r="B77" t="str">
            <v>PROGRAMA RECUALIFICACIÓN DEL SUE (MINISTERIO)</v>
          </cell>
          <cell r="C77" t="str">
            <v>SI</v>
          </cell>
          <cell r="D77" t="str">
            <v>OBJETIVO 8: PROMOVER EL CRECIMIENTO ECONÓMICO INCLUSIVO Y SOSTENIBLE, EL EMPLEO Y EL TRABAJO DECENTE PARA TODOS</v>
          </cell>
          <cell r="E77"/>
          <cell r="F77" t="str">
            <v>También ODS 4</v>
          </cell>
        </row>
        <row r="78">
          <cell r="A78" t="str">
            <v>0400 541.18.01 62704</v>
          </cell>
          <cell r="B78" t="str">
            <v>RENOVACIÓN EQUIPAMIENTO ANIMALARIO: SEA</v>
          </cell>
          <cell r="C78" t="str">
            <v>SI</v>
          </cell>
          <cell r="D78" t="str">
            <v>OBJETIVO 9: CONSTRUIR INFRAESTRUCTURAS RESILIENTES, PROMOVER LA INDUSTRIALIZACIÓN SOSTENIBLE Y FOMENTAR LA INNOVACIÓN</v>
          </cell>
          <cell r="E78"/>
          <cell r="F78"/>
        </row>
        <row r="79">
          <cell r="A79" t="str">
            <v>0400 541.18.02 62704</v>
          </cell>
          <cell r="B79" t="str">
            <v>RENOVACIÓN EQUIPAMIENTO ANIMALARIO: RMG</v>
          </cell>
          <cell r="C79" t="str">
            <v>SI</v>
          </cell>
          <cell r="D79" t="str">
            <v>OBJETIVO 9: CONSTRUIR INFRAESTRUCTURAS RESILIENTES, PROMOVER LA INDUSTRIALIZACIÓN SOSTENIBLE Y FOMENTAR LA INNOVACIÓN</v>
          </cell>
          <cell r="E79"/>
          <cell r="F79"/>
        </row>
        <row r="80">
          <cell r="A80" t="str">
            <v>04001220___24900</v>
          </cell>
          <cell r="B80" t="str">
            <v>GASTOS DE FUNCIONAMIENTO DEL VICERRECTORADO DE INVESTIGACIÓN</v>
          </cell>
          <cell r="C80" t="str">
            <v>SI</v>
          </cell>
          <cell r="D80" t="str">
            <v>OBJETIVO 9: CONSTRUIR INFRAESTRUCTURAS RESILIENTES, PROMOVER LA INDUSTRIALIZACIÓN SOSTENIBLE Y FOMENTAR LA INNOVACIÓN</v>
          </cell>
          <cell r="E80" t="str">
            <v>Meta 9.5</v>
          </cell>
          <cell r="F80" t="str">
            <v>También ODS 1, 2, 3, 4, 5, 6, 8 etc</v>
          </cell>
        </row>
        <row r="81">
          <cell r="A81" t="str">
            <v>040012208__24900</v>
          </cell>
          <cell r="B81" t="str">
            <v>ACCIONES ESPECÍFICAS DEL VICERRECTORADO DE INVESTIGACIÓN</v>
          </cell>
          <cell r="C81" t="str">
            <v>SI</v>
          </cell>
          <cell r="D81" t="str">
            <v>OBJETIVO 9: CONSTRUIR INFRAESTRUCTURAS RESILIENTES, PROMOVER LA INDUSTRIALIZACIÓN SOSTENIBLE Y FOMENTAR LA INNOVACIÓN</v>
          </cell>
          <cell r="E81" t="str">
            <v>Meta 9.5</v>
          </cell>
          <cell r="F81" t="str">
            <v>También ODS 1, 2, 3, 4, 5, 6, 8 etc</v>
          </cell>
        </row>
        <row r="82">
          <cell r="A82" t="str">
            <v>04005410___48131</v>
          </cell>
          <cell r="B82" t="str">
            <v>PROGRAMA DE PROMOCIÓN EMPLEO JOVEN E IMPLANTACIÓN DE LA GARANTÍA JUVENIL (EMPLEO JOVEN)</v>
          </cell>
          <cell r="C82" t="str">
            <v>SI</v>
          </cell>
          <cell r="D82" t="str">
            <v>OBJETIVO 8: PROMOVER EL CRECIMIENTO ECONÓMICO INCLUSIVO Y SOSTENIBLE, EL EMPLEO Y EL TRABAJO DECENTE PARA TODOS</v>
          </cell>
          <cell r="E82" t="str">
            <v>Meta 8.6</v>
          </cell>
          <cell r="F82" t="str">
            <v>También Objetivo 5. Lograr la igualdad de género y empoderar a todas las mujeres y las niñas, y Objetivo 9. Construir infraestructuras resilientes, promover la industrialización
inclusiva y sostenible y fomentar la innovación</v>
          </cell>
        </row>
        <row r="83">
          <cell r="A83" t="str">
            <v>04005410___48133</v>
          </cell>
          <cell r="B83" t="str">
            <v>CONTRATACIÓN DOCTORES - PLAN GENT (GV)</v>
          </cell>
          <cell r="C83" t="str">
            <v>SI</v>
          </cell>
          <cell r="D83" t="str">
            <v>OBJETIVO 8: PROMOVER EL CRECIMIENTO ECONÓMICO INCLUSIVO Y SOSTENIBLE, EL EMPLEO Y EL TRABAJO DECENTE PARA TODOS</v>
          </cell>
          <cell r="E83" t="str">
            <v>Meta 8.6</v>
          </cell>
          <cell r="F83" t="str">
            <v>También Objetivo 5. Lograr la igualdad de género y empoderar a todas las mujeres y las niñas y Objetivo 9. Construir infraestructuras resilientes, promover la industrialización
inclusiva y sostenible y fomentar la innovación
niñas</v>
          </cell>
        </row>
        <row r="84">
          <cell r="A84" t="str">
            <v>04005410___48137</v>
          </cell>
          <cell r="B84" t="str">
            <v>CONTRATACION DOCTORES CONVOCATORIA BEATRIZ GALINDO</v>
          </cell>
          <cell r="C84" t="str">
            <v>SI</v>
          </cell>
          <cell r="D84" t="str">
            <v>OBJETIVO 8: PROMOVER EL CRECIMIENTO ECONÓMICO INCLUSIVO Y SOSTENIBLE, EL EMPLEO Y EL TRABAJO DECENTE PARA TODOS</v>
          </cell>
          <cell r="E84" t="str">
            <v>Meta 8.6</v>
          </cell>
          <cell r="F84" t="str">
            <v>También Objetivo 5. Lograr la igualdad de género y empoderar a todas las mujeres y las Objetivo 9. Construir infraestructuras resilientes, promover la industrialización
inclusiva y sostenible y fomentar la innovación</v>
          </cell>
        </row>
        <row r="85">
          <cell r="A85" t="str">
            <v>04005410___48138</v>
          </cell>
          <cell r="B85" t="str">
            <v>CONTRATACIÓN LABORAL PERSONAL TÉCNICO Y DE GESTIÓN I+D+i</v>
          </cell>
          <cell r="C85" t="str">
            <v>SI</v>
          </cell>
          <cell r="D85" t="str">
            <v>OBJETIVO 8: PROMOVER EL CRECIMIENTO ECONÓMICO INCLUSIVO Y SOSTENIBLE, EL EMPLEO Y EL TRABAJO DECENTE PARA TODOS</v>
          </cell>
          <cell r="E85" t="str">
            <v>Meta 8.6</v>
          </cell>
          <cell r="F85" t="str">
            <v>También Objetivo 5. Lograr la igualdad de género y empoderar a todas las mujeres y las niñas y Objetivo 9. Construir infraestructuras resilientes, promover la industrialización
inclusiva y sostenible y fomentar la innovación</v>
          </cell>
        </row>
        <row r="86">
          <cell r="A86" t="str">
            <v>04005410___48139</v>
          </cell>
          <cell r="B86" t="str">
            <v>CONTRATACIÓN PERSONAL INVESTIGADOR EN FORMACIÓN EMPRESAS VALENCIANAS - PLAN GENT (GV)</v>
          </cell>
          <cell r="C86" t="str">
            <v>SI</v>
          </cell>
          <cell r="D86" t="str">
            <v>OBJETIVO 8: PROMOVER EL CRECIMIENTO ECONÓMICO INCLUSIVO Y SOSTENIBLE, EL EMPLEO Y EL TRABAJO DECENTE PARA TODOS</v>
          </cell>
          <cell r="E86" t="str">
            <v>Meta 8.6</v>
          </cell>
          <cell r="F86" t="str">
            <v>También Objetivo 5. Lograr la igualdad de género y empoderar a todas las mujeres y las niñas y Objetivo 9. Construir infraestructuras resilientes, promover la industrialización
inclusiva y sostenible y fomentar la innovación</v>
          </cell>
        </row>
        <row r="87">
          <cell r="A87" t="str">
            <v>04005410___48140</v>
          </cell>
          <cell r="B87" t="str">
            <v>ESTANCIAS BREVES BENEFICIARIOS AYUDAS FPU (MINISTERIO)</v>
          </cell>
          <cell r="C87" t="str">
            <v>SI</v>
          </cell>
          <cell r="D87" t="str">
            <v>OBJETIVO 9: CONSTRUIR INFRAESTRUCTURAS RESILIENTES, PROMOVER LA INDUSTRIALIZACIÓN SOSTENIBLE Y FOMENTAR LA INNOVACIÓN</v>
          </cell>
          <cell r="E87" t="str">
            <v>Meta 9.5</v>
          </cell>
          <cell r="F87" t="str">
            <v>También ODS 4</v>
          </cell>
        </row>
        <row r="88">
          <cell r="A88" t="str">
            <v>04005410___48142</v>
          </cell>
          <cell r="B88" t="str">
            <v>PROGRAMA DE TÉCNICOS DE APOYO (MINISTERIO)</v>
          </cell>
          <cell r="C88" t="str">
            <v>SI</v>
          </cell>
          <cell r="D88" t="str">
            <v>OBJETIVO 8: PROMOVER EL CRECIMIENTO ECONÓMICO INCLUSIVO Y SOSTENIBLE, EL EMPLEO Y EL TRABAJO DECENTE PARA TODOS</v>
          </cell>
          <cell r="E88" t="str">
            <v>Meta 8.6</v>
          </cell>
          <cell r="F88" t="str">
            <v>También Objetivo 5. Lograr la igualdad de género y empoderar a todas las mujeres y las niñas y Objetivo 9. Construir infraestructuras resilientes, promover la industrialización
inclusiva y sostenible y fomentar la innovación</v>
          </cell>
        </row>
        <row r="89">
          <cell r="A89" t="str">
            <v>04005410___48143</v>
          </cell>
          <cell r="B89" t="str">
            <v>CONTRATOS PREDOCTORALES FPI  (MINISTERIO)</v>
          </cell>
          <cell r="C89" t="str">
            <v>SI</v>
          </cell>
          <cell r="D89" t="str">
            <v>OBJETIVO 8: PROMOVER EL CRECIMIENTO ECONÓMICO INCLUSIVO Y SOSTENIBLE, EL EMPLEO Y EL TRABAJO DECENTE PARA TODOS</v>
          </cell>
          <cell r="E89" t="str">
            <v>Meta 8.6</v>
          </cell>
          <cell r="F89" t="str">
            <v>También Objetivo 5. Lograr la igualdad de género y empoderar a todas las mujeres y las niñas y Objetivo 9. Construir infraestructuras resilientes, promover la industrialización
inclusiva y sostenible y fomentar la innovación. También ODS 4</v>
          </cell>
        </row>
        <row r="90">
          <cell r="A90" t="str">
            <v>04005410___48145</v>
          </cell>
          <cell r="B90" t="str">
            <v>INCORPORACIÓN DOCTORES INVESTIGADORES:PROGRAMA RAMÓN Y CAJAL</v>
          </cell>
          <cell r="C90" t="str">
            <v>SI</v>
          </cell>
          <cell r="D90" t="str">
            <v>OBJETIVO 8: PROMOVER EL CRECIMIENTO ECONÓMICO INCLUSIVO Y SOSTENIBLE, EL EMPLEO Y EL TRABAJO DECENTE PARA TODOS</v>
          </cell>
          <cell r="E90" t="str">
            <v>Meta 8.6</v>
          </cell>
          <cell r="F90" t="str">
            <v>También Objetivo 5. Lograr la igualdad de género y empoderar a todas las mujeres y las niñas y Objetivo 9. Construir infraestructuras resilientes, promover la industrialización
inclusiva y sostenible y fomentar la innovación</v>
          </cell>
        </row>
        <row r="91">
          <cell r="A91" t="str">
            <v>04005410___48146</v>
          </cell>
          <cell r="B91" t="str">
            <v>AYUDAS PARA LA FORMACIÓN POSDOCTORAL (MINISTERIO): PROGRAMA JUAN DE LA CIERVA -FORMACIÓN</v>
          </cell>
          <cell r="C91" t="str">
            <v>SI</v>
          </cell>
          <cell r="D91" t="str">
            <v>OBJETIVO 8: PROMOVER EL CRECIMIENTO ECONÓMICO INCLUSIVO Y SOSTENIBLE, EL EMPLEO Y EL TRABAJO DECENTE PARA TODOS</v>
          </cell>
          <cell r="E91" t="str">
            <v>Meta 8.6</v>
          </cell>
          <cell r="F91" t="str">
            <v>También Objetivo 5. Lograr la igualdad de género y empoderar a todas las mujeres y las niñas y Objetivo 9. Construir infraestructuras resilientes, promover la industrialización
inclusiva y sostenible y fomentar la innovación</v>
          </cell>
        </row>
        <row r="92">
          <cell r="A92" t="str">
            <v>04005410___48147</v>
          </cell>
          <cell r="B92" t="str">
            <v>CONTRATACIÓN PERSONAL INVESTIGADOR (ISCIII)</v>
          </cell>
          <cell r="C92" t="str">
            <v>SI</v>
          </cell>
          <cell r="D92" t="str">
            <v>OBJETIVO 8: PROMOVER EL CRECIMIENTO ECONÓMICO INCLUSIVO Y SOSTENIBLE, EL EMPLEO Y EL TRABAJO DECENTE PARA TODOS</v>
          </cell>
          <cell r="E92" t="str">
            <v>Meta 8.6</v>
          </cell>
          <cell r="F92" t="str">
            <v>También Objetivo 5. Lograr la igualdad de género y empoderar a todas las mujeres y las niñas y Objetivo 9. Construir infraestructuras resilientes, promover la industrialización
inclusiva y sostenible y fomentar la innovación</v>
          </cell>
        </row>
        <row r="93">
          <cell r="A93" t="str">
            <v>04005410___48150</v>
          </cell>
          <cell r="B93" t="str">
            <v>CONTRATACIÓN BENEFICIARIOS PROGRAMA VALi+d PREDOCTORAL (GV)</v>
          </cell>
          <cell r="C93" t="str">
            <v>SI</v>
          </cell>
          <cell r="D93" t="str">
            <v>OBJETIVO 8: PROMOVER EL CRECIMIENTO ECONÓMICO INCLUSIVO Y SOSTENIBLE, EL EMPLEO Y EL TRABAJO DECENTE PARA TODOS</v>
          </cell>
          <cell r="E93" t="str">
            <v>Meta 8.6</v>
          </cell>
          <cell r="F93" t="str">
            <v>También Objetivo 5. Lograr la igualdad de género y empoderar a todas las mujeres y las niñas y Objetivo 9. Construir infraestructuras resilientes, promover la industrialización. También ODS 4
inclusiva y sostenible y fomentar la innovación</v>
          </cell>
        </row>
        <row r="94">
          <cell r="A94" t="str">
            <v>04005410___48154</v>
          </cell>
          <cell r="B94" t="str">
            <v>AYUDA DEL PROGRAMA SANTIAGO GRISOLÍA (GV)</v>
          </cell>
          <cell r="C94" t="str">
            <v>SI</v>
          </cell>
          <cell r="D94" t="str">
            <v>OBJETIVO 8: PROMOVER EL CRECIMIENTO ECONÓMICO INCLUSIVO Y SOSTENIBLE, EL EMPLEO Y EL TRABAJO DECENTE PARA TODOS</v>
          </cell>
          <cell r="E94" t="str">
            <v>Meta 8.6</v>
          </cell>
          <cell r="F94" t="str">
            <v>También Objetivo 5. Lograr la igualdad de género y empoderar a todas las mujeres y las niñas y Objetivo 9. Construir infraestructuras resilientes, promover la industrialización. También ODS 4
inclusiva y sostenible y fomentar la innovación</v>
          </cell>
        </row>
        <row r="95">
          <cell r="A95" t="str">
            <v>04005410___48156</v>
          </cell>
          <cell r="B95" t="str">
            <v>CONTRATACIÓN BENEFICIARIOS PROGRAMA VALi+d POSTDOCTORAL (GV)</v>
          </cell>
          <cell r="C95" t="str">
            <v>SI</v>
          </cell>
          <cell r="D95" t="str">
            <v>OBJETIVO 8: PROMOVER EL CRECIMIENTO ECONÓMICO INCLUSIVO Y SOSTENIBLE, EL EMPLEO Y EL TRABAJO DECENTE PARA TODOS</v>
          </cell>
          <cell r="E95" t="str">
            <v>Meta 8.6</v>
          </cell>
          <cell r="F95" t="str">
            <v>También Objetivo 5. Lograr la igualdad de género y empoderar a todas las mujeres y las niñas y Objetivo 9. Construir infraestructuras resilientes, promover la industrialización. También ODS 4
inclusiva y sostenible y fomentar la innovación</v>
          </cell>
        </row>
        <row r="96">
          <cell r="A96" t="str">
            <v>04005410___48200</v>
          </cell>
          <cell r="B96" t="str">
            <v>COFINANCIACIÓN PROYECTOS UMH-FISABIO</v>
          </cell>
          <cell r="C96" t="str">
            <v>SI</v>
          </cell>
          <cell r="D96" t="str">
            <v>OBJETIVO 8: PROMOVER EL CRECIMIENTO ECONÓMICO INCLUSIVO Y SOSTENIBLE, EL EMPLEO Y EL TRABAJO DECENTE PARA TODOS</v>
          </cell>
          <cell r="E96" t="str">
            <v>Meta 8.6</v>
          </cell>
          <cell r="F96" t="str">
            <v>También ODS 4, 5 y 9</v>
          </cell>
        </row>
        <row r="97">
          <cell r="A97" t="str">
            <v>040054101__48146</v>
          </cell>
          <cell r="B97" t="str">
            <v>AYUDAS PARA LA FORMACIÓN POSDOCTORAL (MINISTERIO): PROGRAMA JUAN DE LA CIERVA -INCORPORACIÓN</v>
          </cell>
          <cell r="C97" t="str">
            <v>SI</v>
          </cell>
          <cell r="D97" t="str">
            <v>OBJETIVO 8: PROMOVER EL CRECIMIENTO ECONÓMICO INCLUSIVO Y SOSTENIBLE, EL EMPLEO Y EL TRABAJO DECENTE PARA TODOS</v>
          </cell>
          <cell r="E97" t="str">
            <v>Meta 8.6</v>
          </cell>
          <cell r="F97" t="str">
            <v>También Objetivo 5. Lograr la igualdad de género y empoderar a todas las mujeres y las niñas y Objetivo 9. Construir infraestructuras resilientes, promover la industrialización. También ODS 4
inclusiva y sostenible y fomentar la innovación</v>
          </cell>
        </row>
        <row r="98">
          <cell r="A98" t="str">
            <v>040054101__68301</v>
          </cell>
          <cell r="B98" t="str">
            <v>CONTRATACIÓN DE PERSONAL INVESTIGADOR EN FORMACIÓN FPU (MINISTERIO)</v>
          </cell>
          <cell r="C98" t="str">
            <v>SI</v>
          </cell>
          <cell r="D98" t="str">
            <v>OBJETIVO 8: PROMOVER EL CRECIMIENTO ECONÓMICO INCLUSIVO Y SOSTENIBLE, EL EMPLEO Y EL TRABAJO DECENTE PARA TODOS</v>
          </cell>
          <cell r="E98" t="str">
            <v>Meta 8.6</v>
          </cell>
          <cell r="F98" t="str">
            <v>También Objetivo 5. Lograr la igualdad de género y empoderar a todas las mujeres y las niñas y Objetivo 9. Construir infraestructuras resilientes, promover la industrialización. También ODS 4.
inclusiva y sostenible y fomentar la innovación</v>
          </cell>
        </row>
        <row r="99">
          <cell r="A99" t="str">
            <v>040054102__21301</v>
          </cell>
          <cell r="B99" t="str">
            <v>REPARACIÓN, MANTENIMIENTO Y CONSERVACIÓN MAQUINARIA Y EQUIPAMIENTO DE INVESTIGACIÓN</v>
          </cell>
          <cell r="C99" t="str">
            <v>SI</v>
          </cell>
          <cell r="D99" t="str">
            <v>OBJETIVO 9: CONSTRUIR INFRAESTRUCTURAS RESILIENTES, PROMOVER LA INDUSTRIALIZACIÓN SOSTENIBLE Y FOMENTAR LA INNOVACIÓN</v>
          </cell>
          <cell r="E99" t="str">
            <v>Metas 9.4 y 9.5</v>
          </cell>
          <cell r="F99" t="str">
            <v>También ODS 4</v>
          </cell>
        </row>
        <row r="100">
          <cell r="A100" t="str">
            <v>040054102__22001</v>
          </cell>
          <cell r="B100" t="str">
            <v>EDITORIAL ELECTRÓNICA UMH</v>
          </cell>
          <cell r="C100" t="str">
            <v>SI</v>
          </cell>
          <cell r="D100" t="str">
            <v>OBJETIVO 4: GARANTIZAR UNA EDUCACIÓN INCLUSIVA, EQUITATIVA Y DE CALIDAD Y PROMOVER OPORTUNIDADES DE APRENDIZAJE DURANTE TODA LA VIDA PARA TODOS</v>
          </cell>
          <cell r="E100" t="str">
            <v>Metas 4.4 y 4.5</v>
          </cell>
          <cell r="F100"/>
        </row>
        <row r="101">
          <cell r="A101" t="str">
            <v>040054103__21700</v>
          </cell>
          <cell r="B101" t="str">
            <v>MANTENIMIENTO SOFTWARE REDIUMH: SOD+DSPACE+EZPROXY</v>
          </cell>
          <cell r="C101" t="str">
            <v>SI</v>
          </cell>
          <cell r="D101" t="str">
            <v>OBJETIVO 9: CONSTRUIR INFRAESTRUCTURAS RESILIENTES, PROMOVER LA INDUSTRIALIZACIÓN SOSTENIBLE Y FOMENTAR LA INNOVACIÓN</v>
          </cell>
          <cell r="E101" t="str">
            <v>Meta 9.5</v>
          </cell>
          <cell r="F101" t="str">
            <v>Tambiém Objetivo 4. Garantizar una educación inclusiva y equitativa de calidad y
promover oportunidades de aprendizaje permanente para todos</v>
          </cell>
        </row>
        <row r="102">
          <cell r="A102" t="str">
            <v>040054104__22706</v>
          </cell>
          <cell r="B102" t="str">
            <v>MANTENIMIENTO DEL SELLO EUROPEO PARA LA ACREDITACIÓN DE CALIDAD EN RECURSOS HUMANOS PARA LA INVESTIGACIÓN</v>
          </cell>
          <cell r="C102" t="str">
            <v>SI</v>
          </cell>
          <cell r="D102" t="str">
            <v>OBJETIVO 16: PROMOVER SOCIEDADES JUSTAS, PACÍFICAS E INCLUSIVAS</v>
          </cell>
          <cell r="E102" t="str">
            <v>Meta 16.6</v>
          </cell>
          <cell r="F102"/>
        </row>
        <row r="103">
          <cell r="A103" t="str">
            <v>040054105__22800</v>
          </cell>
          <cell r="B103" t="str">
            <v>EVALUACIÓN DEL PROFESORADO EN ACTIVIDADES DE INVESTIGACIÓN (SEXENIOS INVESTIGACIÓN)</v>
          </cell>
          <cell r="C103" t="str">
            <v>SI</v>
          </cell>
          <cell r="D103" t="str">
            <v>OBJETIVO 8: PROMOVER EL CRECIMIENTO ECONÓMICO INCLUSIVO Y SOSTENIBLE, EL EMPLEO Y EL TRABAJO DECENTE PARA TODOS</v>
          </cell>
          <cell r="E103"/>
          <cell r="F103" t="str">
            <v>También Objetivo 4. Garantizar una educación inclusiva y equitativa de calidad y
promover oportunidades de aprendizaje permanente para todos, meta 4.c / Vinculado también al ODS 16 (meta 16.6: Crear a todos los niveles instituciones eficaces y transparentes que rindan cuentas)</v>
          </cell>
        </row>
        <row r="104">
          <cell r="A104" t="str">
            <v>040054110__48100</v>
          </cell>
          <cell r="B104" t="str">
            <v>COFINANCIACIÓN CONVOCATORIAS COMPETITIVAS (APORTACIÓN UMH)</v>
          </cell>
          <cell r="C104" t="str">
            <v>SI</v>
          </cell>
          <cell r="D104" t="str">
            <v>OBJETIVO 9: CONSTRUIR INFRAESTRUCTURAS RESILIENTES, PROMOVER LA INDUSTRIALIZACIÓN SOSTENIBLE Y FOMENTAR LA INNOVACIÓN</v>
          </cell>
          <cell r="E104" t="str">
            <v>Meta 9.5</v>
          </cell>
          <cell r="F104"/>
        </row>
        <row r="105">
          <cell r="A105" t="str">
            <v>040054110__48103</v>
          </cell>
          <cell r="B105" t="str">
            <v>BECAS PARA LA INICIACIÓN DE LA INVESTIGACIÓN</v>
          </cell>
          <cell r="C105" t="str">
            <v>SI</v>
          </cell>
          <cell r="D105" t="str">
            <v>OBJETIVO 4: GARANTIZAR UNA EDUCACIÓN INCLUSIVA, EQUITATIVA Y DE CALIDAD Y PROMOVER OPORTUNIDADES DE APRENDIZAJE DURANTE TODA LA VIDA PARA TODOS</v>
          </cell>
          <cell r="E105" t="str">
            <v>Meta 4.4</v>
          </cell>
          <cell r="F105" t="str">
            <v>También Objetivo 9. Construir infraestructuras resilientes, promover la industrialización
inclusiva y sostenible y fomentar la innovación</v>
          </cell>
        </row>
        <row r="106">
          <cell r="A106" t="str">
            <v>040054110__68301</v>
          </cell>
          <cell r="B106" t="str">
            <v>AYUDAS PREDOCTORALES FORMACIÓN PERSONAL INVESTIGADOR (FONDOS PROPIOS)</v>
          </cell>
          <cell r="C106" t="str">
            <v>SI</v>
          </cell>
          <cell r="D106" t="str">
            <v>OBJETIVO 4: GARANTIZAR UNA EDUCACIÓN INCLUSIVA, EQUITATIVA Y DE CALIDAD Y PROMOVER OPORTUNIDADES DE APRENDIZAJE DURANTE TODA LA VIDA PARA TODOS</v>
          </cell>
          <cell r="E106" t="str">
            <v>Meta 4.4</v>
          </cell>
          <cell r="F106" t="str">
            <v>También Objetivo 9. Construir infraestructuras resilientes, promover la industrialización
inclusiva y sostenible y fomentar la innovación</v>
          </cell>
        </row>
        <row r="107">
          <cell r="A107" t="str">
            <v>040054115__48194</v>
          </cell>
          <cell r="B107" t="str">
            <v>AYUDAS PARA CONTRATOS PREDOCTORALES - TESIS ECONOMÍA PÚBLICA</v>
          </cell>
          <cell r="C107" t="str">
            <v>SI</v>
          </cell>
          <cell r="D107" t="str">
            <v>OBJETIVO 8: PROMOVER EL CRECIMIENTO ECONÓMICO INCLUSIVO Y SOSTENIBLE, EL EMPLEO Y EL TRABAJO DECENTE PARA TODOS</v>
          </cell>
          <cell r="E107" t="str">
            <v>Meta 8.6</v>
          </cell>
          <cell r="F107" t="str">
            <v>También ODS 4</v>
          </cell>
        </row>
        <row r="108">
          <cell r="A108" t="str">
            <v>040054120__22800</v>
          </cell>
          <cell r="B108" t="str">
            <v>COFINANCIACIÓN PROYECTOS UMH-LA FE</v>
          </cell>
          <cell r="C108" t="str">
            <v>SI</v>
          </cell>
          <cell r="D108" t="str">
            <v>OBJETIVO 9: CONSTRUIR INFRAESTRUCTURAS RESILIENTES, PROMOVER LA INDUSTRIALIZACIÓN SOSTENIBLE Y FOMENTAR LA INNOVACIÓN</v>
          </cell>
          <cell r="E108" t="str">
            <v>Meta 9.5</v>
          </cell>
          <cell r="F108" t="str">
            <v>También Objetivo 3. Garantizar una vida sana y promover el bienestar de todos a todas las edades. También ODS 17</v>
          </cell>
        </row>
        <row r="109">
          <cell r="A109" t="str">
            <v>04011220___24900</v>
          </cell>
          <cell r="B109" t="str">
            <v>GASTOS DE FUNCIONAMIENTO DE LAS BIBLIOTECAS</v>
          </cell>
          <cell r="C109" t="str">
            <v>SI</v>
          </cell>
          <cell r="D109" t="str">
            <v>OBJETIVO 4: GARANTIZAR UNA EDUCACIÓN INCLUSIVA, EQUITATIVA Y DE CALIDAD Y PROMOVER OPORTUNIDADES DE APRENDIZAJE DURANTE TODA LA VIDA PARA TODOS</v>
          </cell>
          <cell r="E109" t="str">
            <v>Meta 4.4</v>
          </cell>
          <cell r="F109"/>
        </row>
        <row r="110">
          <cell r="A110" t="str">
            <v>040112201__23100</v>
          </cell>
          <cell r="B110" t="str">
            <v>MOVILIDAD INTERBIBLIOTECAS</v>
          </cell>
          <cell r="C110" t="str">
            <v>SI</v>
          </cell>
          <cell r="D110" t="str">
            <v>OBJETIVO 4: GARANTIZAR UNA EDUCACIÓN INCLUSIVA, EQUITATIVA Y DE CALIDAD Y PROMOVER OPORTUNIDADES DE APRENDIZAJE DURANTE TODA LA VIDA PARA TODOS</v>
          </cell>
          <cell r="E110" t="str">
            <v>Meta 4.4</v>
          </cell>
          <cell r="F110"/>
        </row>
        <row r="111">
          <cell r="A111" t="str">
            <v>040112208__24900</v>
          </cell>
          <cell r="B111" t="str">
            <v>ACCIONES ESPECÍFICAS DE GESTIÓN DEL SERVICIO DE BIBLIOTECAS</v>
          </cell>
          <cell r="C111" t="str">
            <v>SI</v>
          </cell>
          <cell r="D111" t="str">
            <v>OBJETIVO 4: GARANTIZAR UNA EDUCACIÓN INCLUSIVA, EQUITATIVA Y DE CALIDAD Y PROMOVER OPORTUNIDADES DE APRENDIZAJE DURANTE TODA LA VIDA PARA TODOS</v>
          </cell>
          <cell r="E111" t="str">
            <v>Meta 4.4</v>
          </cell>
          <cell r="F111"/>
        </row>
        <row r="112">
          <cell r="A112" t="str">
            <v>04021220___24900</v>
          </cell>
          <cell r="B112" t="str">
            <v>GASTOS DE FUNCIONAMIENTO DE LA OFICINA DE INVESTIGACIÓN RESPONSABLE</v>
          </cell>
          <cell r="C112" t="str">
            <v>SI</v>
          </cell>
          <cell r="D112" t="str">
            <v>OBJETIVO 9: CONSTRUIR INFRAESTRUCTURAS RESILIENTES, PROMOVER LA INDUSTRIALIZACIÓN SOSTENIBLE Y FOMENTAR LA INNOVACIÓN</v>
          </cell>
          <cell r="E112" t="str">
            <v>Meta 9.4</v>
          </cell>
          <cell r="F112" t="str">
            <v>También DOS 3, 4, 5</v>
          </cell>
        </row>
        <row r="113">
          <cell r="A113" t="str">
            <v>040212208__24900</v>
          </cell>
          <cell r="B113" t="str">
            <v>ACCIONES ESPECÍFICAS DE GESTIÓN DE LA OFICINA DE INVESTIGACIÓN RESPONSABLE</v>
          </cell>
          <cell r="C113" t="str">
            <v>SI</v>
          </cell>
          <cell r="D113" t="str">
            <v>OBJETIVO 16: PROMOVER SOCIEDADES JUSTAS, PACÍFICAS E INCLUSIVAS</v>
          </cell>
          <cell r="E113" t="str">
            <v>Meta 16.6</v>
          </cell>
          <cell r="F113" t="str">
            <v>También ODS 3, 4, 5</v>
          </cell>
        </row>
        <row r="114">
          <cell r="A114" t="str">
            <v>040254101__22880</v>
          </cell>
          <cell r="B114" t="str">
            <v>FORMACIÓN PROFESORES Y TÉCNICOS DE INVESTIGACIÓN</v>
          </cell>
          <cell r="C114" t="str">
            <v>SI</v>
          </cell>
          <cell r="D114" t="str">
            <v>OBJETIVO 4: GARANTIZAR UNA EDUCACIÓN INCLUSIVA, EQUITATIVA Y DE CALIDAD Y PROMOVER OPORTUNIDADES DE APRENDIZAJE DURANTE TODA LA VIDA PARA TODOS</v>
          </cell>
          <cell r="E114" t="str">
            <v>Metas 4.3, 4.4 y 4.5</v>
          </cell>
          <cell r="F114" t="str">
            <v>También ODS 3, y 5</v>
          </cell>
        </row>
        <row r="115">
          <cell r="A115" t="str">
            <v>04031220___24900</v>
          </cell>
          <cell r="B115" t="str">
            <v>GASTOS DE FUNCIONAMIENTO DEL SERVICIO DE INNOVACIÓN ANATÓMICA</v>
          </cell>
          <cell r="C115" t="str">
            <v>SI</v>
          </cell>
          <cell r="D115" t="str">
            <v>OBJETIVO 4: GARANTIZAR UNA EDUCACIÓN INCLUSIVA, EQUITATIVA Y DE CALIDAD Y PROMOVER OPORTUNIDADES DE APRENDIZAJE DURANTE TODA LA VIDA PARA TODOS</v>
          </cell>
          <cell r="E115" t="str">
            <v>Metas 4.3, 4.4 y 4.5</v>
          </cell>
          <cell r="F115" t="str">
            <v>También ODS 3, y 5</v>
          </cell>
        </row>
        <row r="116">
          <cell r="A116" t="str">
            <v>040354101__22160</v>
          </cell>
          <cell r="B116" t="str">
            <v>MANTENIMIENTO SALA DISECCIÓN</v>
          </cell>
          <cell r="C116" t="str">
            <v>SI</v>
          </cell>
          <cell r="D116" t="str">
            <v>OBJETIVO 4: GARANTIZAR UNA EDUCACIÓN INCLUSIVA, EQUITATIVA Y DE CALIDAD Y PROMOVER OPORTUNIDADES DE APRENDIZAJE DURANTE TODA LA VIDA PARA TODOS</v>
          </cell>
          <cell r="E116" t="str">
            <v>Metas 4.3, 4.4 y 4.5</v>
          </cell>
          <cell r="F116" t="str">
            <v>También ODS 3, y 9</v>
          </cell>
        </row>
        <row r="117">
          <cell r="A117" t="str">
            <v>040354103__22106</v>
          </cell>
          <cell r="B117" t="str">
            <v>SUMINISTROS MATERIAL DE LABORATORIO SERVICIO DE INNOVACIÓN ANATÓMICA</v>
          </cell>
          <cell r="C117" t="str">
            <v>SI</v>
          </cell>
          <cell r="D117" t="str">
            <v>OBJETIVO 9: CONSTRUIR INFRAESTRUCTURAS RESILIENTES, PROMOVER LA INDUSTRIALIZACIÓN SOSTENIBLE Y FOMENTAR LA INNOVACIÓN</v>
          </cell>
          <cell r="E117" t="str">
            <v>Meta 9.4</v>
          </cell>
          <cell r="F117" t="str">
            <v>También ODS 3, 4, 5</v>
          </cell>
        </row>
        <row r="118">
          <cell r="A118" t="str">
            <v>0500 322.10.05 48106</v>
          </cell>
          <cell r="B118" t="str">
            <v>ACCIONES DE IMPULSO A LA INNOVACIÓN:  PREMIOS NAU DE LA INNOVACIÓ</v>
          </cell>
          <cell r="C118" t="str">
            <v>SI</v>
          </cell>
          <cell r="D118" t="str">
            <v>OBJETIVO 8: PROMOVER EL CRECIMIENTO ECONÓMICO INCLUSIVO Y SOSTENIBLE, EL EMPLEO Y EL TRABAJO DECENTE PARA TODOS</v>
          </cell>
          <cell r="E118" t="str">
            <v>Meta 8.3</v>
          </cell>
          <cell r="F118"/>
        </row>
        <row r="119">
          <cell r="A119" t="str">
            <v>0500 542.00.01 22600</v>
          </cell>
          <cell r="B119" t="str">
            <v>PROGRAMA DIFUNDE</v>
          </cell>
          <cell r="C119" t="str">
            <v>SI</v>
          </cell>
          <cell r="D119" t="str">
            <v>OBJETIVO 17: REVITALIZAR LA ALIANZA MUNDIAL PARA EL DESARROLLO SOSTENIBLE</v>
          </cell>
          <cell r="E119" t="str">
            <v>Meta 17.7</v>
          </cell>
          <cell r="F119" t="str">
            <v>También ODS 4 y 9</v>
          </cell>
        </row>
        <row r="120">
          <cell r="A120" t="str">
            <v>0500 542.00.04 23200</v>
          </cell>
          <cell r="B120" t="str">
            <v>PROGRAMA CONTACTA</v>
          </cell>
          <cell r="C120" t="str">
            <v>SI</v>
          </cell>
          <cell r="D120" t="str">
            <v>OBJETIVO 17: REVITALIZAR LA ALIANZA MUNDIAL PARA EL DESARROLLO SOSTENIBLE</v>
          </cell>
          <cell r="E120" t="str">
            <v>Meta 17.7, 17.16</v>
          </cell>
          <cell r="F120" t="str">
            <v>También ODS 4 y 9</v>
          </cell>
        </row>
        <row r="121">
          <cell r="A121" t="str">
            <v>0500 542.10.01 47111</v>
          </cell>
          <cell r="B121" t="str">
            <v>PROGRAMA CAPACITA</v>
          </cell>
          <cell r="C121" t="str">
            <v>SI</v>
          </cell>
          <cell r="D121" t="str">
            <v>OBJETIVO 4: GARANTIZAR UNA EDUCACIÓN INCLUSIVA, EQUITATIVA Y DE CALIDAD Y PROMOVER OPORTUNIDADES DE APRENDIZAJE DURANTE TODA LA VIDA PARA TODOS</v>
          </cell>
          <cell r="E121" t="str">
            <v>Metas 4.3, 4.4 y 4.5</v>
          </cell>
          <cell r="F121" t="str">
            <v>También ODS 4 y 9</v>
          </cell>
        </row>
        <row r="122">
          <cell r="A122" t="str">
            <v>0500 542.10.02 22890</v>
          </cell>
          <cell r="B122" t="str">
            <v>ORGANIZACIÓN ACTIVIDADES CULTURA DE TRANSFERENCIA</v>
          </cell>
          <cell r="C122" t="str">
            <v>SI</v>
          </cell>
          <cell r="D122" t="str">
            <v>OBJETIVO 17: REVITALIZAR LA ALIANZA MUNDIAL PARA EL DESARROLLO SOSTENIBLE</v>
          </cell>
          <cell r="E122"/>
          <cell r="F122" t="str">
            <v>También ODS 4 y 9</v>
          </cell>
        </row>
        <row r="123">
          <cell r="A123" t="str">
            <v>0500 542.10.03 22890</v>
          </cell>
          <cell r="B123" t="str">
            <v>PROGRAMA CONCEPTO</v>
          </cell>
          <cell r="C123" t="str">
            <v>SI</v>
          </cell>
          <cell r="D123" t="str">
            <v>OBJETIVO 9: CONSTRUIR INFRAESTRUCTURAS RESILIENTES, PROMOVER LA INDUSTRIALIZACIÓN SOSTENIBLE Y FOMENTAR LA INNOVACIÓN</v>
          </cell>
          <cell r="E123" t="str">
            <v>Meta 9.5</v>
          </cell>
          <cell r="F123" t="str">
            <v>También ODS 4 y 9</v>
          </cell>
        </row>
        <row r="124">
          <cell r="A124" t="str">
            <v>0500 542.10.04 22890</v>
          </cell>
          <cell r="B124" t="str">
            <v>PROGRAMA COMPENDIA-PROYECTA</v>
          </cell>
          <cell r="C124" t="str">
            <v>SI</v>
          </cell>
          <cell r="D124" t="str">
            <v>OBJETIVO 17: REVITALIZAR LA ALIANZA MUNDIAL PARA EL DESARROLLO SOSTENIBLE</v>
          </cell>
          <cell r="E124" t="str">
            <v>Meta 17.7, 17.16</v>
          </cell>
          <cell r="F124" t="str">
            <v>También ODS 4 y 9</v>
          </cell>
        </row>
        <row r="125">
          <cell r="A125" t="str">
            <v>0500 542.10.06 22609</v>
          </cell>
          <cell r="B125" t="str">
            <v>PROGRAMA I-SOCIAL: AYUDAS PARA PROYECTOS DE VALOR SOCIAL</v>
          </cell>
          <cell r="C125" t="str">
            <v>SI</v>
          </cell>
          <cell r="D125" t="str">
            <v>OBJETIVO 17: REVITALIZAR LA ALIANZA MUNDIAL PARA EL DESARROLLO SOSTENIBLE</v>
          </cell>
          <cell r="E125" t="str">
            <v>Meta 17.7, 17.16</v>
          </cell>
          <cell r="F125" t="str">
            <v>También ODS 4, 9 y 11</v>
          </cell>
        </row>
        <row r="126">
          <cell r="A126" t="str">
            <v>0500 542.10.08 22890</v>
          </cell>
          <cell r="B126" t="str">
            <v>PROGRAMA COMPACIENCIA</v>
          </cell>
          <cell r="C126" t="str">
            <v>SI</v>
          </cell>
          <cell r="D126" t="str">
            <v>OBJETIVO 17: REVITALIZAR LA ALIANZA MUNDIAL PARA EL DESARROLLO SOSTENIBLE</v>
          </cell>
          <cell r="E126" t="str">
            <v>Meta 17.7, 17.16</v>
          </cell>
          <cell r="F126" t="str">
            <v>También ODS 4 y 9</v>
          </cell>
        </row>
        <row r="127">
          <cell r="A127" t="str">
            <v>05001220___24900</v>
          </cell>
          <cell r="B127" t="str">
            <v>GASTOS DE FUNCIONAMIENTO DEL VICERRECTORADO DE TRANSFERENCIA E INTERCAMBIO DE CONOCIMIENTO</v>
          </cell>
          <cell r="C127" t="str">
            <v>SI</v>
          </cell>
          <cell r="D127" t="str">
            <v>OBJETIVO 17: REVITALIZAR LA ALIANZA MUNDIAL PARA EL DESARROLLO SOSTENIBLE</v>
          </cell>
          <cell r="E127"/>
          <cell r="F127"/>
        </row>
        <row r="128">
          <cell r="A128" t="str">
            <v>050032210__84001</v>
          </cell>
          <cell r="B128" t="str">
            <v>ACCIONES DE IMPULSO A LA INNOVACIÓN: PARTICIPACIONES EMPRESAS CREADAS EN ACCIONES NAU DE LA INNOVACIÓ</v>
          </cell>
          <cell r="C128" t="str">
            <v>SI</v>
          </cell>
          <cell r="D128" t="str">
            <v>OBJETIVO 8: PROMOVER EL CRECIMIENTO ECONÓMICO INCLUSIVO Y SOSTENIBLE, EL EMPLEO Y EL TRABAJO DECENTE PARA TODOS</v>
          </cell>
          <cell r="E128"/>
          <cell r="F128"/>
        </row>
        <row r="129">
          <cell r="A129" t="str">
            <v>050032304__22800</v>
          </cell>
          <cell r="B129" t="str">
            <v>CÁTEDRAS ESPECIALES (MISTERI D´ELX, PEDRO IBARRA, MIGUEL HERNÁNDEZ, PALMERAL D´ELX,  DAMA DE ELCHE, SAN CRISPÍN, SEDE RWANDA,  DE ESTUDIOS ARTÍSTICAS "ANNETA NICOLI", Y CÁTEDRA DE ROCK)</v>
          </cell>
          <cell r="C129" t="str">
            <v>SI</v>
          </cell>
          <cell r="D129" t="str">
            <v>OBJETIVO 16: PROMOVER SOCIEDADES JUSTAS, PACÍFICAS E INCLUSIVAS</v>
          </cell>
          <cell r="E129"/>
          <cell r="F129" t="str">
            <v>También ODS 4, 5, 8, 9, 10, 13, 17</v>
          </cell>
        </row>
        <row r="130">
          <cell r="A130" t="str">
            <v>050054201__22609</v>
          </cell>
          <cell r="B130" t="str">
            <v>ACCIONES DE IMPULSO QUE PROMUEVAN ACERCAMIENTO DE LA UNIVERSIDAD A LA SOCIEDAD</v>
          </cell>
          <cell r="C130" t="str">
            <v>SI</v>
          </cell>
          <cell r="D130" t="str">
            <v>OBJETIVO 17: REVITALIZAR LA ALIANZA MUNDIAL PARA EL DESARROLLO SOSTENIBLE</v>
          </cell>
          <cell r="E130" t="str">
            <v>Meta 17.17</v>
          </cell>
          <cell r="F130" t="str">
            <v>Muy transversal que puede tocar otros muchos ODS.</v>
          </cell>
        </row>
        <row r="131">
          <cell r="A131" t="str">
            <v>050054204__22706</v>
          </cell>
          <cell r="B131" t="str">
            <v>DERECHOS DE PROPIEDAD INDUSTRIAL E INTELECTUAL</v>
          </cell>
          <cell r="C131" t="str">
            <v>SI</v>
          </cell>
          <cell r="D131" t="str">
            <v>OBJETIVO 9: CONSTRUIR INFRAESTRUCTURAS RESILIENTES, PROMOVER LA INDUSTRIALIZACIÓN SOSTENIBLE Y FOMENTAR LA INNOVACIÓN</v>
          </cell>
          <cell r="E131"/>
          <cell r="F131"/>
        </row>
        <row r="132">
          <cell r="A132" t="str">
            <v>06001220___24900</v>
          </cell>
          <cell r="B132" t="str">
            <v>GASTOS DE FUNCIONAMIENTO DEL VICERRECTORADO DE INFRAESTRUCTURAS</v>
          </cell>
          <cell r="C132" t="str">
            <v>SI</v>
          </cell>
          <cell r="D132" t="str">
            <v>OBJETIVO 9: CONSTRUIR INFRAESTRUCTURAS RESILIENTES, PROMOVER LA INDUSTRIALIZACIÓN SOSTENIBLE Y FOMENTAR LA INNOVACIÓN</v>
          </cell>
          <cell r="E132" t="str">
            <v>Meta 9.1, 9.5, 9.b</v>
          </cell>
          <cell r="F132" t="str">
            <v>También vinculado a los ODS 4, 6, 7, 11, 12, 13, 15</v>
          </cell>
        </row>
        <row r="133">
          <cell r="A133" t="str">
            <v>060012203__22800</v>
          </cell>
          <cell r="B133" t="str">
            <v>GESTIÓN PROYECTOS DESARROLLOS TECNOLÓGICOS</v>
          </cell>
          <cell r="C133" t="str">
            <v>SI</v>
          </cell>
          <cell r="D133" t="str">
            <v>OBJETIVO 9: CONSTRUIR INFRAESTRUCTURAS RESILIENTES, PROMOVER LA INDUSTRIALIZACIÓN SOSTENIBLE Y FOMENTAR LA INNOVACIÓN</v>
          </cell>
          <cell r="E133"/>
          <cell r="F133" t="str">
            <v>El proyecto de "Coche Dátil" también con el ODS 13</v>
          </cell>
        </row>
        <row r="134">
          <cell r="A134" t="str">
            <v>060012204__22106</v>
          </cell>
          <cell r="B134" t="str">
            <v>ELEMENTOS DE PROTECCIÓN FUNGIBLE COVID-19</v>
          </cell>
          <cell r="C134" t="str">
            <v>SI</v>
          </cell>
          <cell r="D134" t="str">
            <v>OBJETIVO 3: GARANTIZAR UNA VIDA SANA Y PROMOVER EL BIENESTAR</v>
          </cell>
          <cell r="E134"/>
          <cell r="F134"/>
        </row>
        <row r="135">
          <cell r="A135" t="str">
            <v>060012206__62100</v>
          </cell>
          <cell r="B135" t="str">
            <v>EQUIPOS TÉCNICOS DEL SERVICIO MÉDICO Y DE PRIMEROS AUXILIOS</v>
          </cell>
          <cell r="C135" t="str">
            <v>SI</v>
          </cell>
          <cell r="D135" t="str">
            <v>OBJETIVO 3: GARANTIZAR UNA VIDA SANA Y PROMOVER EL BIENESTAR</v>
          </cell>
          <cell r="E135"/>
          <cell r="F135"/>
        </row>
        <row r="136">
          <cell r="A136" t="str">
            <v>06011220___24900</v>
          </cell>
          <cell r="B136" t="str">
            <v>GASTOS DE FUNCIONAMIENTO DEL SERVICIO DE INFRAESTRUCTURAS</v>
          </cell>
          <cell r="C136" t="str">
            <v>SI</v>
          </cell>
          <cell r="D136" t="str">
            <v>OBJETIVO 9: CONSTRUIR INFRAESTRUCTURAS RESILIENTES, PROMOVER LA INDUSTRIALIZACIÓN SOSTENIBLE Y FOMENTAR LA INNOVACIÓN</v>
          </cell>
          <cell r="E136"/>
          <cell r="F136"/>
        </row>
        <row r="137">
          <cell r="A137" t="str">
            <v>060112203__22706</v>
          </cell>
          <cell r="B137" t="str">
            <v>ASISTENCIA TÉCNICAS DEL SPRL</v>
          </cell>
          <cell r="C137" t="str">
            <v>SI</v>
          </cell>
          <cell r="D137" t="str">
            <v>OBJETIVO 3: GARANTIZAR UNA VIDA SANA Y PROMOVER EL BIENESTAR</v>
          </cell>
          <cell r="E137"/>
          <cell r="F137"/>
        </row>
        <row r="138">
          <cell r="A138" t="str">
            <v>060112204__22106</v>
          </cell>
          <cell r="B138" t="str">
            <v>ADQUISICIÓN DE MEDICAMENTOS Y OTRO MATERIAL SANITARIO PRIMEROS AUXILIOS</v>
          </cell>
          <cell r="C138" t="str">
            <v>SI</v>
          </cell>
          <cell r="D138" t="str">
            <v>OBJETIVO 3: GARANTIZAR UNA VIDA SANA Y PROMOVER EL BIENESTAR</v>
          </cell>
          <cell r="E138"/>
          <cell r="F138"/>
        </row>
        <row r="139">
          <cell r="A139" t="str">
            <v>060112208__24900</v>
          </cell>
          <cell r="B139" t="str">
            <v>ACCIONES ESPECÍFICAS DE GESTIÓN DEL SERVICIO DE INFRAESTRUCTURAS</v>
          </cell>
          <cell r="C139" t="str">
            <v>SI</v>
          </cell>
          <cell r="D139" t="str">
            <v>OBJETIVO 9: CONSTRUIR INFRAESTRUCTURAS RESILIENTES, PROMOVER LA INDUSTRIALIZACIÓN SOSTENIBLE Y FOMENTAR LA INNOVACIÓN</v>
          </cell>
          <cell r="E139"/>
          <cell r="F139" t="str">
            <v>También vinculado a los ODS 6, 17, 11, 12, 13, 15</v>
          </cell>
        </row>
        <row r="140">
          <cell r="A140" t="str">
            <v>07004220___17201</v>
          </cell>
          <cell r="B140" t="str">
            <v>FORMACIÓN Y PERFECCIONAMIENTO DEL PDI</v>
          </cell>
          <cell r="C140" t="str">
            <v>SI</v>
          </cell>
          <cell r="D140" t="str">
            <v>OBJETIVO 4: GARANTIZAR UNA EDUCACIÓN INCLUSIVA, EQUITATIVA Y DE CALIDAD Y PROMOVER OPORTUNIDADES DE APRENDIZAJE DURANTE TODA LA VIDA PARA TODOS</v>
          </cell>
          <cell r="E140" t="str">
            <v>Meta 4.c</v>
          </cell>
          <cell r="F140" t="str">
            <v>También ODS 8</v>
          </cell>
        </row>
        <row r="141">
          <cell r="A141" t="str">
            <v>070042201__16000</v>
          </cell>
          <cell r="B141" t="str">
            <v>ACTIVIDADES COMPLEMENTARIAS DEL PDI</v>
          </cell>
          <cell r="C141" t="str">
            <v>SI</v>
          </cell>
          <cell r="D141" t="str">
            <v>OBJETIVO 4: GARANTIZAR UNA EDUCACIÓN INCLUSIVA, EQUITATIVA Y DE CALIDAD Y PROMOVER OPORTUNIDADES DE APRENDIZAJE DURANTE TODA LA VIDA PARA TODOS</v>
          </cell>
          <cell r="E141" t="str">
            <v>Meta 4.c</v>
          </cell>
          <cell r="F141" t="str">
            <v>También ODS 8</v>
          </cell>
        </row>
        <row r="142">
          <cell r="A142" t="str">
            <v>070042202__22880</v>
          </cell>
          <cell r="B142" t="str">
            <v>PLAN DE FORMACIÓN DEL PDI</v>
          </cell>
          <cell r="C142" t="str">
            <v>SI</v>
          </cell>
          <cell r="D142" t="str">
            <v>OBJETIVO 4: GARANTIZAR UNA EDUCACIÓN INCLUSIVA, EQUITATIVA Y DE CALIDAD Y PROMOVER OPORTUNIDADES DE APRENDIZAJE DURANTE TODA LA VIDA PARA TODOS</v>
          </cell>
          <cell r="E142" t="str">
            <v>Meta 4.c</v>
          </cell>
          <cell r="F142" t="str">
            <v>También ODS 8</v>
          </cell>
        </row>
        <row r="143">
          <cell r="A143" t="str">
            <v>070042203__22880</v>
          </cell>
          <cell r="B143" t="str">
            <v>DESARROLLO GRADOS SEMIPRESENCIALES</v>
          </cell>
          <cell r="C143" t="str">
            <v>SI</v>
          </cell>
          <cell r="D143" t="str">
            <v>OBJETIVO 4: GARANTIZAR UNA EDUCACIÓN INCLUSIVA, EQUITATIVA Y DE CALIDAD Y PROMOVER OPORTUNIDADES DE APRENDIZAJE DURANTE TODA LA VIDA PARA TODOS</v>
          </cell>
          <cell r="E143" t="str">
            <v>Metas 4.3, 4.4 y 4.5</v>
          </cell>
          <cell r="F143"/>
        </row>
        <row r="144">
          <cell r="A144" t="str">
            <v>0800 324.00.01 48100</v>
          </cell>
          <cell r="B144" t="str">
            <v>PROGRAMA DE BECAS UMH: AYUDAS AL TRANSPORTE UNIVERSITARIO</v>
          </cell>
          <cell r="C144" t="str">
            <v>SI</v>
          </cell>
          <cell r="D144" t="str">
            <v>OBJETIVO 4: GARANTIZAR UNA EDUCACIÓN INCLUSIVA, EQUITATIVA Y DE CALIDAD Y PROMOVER OPORTUNIDADES DE APRENDIZAJE DURANTE TODA LA VIDA PARA TODOS</v>
          </cell>
          <cell r="E144" t="str">
            <v>Metas 4.3 y 4.4</v>
          </cell>
          <cell r="F144"/>
        </row>
        <row r="145">
          <cell r="A145" t="str">
            <v>0800 324.00.02 48100</v>
          </cell>
          <cell r="B145" t="str">
            <v>PROGRAMA DE BECAS UMH: AYUDAS DE MATRÍCULA PARA ESTUDIANTES DE MÁSTER OFICIAL</v>
          </cell>
          <cell r="C145" t="str">
            <v>SI</v>
          </cell>
          <cell r="D145" t="str">
            <v>OBJETIVO 4: GARANTIZAR UNA EDUCACIÓN INCLUSIVA, EQUITATIVA Y DE CALIDAD Y PROMOVER OPORTUNIDADES DE APRENDIZAJE DURANTE TODA LA VIDA PARA TODOS</v>
          </cell>
          <cell r="E145" t="str">
            <v>Metas 4.3 y 4.4</v>
          </cell>
          <cell r="F145"/>
        </row>
        <row r="146">
          <cell r="A146" t="str">
            <v>0800 324.00.03 48100</v>
          </cell>
          <cell r="B146" t="str">
            <v>PROGRAMA DE BECAS UMH: AYUDAS PARA LA MATRÍCULA EN ESTUDIOS OFICIALES DE GRADO Y TITULACIONES DE PRIMER Y SEGUNDO CICLO</v>
          </cell>
          <cell r="C146" t="str">
            <v>SI</v>
          </cell>
          <cell r="D146" t="str">
            <v>OBJETIVO 4: GARANTIZAR UNA EDUCACIÓN INCLUSIVA, EQUITATIVA Y DE CALIDAD Y PROMOVER OPORTUNIDADES DE APRENDIZAJE DURANTE TODA LA VIDA PARA TODOS</v>
          </cell>
          <cell r="E146" t="str">
            <v>Metas 4.3 y 4.4</v>
          </cell>
          <cell r="F146"/>
        </row>
        <row r="147">
          <cell r="A147" t="str">
            <v>0800 324.00.04 48100</v>
          </cell>
          <cell r="B147" t="str">
            <v>PROGRAMA DE BECAS UMH: PREMIOS DE EXCELENCIA ACADÉMICA A LOS 25 MEJORES EXPEDIENTES DE LA UNIVERSIDAD</v>
          </cell>
          <cell r="C147" t="str">
            <v>SI</v>
          </cell>
          <cell r="D147" t="str">
            <v>OBJETIVO 4: GARANTIZAR UNA EDUCACIÓN INCLUSIVA, EQUITATIVA Y DE CALIDAD Y PROMOVER OPORTUNIDADES DE APRENDIZAJE DURANTE TODA LA VIDA PARA TODOS</v>
          </cell>
          <cell r="E147" t="str">
            <v>Metas 4.3 y 4.4</v>
          </cell>
          <cell r="F147"/>
        </row>
        <row r="148">
          <cell r="A148" t="str">
            <v>0800 324.00.05 48100</v>
          </cell>
          <cell r="B148" t="str">
            <v>PROGRAMA DE BECAS UMH: COMEDOR UNIVERSITARIO</v>
          </cell>
          <cell r="C148" t="str">
            <v>SI</v>
          </cell>
          <cell r="D148" t="str">
            <v>OBJETIVO 4: GARANTIZAR UNA EDUCACIÓN INCLUSIVA, EQUITATIVA Y DE CALIDAD Y PROMOVER OPORTUNIDADES DE APRENDIZAJE DURANTE TODA LA VIDA PARA TODOS</v>
          </cell>
          <cell r="E148" t="str">
            <v>Metas 4.3 y 4.4</v>
          </cell>
          <cell r="F148" t="str">
            <v>Vinculado también al ODS 2 (meta 2.1)</v>
          </cell>
        </row>
        <row r="149">
          <cell r="A149" t="str">
            <v>08001220___24900</v>
          </cell>
          <cell r="B149" t="str">
            <v>GASTOS DE FUNCIONAMIENTO DEL VICERRECTORADO DE ESTUDIANTES Y COORDINACIÓN</v>
          </cell>
          <cell r="C149" t="str">
            <v>SI</v>
          </cell>
          <cell r="D149" t="str">
            <v>OBJETIVO 4: GARANTIZAR UNA EDUCACIÓN INCLUSIVA, EQUITATIVA Y DE CALIDAD Y PROMOVER OPORTUNIDADES DE APRENDIZAJE DURANTE TODA LA VIDA PARA TODOS</v>
          </cell>
          <cell r="E149"/>
          <cell r="F149"/>
        </row>
        <row r="150">
          <cell r="A150" t="str">
            <v>080012208__24900</v>
          </cell>
          <cell r="B150" t="str">
            <v>ACCIONES ESPECÍFICAS DEL VICERRECTORADO DE ESTUDIANTES Y COORDINACIÓN</v>
          </cell>
          <cell r="C150" t="str">
            <v>SI</v>
          </cell>
          <cell r="D150" t="str">
            <v>OBJETIVO 4: GARANTIZAR UNA EDUCACIÓN INCLUSIVA, EQUITATIVA Y DE CALIDAD Y PROMOVER OPORTUNIDADES DE APRENDIZAJE DURANTE TODA LA VIDA PARA TODOS</v>
          </cell>
          <cell r="E150"/>
          <cell r="F150"/>
        </row>
        <row r="151">
          <cell r="A151" t="str">
            <v>080032401__22608</v>
          </cell>
          <cell r="B151" t="str">
            <v>OLIMPIADAS Y CERTÁMENES CIENTÍFICOS</v>
          </cell>
          <cell r="C151" t="str">
            <v>SI</v>
          </cell>
          <cell r="D151" t="str">
            <v>OBJETIVO 4: GARANTIZAR UNA EDUCACIÓN INCLUSIVA, EQUITATIVA Y DE CALIDAD Y PROMOVER OPORTUNIDADES DE APRENDIZAJE DURANTE TODA LA VIDA PARA TODOS</v>
          </cell>
          <cell r="E151"/>
          <cell r="F151"/>
        </row>
        <row r="152">
          <cell r="A152" t="str">
            <v>080032403__22890</v>
          </cell>
          <cell r="B152" t="str">
            <v>JORNADAS DE PUERTAS ABIERTAS</v>
          </cell>
          <cell r="C152" t="str">
            <v>SI</v>
          </cell>
          <cell r="D152" t="str">
            <v>OBJETIVO 4: GARANTIZAR UNA EDUCACIÓN INCLUSIVA, EQUITATIVA Y DE CALIDAD Y PROMOVER OPORTUNIDADES DE APRENDIZAJE DURANTE TODA LA VIDA PARA TODOS</v>
          </cell>
          <cell r="E152"/>
          <cell r="F152"/>
        </row>
        <row r="153">
          <cell r="A153" t="str">
            <v>080032404__22880</v>
          </cell>
          <cell r="B153" t="str">
            <v>FORMACIÓN ESTUDIANTES NUEVO INGRESO (C. NIVELACIÓN, C.I.U.M. 25-40-45, Y A.P. C.T.E. CPA; CBSU)</v>
          </cell>
          <cell r="C153" t="str">
            <v>SI</v>
          </cell>
          <cell r="D153" t="str">
            <v>OBJETIVO 4: GARANTIZAR UNA EDUCACIÓN INCLUSIVA, EQUITATIVA Y DE CALIDAD Y PROMOVER OPORTUNIDADES DE APRENDIZAJE DURANTE TODA LA VIDA PARA TODOS</v>
          </cell>
          <cell r="E153" t="str">
            <v>Metas 4.3 y 4.4</v>
          </cell>
          <cell r="F153"/>
        </row>
        <row r="154">
          <cell r="A154" t="str">
            <v>080032405__22615</v>
          </cell>
          <cell r="B154" t="str">
            <v>PRUEBAS DE APTITUD Y ACCESO A LA UMH</v>
          </cell>
          <cell r="C154" t="str">
            <v>SI</v>
          </cell>
          <cell r="D154" t="str">
            <v>OBJETIVO 4: GARANTIZAR UNA EDUCACIÓN INCLUSIVA, EQUITATIVA Y DE CALIDAD Y PROMOVER OPORTUNIDADES DE APRENDIZAJE DURANTE TODA LA VIDA PARA TODOS</v>
          </cell>
          <cell r="E154"/>
          <cell r="F154"/>
        </row>
        <row r="155">
          <cell r="A155" t="str">
            <v>080032406__22609</v>
          </cell>
          <cell r="B155" t="str">
            <v>ACCIÓN: "ESTUDIA UN DÍA EN LA UMH"</v>
          </cell>
          <cell r="C155" t="str">
            <v>SI</v>
          </cell>
          <cell r="D155" t="str">
            <v>OBJETIVO 4: GARANTIZAR UNA EDUCACIÓN INCLUSIVA, EQUITATIVA Y DE CALIDAD Y PROMOVER OPORTUNIDADES DE APRENDIZAJE DURANTE TODA LA VIDA PARA TODOS</v>
          </cell>
          <cell r="E155"/>
          <cell r="F155" t="str">
            <v>También ODS 17</v>
          </cell>
        </row>
        <row r="156">
          <cell r="A156" t="str">
            <v>080032407__22609</v>
          </cell>
          <cell r="B156" t="str">
            <v>ESTUDIO E IMPULSO ACCIONES EVALUACIÓN Y FORMACIÓN COMPETENCIAS BLANDAS ESTUDIANTADO UMH</v>
          </cell>
          <cell r="C156" t="str">
            <v>SI</v>
          </cell>
          <cell r="D156" t="str">
            <v>OBJETIVO 4: GARANTIZAR UNA EDUCACIÓN INCLUSIVA, EQUITATIVA Y DE CALIDAD Y PROMOVER OPORTUNIDADES DE APRENDIZAJE DURANTE TODA LA VIDA PARA TODOS</v>
          </cell>
          <cell r="E156"/>
          <cell r="F156"/>
        </row>
        <row r="157">
          <cell r="A157" t="str">
            <v>080032409__22890</v>
          </cell>
          <cell r="B157" t="str">
            <v>ACTIVIDADES DE PROMOCION Y DIVULGACION CENTROS DE SECUNDARIA</v>
          </cell>
          <cell r="C157" t="str">
            <v>SI</v>
          </cell>
          <cell r="D157" t="str">
            <v>OBJETIVO 4: GARANTIZAR UNA EDUCACIÓN INCLUSIVA, EQUITATIVA Y DE CALIDAD Y PROMOVER OPORTUNIDADES DE APRENDIZAJE DURANTE TODA LA VIDA PARA TODOS</v>
          </cell>
          <cell r="E157"/>
          <cell r="F157" t="str">
            <v>También ODS 17</v>
          </cell>
        </row>
        <row r="158">
          <cell r="A158" t="str">
            <v>080032410__22890</v>
          </cell>
          <cell r="B158" t="str">
            <v>GASTOS DE ORGANIZACIÓN DE PREMIOS DE DIVULGACIÓN CIENTÍFICA</v>
          </cell>
          <cell r="C158" t="str">
            <v>SI</v>
          </cell>
          <cell r="D158" t="str">
            <v>OBJETIVO 9: CONSTRUIR INFRAESTRUCTURAS RESILIENTES, PROMOVER LA INDUSTRIALIZACIÓN SOSTENIBLE Y FOMENTAR LA INNOVACIÓN</v>
          </cell>
          <cell r="E158"/>
          <cell r="F158"/>
        </row>
        <row r="159">
          <cell r="A159" t="str">
            <v>080032411__22606</v>
          </cell>
          <cell r="B159" t="str">
            <v>ORGANIZACIÓN DE LA SEMANA DE LA CIENCIA Y TECNOLOGÍA</v>
          </cell>
          <cell r="C159" t="str">
            <v>SI</v>
          </cell>
          <cell r="D159" t="str">
            <v>OBJETIVO 4: GARANTIZAR UNA EDUCACIÓN INCLUSIVA, EQUITATIVA Y DE CALIDAD Y PROMOVER OPORTUNIDADES DE APRENDIZAJE DURANTE TODA LA VIDA PARA TODOS</v>
          </cell>
          <cell r="E159"/>
          <cell r="F159"/>
        </row>
        <row r="160">
          <cell r="A160" t="str">
            <v>080032412__22608</v>
          </cell>
          <cell r="B160" t="str">
            <v>ACTIVIDADES COMPLEMENTARIAS DE ESTUDIANTES</v>
          </cell>
          <cell r="C160" t="str">
            <v>SI</v>
          </cell>
          <cell r="D160" t="str">
            <v>OBJETIVO 4: GARANTIZAR UNA EDUCACIÓN INCLUSIVA, EQUITATIVA Y DE CALIDAD Y PROMOVER OPORTUNIDADES DE APRENDIZAJE DURANTE TODA LA VIDA PARA TODOS</v>
          </cell>
          <cell r="E160"/>
          <cell r="F160"/>
        </row>
        <row r="161">
          <cell r="A161" t="str">
            <v>080032413__22890</v>
          </cell>
          <cell r="B161" t="str">
            <v>JORNADAS: OUTDOOR-TRAINING</v>
          </cell>
          <cell r="C161" t="str">
            <v>SI</v>
          </cell>
          <cell r="D161" t="str">
            <v>OBJETIVO 4: GARANTIZAR UNA EDUCACIÓN INCLUSIVA, EQUITATIVA Y DE CALIDAD Y PROMOVER OPORTUNIDADES DE APRENDIZAJE DURANTE TODA LA VIDA PARA TODOS</v>
          </cell>
          <cell r="E161"/>
          <cell r="F161"/>
        </row>
        <row r="162">
          <cell r="A162" t="str">
            <v>080032414__22608</v>
          </cell>
          <cell r="B162" t="str">
            <v>ACTIVIDADES CAMPUS CIENTÍFICO</v>
          </cell>
          <cell r="C162" t="str">
            <v>SI</v>
          </cell>
          <cell r="D162" t="str">
            <v>OBJETIVO 4: GARANTIZAR UNA EDUCACIÓN INCLUSIVA, EQUITATIVA Y DE CALIDAD Y PROMOVER OPORTUNIDADES DE APRENDIZAJE DURANTE TODA LA VIDA PARA TODOS</v>
          </cell>
          <cell r="E162"/>
          <cell r="F162"/>
        </row>
        <row r="163">
          <cell r="A163" t="str">
            <v>080032415__22617</v>
          </cell>
          <cell r="B163" t="str">
            <v>PROGRAMA ORGANIZA Y CUENTA: PROMOCIÓN DE LA DIVULGACIÓN CIENTÍFICA, ACADÉMICA Y EL INTERCAMBIO DE CONOCIMIENTO</v>
          </cell>
          <cell r="C163" t="str">
            <v>SI</v>
          </cell>
          <cell r="D163" t="str">
            <v>OBJETIVO 4: GARANTIZAR UNA EDUCACIÓN INCLUSIVA, EQUITATIVA Y DE CALIDAD Y PROMOVER OPORTUNIDADES DE APRENDIZAJE DURANTE TODA LA VIDA PARA TODOS</v>
          </cell>
          <cell r="E163"/>
          <cell r="F163" t="str">
            <v>También ODS 11</v>
          </cell>
        </row>
        <row r="164">
          <cell r="A164" t="str">
            <v>08043240___22880</v>
          </cell>
          <cell r="B164" t="str">
            <v>ACTIVIDADES DEL CENTRO DE FORMACIÓN, INNOVACIÓN EDUCATIVA Y CULTURA CIENTÍFICA</v>
          </cell>
          <cell r="C164" t="str">
            <v>SI</v>
          </cell>
          <cell r="D164" t="str">
            <v>OBJETIVO 4: GARANTIZAR UNA EDUCACIÓN INCLUSIVA, EQUITATIVA Y DE CALIDAD Y PROMOVER OPORTUNIDADES DE APRENDIZAJE DURANTE TODA LA VIDA PARA TODOS</v>
          </cell>
          <cell r="E164"/>
          <cell r="F164" t="str">
            <v>También ODS 11</v>
          </cell>
        </row>
        <row r="165">
          <cell r="A165" t="str">
            <v>10001220___24900</v>
          </cell>
          <cell r="B165" t="str">
            <v>GASTOS DE FUNCIONAMIENTO DEL VICERRECTORADO DE CULTURA</v>
          </cell>
          <cell r="C165" t="str">
            <v>SI</v>
          </cell>
          <cell r="D165" t="str">
            <v>OBJETIVO 4: GARANTIZAR UNA EDUCACIÓN INCLUSIVA, EQUITATIVA Y DE CALIDAD Y PROMOVER OPORTUNIDADES DE APRENDIZAJE DURANTE TODA LA VIDA PARA TODOS</v>
          </cell>
          <cell r="E165"/>
          <cell r="F165"/>
        </row>
        <row r="166">
          <cell r="A166" t="str">
            <v>100042301__48200</v>
          </cell>
          <cell r="B166" t="str">
            <v>APORTACIÓN FUNDACIÓN UNIVERSITARIA DE INVESTIGACIÓN ARQUEOLÓGICA LA ALCUDIA</v>
          </cell>
          <cell r="C166" t="str">
            <v>SI</v>
          </cell>
          <cell r="D166" t="str">
            <v>OBJETIVO 4: GARANTIZAR UNA EDUCACIÓN INCLUSIVA, EQUITATIVA Y DE CALIDAD Y PROMOVER OPORTUNIDADES DE APRENDIZAJE DURANTE TODA LA VIDA PARA TODOS</v>
          </cell>
          <cell r="E166"/>
          <cell r="F166" t="str">
            <v>ODS 11 (meta 11.4)</v>
          </cell>
        </row>
        <row r="167">
          <cell r="A167" t="str">
            <v>10011220___24900</v>
          </cell>
          <cell r="B167" t="str">
            <v>GASTOS DE FUNCIONAMIENTO DE LA OFICINA DE CULTURA, IGUALDAD Y DIVERSIDAD</v>
          </cell>
          <cell r="C167" t="str">
            <v>SI</v>
          </cell>
          <cell r="D167" t="str">
            <v>OBJETIVO 5: LOGRAR LA IGUALDAD ENTRE LOS GÉNEROS Y EMPODERAR A TODAS LAS MUJERES Y LAS NIÑAS</v>
          </cell>
          <cell r="E167" t="str">
            <v>Metas 5,1, 5.2, 5.5, 5.b y 5.c</v>
          </cell>
          <cell r="F167"/>
        </row>
        <row r="168">
          <cell r="A168" t="str">
            <v>10024230___22880</v>
          </cell>
          <cell r="B168" t="str">
            <v>ACTIVIDADES DE CULTURA</v>
          </cell>
          <cell r="C168" t="str">
            <v>SI</v>
          </cell>
          <cell r="D168" t="str">
            <v>OBJETIVO 4: GARANTIZAR UNA EDUCACIÓN INCLUSIVA, EQUITATIVA Y DE CALIDAD Y PROMOVER OPORTUNIDADES DE APRENDIZAJE DURANTE TODA LA VIDA PARA TODOS</v>
          </cell>
          <cell r="E168"/>
          <cell r="F168" t="str">
            <v>También ODS 5 y 17</v>
          </cell>
        </row>
        <row r="169">
          <cell r="A169" t="str">
            <v>10024230___62900</v>
          </cell>
          <cell r="B169" t="str">
            <v>DOTACIÓN NUEVO EDIFICIO VALONA</v>
          </cell>
          <cell r="C169" t="str">
            <v>SI</v>
          </cell>
          <cell r="D169" t="str">
            <v>OBJETIVO 4: GARANTIZAR UNA EDUCACIÓN INCLUSIVA, EQUITATIVA Y DE CALIDAD Y PROMOVER OPORTUNIDADES DE APRENDIZAJE DURANTE TODA LA VIDA PARA TODOS</v>
          </cell>
          <cell r="E169"/>
          <cell r="F169" t="str">
            <v>También ODS 5 y 17</v>
          </cell>
        </row>
        <row r="170">
          <cell r="A170" t="str">
            <v>10024230___78300</v>
          </cell>
          <cell r="B170" t="str">
            <v>PREMIOS CERTAMEN DE OBRAS ARTÍSTICAS (ADQUISICIÓN OBRA)</v>
          </cell>
          <cell r="C170" t="str">
            <v>SI</v>
          </cell>
          <cell r="D170" t="str">
            <v>OBJETIVO 4: GARANTIZAR UNA EDUCACIÓN INCLUSIVA, EQUITATIVA Y DE CALIDAD Y PROMOVER OPORTUNIDADES DE APRENDIZAJE DURANTE TODA LA VIDA PARA TODOS</v>
          </cell>
          <cell r="E170"/>
          <cell r="F170" t="str">
            <v>También ODS 5 y 17</v>
          </cell>
        </row>
        <row r="171">
          <cell r="A171" t="str">
            <v>10024230_48103</v>
          </cell>
          <cell r="B171" t="str">
            <v>BECAS DE CULTURA</v>
          </cell>
          <cell r="C171" t="str">
            <v>SI</v>
          </cell>
          <cell r="D171" t="str">
            <v>OBJETIVO 4: GARANTIZAR UNA EDUCACIÓN INCLUSIVA, EQUITATIVA Y DE CALIDAD Y PROMOVER OPORTUNIDADES DE APRENDIZAJE DURANTE TODA LA VIDA PARA TODOS</v>
          </cell>
          <cell r="E171"/>
          <cell r="F171" t="str">
            <v xml:space="preserve">También ODS 5 y 17. Vinculado al ODS 8 (meta 8.6) </v>
          </cell>
        </row>
        <row r="172">
          <cell r="A172" t="str">
            <v>10024230_48300</v>
          </cell>
          <cell r="B172" t="str">
            <v>PREMIOS DE CULTURA</v>
          </cell>
          <cell r="C172" t="str">
            <v>SI</v>
          </cell>
          <cell r="D172" t="str">
            <v>OBJETIVO 4: GARANTIZAR UNA EDUCACIÓN INCLUSIVA, EQUITATIVA Y DE CALIDAD Y PROMOVER OPORTUNIDADES DE APRENDIZAJE DURANTE TODA LA VIDA PARA TODOS</v>
          </cell>
          <cell r="E172"/>
          <cell r="F172" t="str">
            <v>También ODS 5 y 17</v>
          </cell>
        </row>
        <row r="173">
          <cell r="A173" t="str">
            <v>10034230___22880</v>
          </cell>
          <cell r="B173" t="str">
            <v>ACTIVIDADES AUNEX</v>
          </cell>
          <cell r="C173" t="str">
            <v>SI</v>
          </cell>
          <cell r="D173" t="str">
            <v>OBJETIVO 4: GARANTIZAR UNA EDUCACIÓN INCLUSIVA, EQUITATIVA Y DE CALIDAD Y PROMOVER OPORTUNIDADES DE APRENDIZAJE DURANTE TODA LA VIDA PARA TODOS</v>
          </cell>
          <cell r="E173"/>
          <cell r="F173" t="str">
            <v>También ODS 5, 8, 11 y 17</v>
          </cell>
        </row>
        <row r="174">
          <cell r="A174" t="str">
            <v>100342301__22880</v>
          </cell>
          <cell r="B174" t="str">
            <v>SABIEX</v>
          </cell>
          <cell r="C174" t="str">
            <v>SI</v>
          </cell>
          <cell r="D174" t="str">
            <v>OBJETIVO 4: GARANTIZAR UNA EDUCACIÓN INCLUSIVA, EQUITATIVA Y DE CALIDAD Y PROMOVER OPORTUNIDADES DE APRENDIZAJE DURANTE TODA LA VIDA PARA TODOS</v>
          </cell>
          <cell r="E174"/>
          <cell r="F174" t="str">
            <v>También ODS 3, 5, 8, 11 y 17</v>
          </cell>
        </row>
        <row r="175">
          <cell r="A175" t="str">
            <v>10044230___48103</v>
          </cell>
          <cell r="B175" t="str">
            <v>BECAS ESTUDIANTES EN VALENCIÀ</v>
          </cell>
          <cell r="C175" t="str">
            <v>SI</v>
          </cell>
          <cell r="D175" t="str">
            <v>OBJETIVO 4: GARANTIZAR UNA EDUCACIÓN INCLUSIVA, EQUITATIVA Y DE CALIDAD Y PROMOVER OPORTUNIDADES DE APRENDIZAJE DURANTE TODA LA VIDA PARA TODOS</v>
          </cell>
          <cell r="E175"/>
          <cell r="F175"/>
        </row>
        <row r="176">
          <cell r="A176" t="str">
            <v>100442301__22800</v>
          </cell>
          <cell r="B176" t="str">
            <v>ACTIVIDADES DE PROMOCIÓN DEL VALENCIÀ</v>
          </cell>
          <cell r="C176" t="str">
            <v>SI</v>
          </cell>
          <cell r="D176" t="str">
            <v>OBJETIVO 4: GARANTIZAR UNA EDUCACIÓN INCLUSIVA, EQUITATIVA Y DE CALIDAD Y PROMOVER OPORTUNIDADES DE APRENDIZAJE DURANTE TODA LA VIDA PARA TODOS</v>
          </cell>
          <cell r="E176"/>
          <cell r="F176"/>
        </row>
        <row r="177">
          <cell r="A177" t="str">
            <v>10061220___24900</v>
          </cell>
          <cell r="B177" t="str">
            <v>GASTOS DE FUNCIONAMIENTO DE OFICINA DE LLENGÜES</v>
          </cell>
          <cell r="C177" t="str">
            <v>SI</v>
          </cell>
          <cell r="D177" t="str">
            <v>OBJETIVO 4: GARANTIZAR UNA EDUCACIÓN INCLUSIVA, EQUITATIVA Y DE CALIDAD Y PROMOVER OPORTUNIDADES DE APRENDIZAJE DURANTE TODA LA VIDA PARA TODOS</v>
          </cell>
          <cell r="E177"/>
          <cell r="F177"/>
        </row>
        <row r="178">
          <cell r="A178" t="str">
            <v>11001310___22709</v>
          </cell>
          <cell r="B178" t="str">
            <v>ACCIONES ESPECIFICAS: IMPLANTACIÓN DE ESTUDIOS DE POSTGRADO EN LATINOAMERICA (PROGRAMA ESPEJO IBEROAMÉRICA)</v>
          </cell>
          <cell r="C178" t="str">
            <v>SI</v>
          </cell>
          <cell r="D178" t="str">
            <v>OBJETIVO 4: GARANTIZAR UNA EDUCACIÓN INCLUSIVA, EQUITATIVA Y DE CALIDAD Y PROMOVER OPORTUNIDADES DE APRENDIZAJE DURANTE TODA LA VIDA PARA TODOS</v>
          </cell>
          <cell r="E178" t="str">
            <v>Metas 4.3, 4.4, 4.5 y 4.c</v>
          </cell>
          <cell r="F178" t="str">
            <v>También ODS 10 y 17</v>
          </cell>
        </row>
        <row r="179">
          <cell r="A179" t="str">
            <v>110013104__22800</v>
          </cell>
          <cell r="B179" t="str">
            <v>ACCIONES ESPECIALES DE IMPULSO A LA INTERNACIONALIZACIÓN</v>
          </cell>
          <cell r="C179" t="str">
            <v>SI</v>
          </cell>
          <cell r="D179" t="str">
            <v>OBJETIVO 4: GARANTIZAR UNA EDUCACIÓN INCLUSIVA, EQUITATIVA Y DE CALIDAD Y PROMOVER OPORTUNIDADES DE APRENDIZAJE DURANTE TODA LA VIDA PARA TODOS</v>
          </cell>
          <cell r="E179" t="str">
            <v>Metas 4.3, 4.4, 4.5 y 4.c</v>
          </cell>
          <cell r="F179" t="str">
            <v>También ODS 17</v>
          </cell>
        </row>
        <row r="180">
          <cell r="A180" t="str">
            <v>110013105__23100</v>
          </cell>
          <cell r="B180" t="str">
            <v>AYUDAS COMEDOR ESTUDIANTES ESCUELA DE NEMBA</v>
          </cell>
          <cell r="C180" t="str">
            <v>SI</v>
          </cell>
          <cell r="D180" t="str">
            <v>OBJETIVO 2: PONER FIN AL HAMBRE</v>
          </cell>
          <cell r="E180" t="str">
            <v>Metas 2.1, 2.2</v>
          </cell>
          <cell r="F180" t="str">
            <v>También ODS 4 y 17</v>
          </cell>
        </row>
        <row r="181">
          <cell r="A181" t="str">
            <v>110013110__23202</v>
          </cell>
          <cell r="B181" t="str">
            <v>ACCIONES DE MEJORA DE LA ESTRATEGIA DE INTERNACIONALIZACIÓN DE CENTROS Y FACULTADES</v>
          </cell>
          <cell r="C181" t="str">
            <v>SI</v>
          </cell>
          <cell r="D181" t="str">
            <v>OBJETIVO 4: GARANTIZAR UNA EDUCACIÓN INCLUSIVA, EQUITATIVA Y DE CALIDAD Y PROMOVER OPORTUNIDADES DE APRENDIZAJE DURANTE TODA LA VIDA PARA TODOS</v>
          </cell>
          <cell r="E181" t="str">
            <v>Metas 4.3, 4.4, 4.5 y 4.c</v>
          </cell>
          <cell r="F181" t="str">
            <v>También ODS 10, 16 (Meta 16,6) y 17</v>
          </cell>
        </row>
        <row r="182">
          <cell r="A182" t="str">
            <v>110013110__48100</v>
          </cell>
          <cell r="B182" t="str">
            <v>BECAS PARA DOCTORANDOS Y PDI COLEGIO DOCTORADO TORDESILLAS</v>
          </cell>
          <cell r="C182" t="str">
            <v>SI</v>
          </cell>
          <cell r="D182" t="str">
            <v>OBJETIVO 4: GARANTIZAR UNA EDUCACIÓN INCLUSIVA, EQUITATIVA Y DE CALIDAD Y PROMOVER OPORTUNIDADES DE APRENDIZAJE DURANTE TODA LA VIDA PARA TODOS</v>
          </cell>
          <cell r="E182" t="str">
            <v>Metas 4.3, 4.4, 4.5 y 4.c</v>
          </cell>
          <cell r="F182" t="str">
            <v>También ODS 10 y 17</v>
          </cell>
        </row>
        <row r="183">
          <cell r="A183" t="str">
            <v>110013110__48163</v>
          </cell>
          <cell r="B183" t="str">
            <v>ACCIONES ESPECIALES DE IMPULSO AL POSTGRADO INTERNACIONAL (COLABORACIÓN FUNDACIÓN CAROLINA Y MUJERES POR ÁFRICA)</v>
          </cell>
          <cell r="C183" t="str">
            <v>SI</v>
          </cell>
          <cell r="D183" t="str">
            <v>OBJETIVO 4: GARANTIZAR UNA EDUCACIÓN INCLUSIVA, EQUITATIVA Y DE CALIDAD Y PROMOVER OPORTUNIDADES DE APRENDIZAJE DURANTE TODA LA VIDA PARA TODOS</v>
          </cell>
          <cell r="E183" t="str">
            <v>Metas 4.3, 4.4, 4.5 y 4.c</v>
          </cell>
          <cell r="F183" t="str">
            <v>También ODS 8 (meta 8.6), 10 y 17</v>
          </cell>
        </row>
        <row r="184">
          <cell r="A184" t="str">
            <v>110013111__48100</v>
          </cell>
          <cell r="B184" t="str">
            <v>PROYECTOS INTERNACIONALES INVESTIGACIÓN PROGRAMA SPRINT CON BRASIL</v>
          </cell>
          <cell r="C184" t="str">
            <v>SI</v>
          </cell>
          <cell r="D184" t="str">
            <v>OBJETIVO 4: GARANTIZAR UNA EDUCACIÓN INCLUSIVA, EQUITATIVA Y DE CALIDAD Y PROMOVER OPORTUNIDADES DE APRENDIZAJE DURANTE TODA LA VIDA PARA TODOS</v>
          </cell>
          <cell r="E184" t="str">
            <v>Metas 4.3, 4.4, 4.5 y 4.c</v>
          </cell>
          <cell r="F184" t="str">
            <v>También ODS 10 y 17. Vinculado al ODS 8 (meta 8.5 y 8.6)</v>
          </cell>
        </row>
        <row r="185">
          <cell r="A185" t="str">
            <v>11001340___79000</v>
          </cell>
          <cell r="B185" t="str">
            <v>IMPULSO DE PROYECTOS DE INVERSIÓN EN COOPERACIÓN AL DESARROLLO: SEDE UMH-RUANDA</v>
          </cell>
          <cell r="C185" t="str">
            <v>SI</v>
          </cell>
          <cell r="D185" t="str">
            <v>OBJETIVO 9: CONSTRUIR INFRAESTRUCTURAS RESILIENTES, PROMOVER LA INDUSTRIALIZACIÓN SOSTENIBLE Y FOMENTAR LA INNOVACIÓN</v>
          </cell>
          <cell r="E185" t="str">
            <v>Metas 9.1, 9.5 y 9.a</v>
          </cell>
          <cell r="F185" t="str">
            <v>También ODS 3, 4, 10 y 17</v>
          </cell>
        </row>
        <row r="186">
          <cell r="A186" t="str">
            <v>110013403__48300</v>
          </cell>
          <cell r="B186" t="str">
            <v>ACCIONES DE PROMOCIÓN SOLIDARIA (ESTUDIANTES UMH)</v>
          </cell>
          <cell r="C186" t="str">
            <v>SI</v>
          </cell>
          <cell r="D186" t="str">
            <v>OBJETIVO 10: REDUCIR LA DESIGUALDAD EN Y ENTRE LOS PAÍSES</v>
          </cell>
          <cell r="E186" t="str">
            <v>Meta 10.2</v>
          </cell>
          <cell r="F186" t="str">
            <v>Tambiém ODS 1,2, 4, 5, 10, 17</v>
          </cell>
        </row>
        <row r="187">
          <cell r="A187" t="str">
            <v>11011220___24900</v>
          </cell>
          <cell r="B187" t="str">
            <v>GASTOS DE FUNCIONAMIENTO DEL SERVICIO DE RELACIONES INTERNACIONALES Y DE COOPERACIÓN AL  DESARROLLO Y VOLUNTARIADO</v>
          </cell>
          <cell r="C187" t="str">
            <v>SI</v>
          </cell>
          <cell r="D187" t="str">
            <v>OBJETIVO 17: REVITALIZAR LA ALIANZA MUNDIAL PARA EL DESARROLLO SOSTENIBLE</v>
          </cell>
          <cell r="E187"/>
          <cell r="F187" t="str">
            <v>También ODS 4, 5, 10</v>
          </cell>
        </row>
        <row r="188">
          <cell r="A188" t="str">
            <v>110112208__24900</v>
          </cell>
          <cell r="B188" t="str">
            <v>ACCIONES ESPECÍFICAS DE GESTIÓN DEL SERVICIO DE RELACIONES INTERNACIONALES Y DE COOPERACIÓN AL DESARROLLO Y VOLUNTARIADO</v>
          </cell>
          <cell r="C188" t="str">
            <v>SI</v>
          </cell>
          <cell r="D188" t="str">
            <v>OBJETIVO 17: REVITALIZAR LA ALIANZA MUNDIAL PARA EL DESARROLLO SOSTENIBLE</v>
          </cell>
          <cell r="E188"/>
          <cell r="F188" t="str">
            <v>También ODS 4, 5, 10</v>
          </cell>
        </row>
        <row r="189">
          <cell r="A189" t="str">
            <v>11011310___48100</v>
          </cell>
          <cell r="B189" t="str">
            <v>PROGRAMA PROPIO DE INTERNACIONALIZACIÓN: PROGRAMA DESTINO PARA PDI/PAS (APORTACIÓN UMH)</v>
          </cell>
          <cell r="C189" t="str">
            <v>SI</v>
          </cell>
          <cell r="D189" t="str">
            <v>OBJETIVO 17: REVITALIZAR LA ALIANZA MUNDIAL PARA EL DESARROLLO SOSTENIBLE</v>
          </cell>
          <cell r="E189"/>
          <cell r="F189" t="str">
            <v>También ODS 4, 5, 10</v>
          </cell>
        </row>
        <row r="190">
          <cell r="A190" t="str">
            <v>11011310___48161</v>
          </cell>
          <cell r="B190" t="str">
            <v>AYUDAS A ESTUDIANTES: PROGRAMA ERASMUS (GENERALITAT VALENCIANA)</v>
          </cell>
          <cell r="C190" t="str">
            <v>SI</v>
          </cell>
          <cell r="D190" t="str">
            <v>OBJETIVO 4: GARANTIZAR UNA EDUCACIÓN INCLUSIVA, EQUITATIVA Y DE CALIDAD Y PROMOVER OPORTUNIDADES DE APRENDIZAJE DURANTE TODA LA VIDA PARA TODOS</v>
          </cell>
          <cell r="E190"/>
          <cell r="F190" t="str">
            <v>También ODS 17</v>
          </cell>
        </row>
        <row r="191">
          <cell r="A191" t="str">
            <v>11011310___48163</v>
          </cell>
          <cell r="B191" t="str">
            <v>CONVOCATORIA DE AYUDAS UMH PARA ESTUDIANTES DESTINO</v>
          </cell>
          <cell r="C191" t="str">
            <v>SI</v>
          </cell>
          <cell r="D191" t="str">
            <v>OBJETIVO 4: GARANTIZAR UNA EDUCACIÓN INCLUSIVA, EQUITATIVA Y DE CALIDAD Y PROMOVER OPORTUNIDADES DE APRENDIZAJE DURANTE TODA LA VIDA PARA TODOS</v>
          </cell>
          <cell r="E191"/>
          <cell r="F191" t="str">
            <v>También ODS 17</v>
          </cell>
        </row>
        <row r="192">
          <cell r="A192" t="str">
            <v>11011310___48168</v>
          </cell>
          <cell r="B192" t="str">
            <v>AYUDAS ESTUDIANTES OUTGOING UMH (DOBLES TITULACIONES)</v>
          </cell>
          <cell r="C192" t="str">
            <v>SI</v>
          </cell>
          <cell r="D192" t="str">
            <v>OBJETIVO 4: GARANTIZAR UNA EDUCACIÓN INCLUSIVA, EQUITATIVA Y DE CALIDAD Y PROMOVER OPORTUNIDADES DE APRENDIZAJE DURANTE TODA LA VIDA PARA TODOS</v>
          </cell>
          <cell r="E192"/>
          <cell r="F192" t="str">
            <v>También ODS 17</v>
          </cell>
        </row>
        <row r="193">
          <cell r="A193" t="str">
            <v>11011310___48169</v>
          </cell>
          <cell r="B193" t="str">
            <v>AYUDAS PARA LA MOVILIDAD INTERNACIONAL ERASMUS CON PAÍSES ASOCIADOS (SEPIE)</v>
          </cell>
          <cell r="C193" t="str">
            <v>SI</v>
          </cell>
          <cell r="D193" t="str">
            <v>OBJETIVO 4: GARANTIZAR UNA EDUCACIÓN INCLUSIVA, EQUITATIVA Y DE CALIDAD Y PROMOVER OPORTUNIDADES DE APRENDIZAJE DURANTE TODA LA VIDA PARA TODOS</v>
          </cell>
          <cell r="E193"/>
          <cell r="F193" t="str">
            <v>También ODS 17</v>
          </cell>
        </row>
        <row r="194">
          <cell r="A194" t="str">
            <v>11011310___48171</v>
          </cell>
          <cell r="B194" t="str">
            <v>AYUDAS ORGANIZACIÓN A LA MOVILIDAD ESTUDIANTES EN PRÁCTICAS (SEPIE)</v>
          </cell>
          <cell r="C194" t="str">
            <v>SI</v>
          </cell>
          <cell r="D194" t="str">
            <v>OBJETIVO 4: GARANTIZAR UNA EDUCACIÓN INCLUSIVA, EQUITATIVA Y DE CALIDAD Y PROMOVER OPORTUNIDADES DE APRENDIZAJE DURANTE TODA LA VIDA PARA TODOS</v>
          </cell>
          <cell r="E194"/>
          <cell r="F194" t="str">
            <v>También ODS 17</v>
          </cell>
        </row>
        <row r="195">
          <cell r="A195" t="str">
            <v>11011310___48173</v>
          </cell>
          <cell r="B195" t="str">
            <v>AYUDAS ESTUDIANTES ERASMUS FINES ESTUDIOS (SEPIE)</v>
          </cell>
          <cell r="C195" t="str">
            <v>SI</v>
          </cell>
          <cell r="D195" t="str">
            <v>OBJETIVO 4: GARANTIZAR UNA EDUCACIÓN INCLUSIVA, EQUITATIVA Y DE CALIDAD Y PROMOVER OPORTUNIDADES DE APRENDIZAJE DURANTE TODA LA VIDA PARA TODOS</v>
          </cell>
          <cell r="E195"/>
          <cell r="F195" t="str">
            <v>También ODS 17</v>
          </cell>
        </row>
        <row r="196">
          <cell r="A196" t="str">
            <v>11011310___48178</v>
          </cell>
          <cell r="B196" t="str">
            <v>COFINANCIACIÓN PROGRAMA ESTUDIANTES ERASMUS: APORTACIÓN UMH</v>
          </cell>
          <cell r="C196" t="str">
            <v>SI</v>
          </cell>
          <cell r="D196" t="str">
            <v>OBJETIVO 4: GARANTIZAR UNA EDUCACIÓN INCLUSIVA, EQUITATIVA Y DE CALIDAD Y PROMOVER OPORTUNIDADES DE APRENDIZAJE DURANTE TODA LA VIDA PARA TODOS</v>
          </cell>
          <cell r="E196"/>
          <cell r="F196" t="str">
            <v>También ODS 17</v>
          </cell>
        </row>
        <row r="197">
          <cell r="A197" t="str">
            <v>11011310___48179</v>
          </cell>
          <cell r="B197" t="str">
            <v>AYUDAS MOVILIDAD PROGRAMA ERASMUS ESTANCIAS DOCENTES Y FORMATIVAS (SEPIE)</v>
          </cell>
          <cell r="C197" t="str">
            <v>SI</v>
          </cell>
          <cell r="D197" t="str">
            <v>OBJETIVO 4: GARANTIZAR UNA EDUCACIÓN INCLUSIVA, EQUITATIVA Y DE CALIDAD Y PROMOVER OPORTUNIDADES DE APRENDIZAJE DURANTE TODA LA VIDA PARA TODOS</v>
          </cell>
          <cell r="E197"/>
          <cell r="F197" t="str">
            <v>También ODS 17</v>
          </cell>
        </row>
        <row r="198">
          <cell r="A198" t="str">
            <v>11011310___48192</v>
          </cell>
          <cell r="B198" t="str">
            <v>PROGRAMA DE BECAS SANTANDER ERASMUS</v>
          </cell>
          <cell r="C198" t="str">
            <v>SI</v>
          </cell>
          <cell r="D198" t="str">
            <v>OBJETIVO 4: GARANTIZAR UNA EDUCACIÓN INCLUSIVA, EQUITATIVA Y DE CALIDAD Y PROMOVER OPORTUNIDADES DE APRENDIZAJE DURANTE TODA LA VIDA PARA TODOS</v>
          </cell>
          <cell r="E198"/>
          <cell r="F198" t="str">
            <v>También ODS 17</v>
          </cell>
        </row>
        <row r="199">
          <cell r="A199" t="str">
            <v>110113101__48163</v>
          </cell>
          <cell r="B199" t="str">
            <v>AYUDAS A ESTUDIANTES  EN PROGRAMAS DE INTERCAMBIO NACIONAL SICUE (FONDOS PROPIOS)</v>
          </cell>
          <cell r="C199" t="str">
            <v>SI</v>
          </cell>
          <cell r="D199" t="str">
            <v>OBJETIVO 4: GARANTIZAR UNA EDUCACIÓN INCLUSIVA, EQUITATIVA Y DE CALIDAD Y PROMOVER OPORTUNIDADES DE APRENDIZAJE DURANTE TODA LA VIDA PARA TODOS</v>
          </cell>
          <cell r="E199"/>
          <cell r="F199" t="str">
            <v>También ODS 17</v>
          </cell>
        </row>
        <row r="200">
          <cell r="A200" t="str">
            <v>110113103__22601</v>
          </cell>
          <cell r="B200" t="str">
            <v>ATENCIÓN AL ESTUDIANTE VISITANTE</v>
          </cell>
          <cell r="C200" t="str">
            <v>SI</v>
          </cell>
          <cell r="D200" t="str">
            <v>OBJETIVO 4: GARANTIZAR UNA EDUCACIÓN INCLUSIVA, EQUITATIVA Y DE CALIDAD Y PROMOVER OPORTUNIDADES DE APRENDIZAJE DURANTE TODA LA VIDA PARA TODOS</v>
          </cell>
          <cell r="E200"/>
          <cell r="F200" t="str">
            <v>También ODS 17</v>
          </cell>
        </row>
        <row r="201">
          <cell r="A201" t="str">
            <v>110113105__22800</v>
          </cell>
          <cell r="B201" t="str">
            <v>APOYO A LA ORGANIZACIÓN DE LA MOVILIDAD ERASMUS PARA PAÍSES ASOCIADOS (SEPIE)</v>
          </cell>
          <cell r="C201" t="str">
            <v>SI</v>
          </cell>
          <cell r="D201" t="str">
            <v>OBJETIVO 4: GARANTIZAR UNA EDUCACIÓN INCLUSIVA, EQUITATIVA Y DE CALIDAD Y PROMOVER OPORTUNIDADES DE APRENDIZAJE DURANTE TODA LA VIDA PARA TODOS</v>
          </cell>
          <cell r="E201"/>
          <cell r="F201" t="str">
            <v>También ODS 17</v>
          </cell>
        </row>
        <row r="202">
          <cell r="A202" t="str">
            <v>110113106__22880</v>
          </cell>
          <cell r="B202" t="str">
            <v>PROGRAMA STUDY ABROAD</v>
          </cell>
          <cell r="C202" t="str">
            <v>SI</v>
          </cell>
          <cell r="D202" t="str">
            <v>OBJETIVO 4: GARANTIZAR UNA EDUCACIÓN INCLUSIVA, EQUITATIVA Y DE CALIDAD Y PROMOVER OPORTUNIDADES DE APRENDIZAJE DURANTE TODA LA VIDA PARA TODOS</v>
          </cell>
          <cell r="E202"/>
          <cell r="F202" t="str">
            <v>También ODS 17</v>
          </cell>
        </row>
        <row r="203">
          <cell r="A203" t="str">
            <v>110113107__22800</v>
          </cell>
          <cell r="B203" t="str">
            <v>GESTIÓN DE LA MOVILIDAD INTERNACIONAL ERASMUS INCOMING CON PAÍSES ASOCIADOS (SEPIE)</v>
          </cell>
          <cell r="C203" t="str">
            <v>SI</v>
          </cell>
          <cell r="D203" t="str">
            <v>OBJETIVO 4: GARANTIZAR UNA EDUCACIÓN INCLUSIVA, EQUITATIVA Y DE CALIDAD Y PROMOVER OPORTUNIDADES DE APRENDIZAJE DURANTE TODA LA VIDA PARA TODOS</v>
          </cell>
          <cell r="E203"/>
          <cell r="F203" t="str">
            <v>También ODS 17</v>
          </cell>
        </row>
        <row r="204">
          <cell r="A204" t="str">
            <v>110113108__22800</v>
          </cell>
          <cell r="B204" t="str">
            <v>ORGANIZACIÓN DE LA MOVILIDAD ERASMUS (SEPIE)</v>
          </cell>
          <cell r="C204" t="str">
            <v>SI</v>
          </cell>
          <cell r="D204" t="str">
            <v>OBJETIVO 4: GARANTIZAR UNA EDUCACIÓN INCLUSIVA, EQUITATIVA Y DE CALIDAD Y PROMOVER OPORTUNIDADES DE APRENDIZAJE DURANTE TODA LA VIDA PARA TODOS</v>
          </cell>
          <cell r="E204"/>
          <cell r="F204" t="str">
            <v>También ODS 17</v>
          </cell>
        </row>
        <row r="205">
          <cell r="A205" t="str">
            <v>110113109__22880</v>
          </cell>
          <cell r="B205" t="str">
            <v>IMPULSO DE PROGRAMAS DE MOVILIDAD VIRTUAL</v>
          </cell>
          <cell r="C205" t="str">
            <v>SI</v>
          </cell>
          <cell r="D205" t="str">
            <v>OBJETIVO 4: GARANTIZAR UNA EDUCACIÓN INCLUSIVA, EQUITATIVA Y DE CALIDAD Y PROMOVER OPORTUNIDADES DE APRENDIZAJE DURANTE TODA LA VIDA PARA TODOS</v>
          </cell>
          <cell r="E205"/>
          <cell r="F205" t="str">
            <v>También ODS 17</v>
          </cell>
        </row>
        <row r="206">
          <cell r="A206" t="str">
            <v>110113110__22606</v>
          </cell>
          <cell r="B206" t="str">
            <v>SEMANA INTERNACIONAL: FORMACIÓN Y NETWORKING</v>
          </cell>
          <cell r="C206" t="str">
            <v>SI</v>
          </cell>
          <cell r="D206" t="str">
            <v>OBJETIVO 17: REVITALIZAR LA ALIANZA MUNDIAL PARA EL DESARROLLO SOSTENIBLE</v>
          </cell>
          <cell r="E206"/>
          <cell r="F206"/>
        </row>
        <row r="207">
          <cell r="A207" t="str">
            <v>110113110__48174</v>
          </cell>
          <cell r="B207" t="str">
            <v>CONVOCATORIA DE AYUDAS ESTANCIAS DOCENTES Y FORMATIVAS (PROGRAMA ERASMUS +)</v>
          </cell>
          <cell r="C207" t="str">
            <v>SI</v>
          </cell>
          <cell r="D207" t="str">
            <v>OBJETIVO 4: GARANTIZAR UNA EDUCACIÓN INCLUSIVA, EQUITATIVA Y DE CALIDAD Y PROMOVER OPORTUNIDADES DE APRENDIZAJE DURANTE TODA LA VIDA PARA TODOS</v>
          </cell>
          <cell r="E207"/>
          <cell r="F207" t="str">
            <v>También ODS 17</v>
          </cell>
        </row>
        <row r="208">
          <cell r="A208" t="str">
            <v>110113112__22608</v>
          </cell>
          <cell r="B208" t="str">
            <v>CLUB ERASMUS UMH</v>
          </cell>
          <cell r="C208" t="str">
            <v>SI</v>
          </cell>
          <cell r="D208" t="str">
            <v>OBJETIVO 4: GARANTIZAR UNA EDUCACIÓN INCLUSIVA, EQUITATIVA Y DE CALIDAD Y PROMOVER OPORTUNIDADES DE APRENDIZAJE DURANTE TODA LA VIDA PARA TODOS</v>
          </cell>
          <cell r="E208"/>
          <cell r="F208" t="str">
            <v>También ODS 17</v>
          </cell>
        </row>
        <row r="209">
          <cell r="A209" t="str">
            <v>110113113__22607</v>
          </cell>
          <cell r="B209" t="str">
            <v>ORGANIZACIÓN Y PILOTAJE DE LAS PRUEBAS ACLES</v>
          </cell>
          <cell r="C209" t="str">
            <v>SI</v>
          </cell>
          <cell r="D209" t="str">
            <v>OBJETIVO 4: GARANTIZAR UNA EDUCACIÓN INCLUSIVA, EQUITATIVA Y DE CALIDAD Y PROMOVER OPORTUNIDADES DE APRENDIZAJE DURANTE TODA LA VIDA PARA TODOS</v>
          </cell>
          <cell r="E209"/>
          <cell r="F209"/>
        </row>
        <row r="210">
          <cell r="A210" t="str">
            <v>110113116__22800</v>
          </cell>
          <cell r="B210" t="str">
            <v>APOYO A LA ORGANIZACIÓN DE PROGRAMAS INTENSIVOS COMBINADOS (SEPIE)</v>
          </cell>
          <cell r="C210" t="str">
            <v>SI</v>
          </cell>
          <cell r="D210" t="str">
            <v>OBJETIVO 4: GARANTIZAR UNA EDUCACIÓN INCLUSIVA, EQUITATIVA Y DE CALIDAD Y PROMOVER OPORTUNIDADES DE APRENDIZAJE DURANTE TODA LA VIDA PARA TODOS</v>
          </cell>
          <cell r="E210"/>
          <cell r="F210" t="str">
            <v>También ODS 17</v>
          </cell>
        </row>
        <row r="211">
          <cell r="A211" t="str">
            <v>110113402__48100</v>
          </cell>
          <cell r="B211" t="str">
            <v>PROGRAMA DE AYUDAS DE LA CÁTEDRA PROSPERIDAD</v>
          </cell>
          <cell r="C211" t="str">
            <v>SI</v>
          </cell>
          <cell r="D211" t="str">
            <v>OBJETIVO 17: REVITALIZAR LA ALIANZA MUNDIAL PARA EL DESARROLLO SOSTENIBLE</v>
          </cell>
          <cell r="E211"/>
          <cell r="F211" t="str">
            <v>ODS Ejes Properidad: 7, 9, 10 y 11</v>
          </cell>
        </row>
        <row r="212">
          <cell r="A212" t="str">
            <v>110113402__48102</v>
          </cell>
          <cell r="B212" t="str">
            <v>PARTICIPACIÓN EN PROYECTOS DE COOPERACIÓN AL DESARROLLO Y ACTIVIDADES DE ÁMBITO SOLIDARIO (BECAS)</v>
          </cell>
          <cell r="C212" t="str">
            <v>SI</v>
          </cell>
          <cell r="D212" t="str">
            <v>OBJETIVO 4: GARANTIZAR UNA EDUCACIÓN INCLUSIVA, EQUITATIVA Y DE CALIDAD Y PROMOVER OPORTUNIDADES DE APRENDIZAJE DURANTE TODA LA VIDA PARA TODOS</v>
          </cell>
          <cell r="E212"/>
          <cell r="F212" t="str">
            <v>También ODS 7, 8, 9, 10 y 17</v>
          </cell>
        </row>
        <row r="213">
          <cell r="A213" t="str">
            <v>12001220___24900</v>
          </cell>
          <cell r="B213" t="str">
            <v>GASTOS DE FUNCIONAMIENTO DEL VICERRECTORADO DE INCLUSIÓN, SOSTENIBILIDAD Y DEPORTES</v>
          </cell>
          <cell r="C213" t="str">
            <v>SI</v>
          </cell>
          <cell r="D213" t="str">
            <v>OBJETIVO 16: PROMOVER SOCIEDADES JUSTAS, PACÍFICAS E INCLUSIVAS</v>
          </cell>
          <cell r="E213"/>
          <cell r="F213" t="str">
            <v>También ODS 5</v>
          </cell>
        </row>
        <row r="214">
          <cell r="A214" t="str">
            <v>120032302__22601</v>
          </cell>
          <cell r="B214" t="str">
            <v>ACCIONES DE PROYECCIÓN EN LA SOCIEDAD</v>
          </cell>
          <cell r="C214" t="str">
            <v>SI</v>
          </cell>
          <cell r="D214" t="str">
            <v>OBJETIVO 13: ADOPTAR MEDIDAS URGENTES PARA COMBATIR EL CAMBIO CLIMÁTICO Y SUS EFECTOS</v>
          </cell>
          <cell r="E214"/>
          <cell r="F214" t="str">
            <v>También ODS 3, 11 y 17</v>
          </cell>
        </row>
        <row r="215">
          <cell r="A215" t="str">
            <v>120042401__22608</v>
          </cell>
          <cell r="B215" t="str">
            <v>UMH CAMPUS SALUDABLES</v>
          </cell>
          <cell r="C215" t="str">
            <v>SI</v>
          </cell>
          <cell r="D215" t="str">
            <v>OBJETIVO 3: GARANTIZAR UNA VIDA SANA Y PROMOVER EL BIENESTAR</v>
          </cell>
          <cell r="E215"/>
          <cell r="F215" t="str">
            <v>También ODS 4</v>
          </cell>
        </row>
        <row r="216">
          <cell r="A216" t="str">
            <v>120042401__48103</v>
          </cell>
          <cell r="B216" t="str">
            <v>BECAS: MONITORES "CAMPUS SALUDABLES Y DEPORTE"</v>
          </cell>
          <cell r="C216" t="str">
            <v>SI</v>
          </cell>
          <cell r="D216" t="str">
            <v>OBJETIVO 3: GARANTIZAR UNA VIDA SANA Y PROMOVER EL BIENESTAR</v>
          </cell>
          <cell r="E216"/>
          <cell r="F216" t="str">
            <v>Vinculado al ODS 4 y ODS 8 (meta 8.6)</v>
          </cell>
        </row>
        <row r="217">
          <cell r="A217" t="str">
            <v>120042402__22608</v>
          </cell>
          <cell r="B217" t="str">
            <v>ACCIONES DE ATENCIÓN A LA DISCAPACIDAD</v>
          </cell>
          <cell r="C217" t="str">
            <v>SI</v>
          </cell>
          <cell r="D217" t="str">
            <v>OBJETIVO 4: GARANTIZAR UNA EDUCACIÓN INCLUSIVA, EQUITATIVA Y DE CALIDAD Y PROMOVER OPORTUNIDADES DE APRENDIZAJE DURANTE TODA LA VIDA PARA TODOS</v>
          </cell>
          <cell r="E217" t="str">
            <v>Meta 4.5</v>
          </cell>
          <cell r="F217" t="str">
            <v>También ODS 8, 10 y 11</v>
          </cell>
        </row>
        <row r="218">
          <cell r="A218" t="str">
            <v>120042403__22609</v>
          </cell>
          <cell r="B218" t="str">
            <v>TAREAS DE MEDIACIÓN E INVESTIGACIÓN DE PROTOCOLOS CASA/CASAPT</v>
          </cell>
          <cell r="C218" t="str">
            <v>SI</v>
          </cell>
          <cell r="D218" t="str">
            <v>OBJETIVO 16: PROMOVER SOCIEDADES JUSTAS, PACÍFICAS E INCLUSIVAS</v>
          </cell>
          <cell r="E218"/>
          <cell r="F218" t="str">
            <v>También ODS 3, 5 y 8</v>
          </cell>
        </row>
        <row r="219">
          <cell r="A219" t="str">
            <v>120042405__48103</v>
          </cell>
          <cell r="B219" t="str">
            <v>AYUDAS COMPROMISO SOCIAL UMH</v>
          </cell>
          <cell r="C219" t="str">
            <v>SI</v>
          </cell>
          <cell r="D219" t="str">
            <v>OBJETIVO 17: REVITALIZAR LA ALIANZA MUNDIAL PARA EL DESARROLLO SOSTENIBLE</v>
          </cell>
          <cell r="E219"/>
          <cell r="F219" t="str">
            <v>Potenciamente son TODOS los ODS</v>
          </cell>
        </row>
        <row r="220">
          <cell r="A220" t="str">
            <v>120042406__48192</v>
          </cell>
          <cell r="B220" t="str">
            <v>BECAS SANTANDER ESTAMOS CONTIGO</v>
          </cell>
          <cell r="C220" t="str">
            <v>SI</v>
          </cell>
          <cell r="D220" t="str">
            <v>OBJETIVO 3: GARANTIZAR UNA VIDA SANA Y PROMOVER EL BIENESTAR</v>
          </cell>
          <cell r="E220"/>
          <cell r="F220" t="str">
            <v>También ODS 4</v>
          </cell>
        </row>
        <row r="221">
          <cell r="A221" t="str">
            <v>120042407__48193</v>
          </cell>
          <cell r="B221" t="str">
            <v>AYUDAS ESTUDIANTADO EN RIESGO DE EXCLUSIÓN SOCIAL</v>
          </cell>
          <cell r="C221" t="str">
            <v>SI</v>
          </cell>
          <cell r="D221" t="str">
            <v>OBJETIVO 4: GARANTIZAR UNA EDUCACIÓN INCLUSIVA, EQUITATIVA Y DE CALIDAD Y PROMOVER OPORTUNIDADES DE APRENDIZAJE DURANTE TODA LA VIDA PARA TODOS</v>
          </cell>
          <cell r="E221" t="str">
            <v>Meta 4.5</v>
          </cell>
          <cell r="F221"/>
        </row>
        <row r="222">
          <cell r="A222" t="str">
            <v>120042408__68301</v>
          </cell>
          <cell r="B222" t="str">
            <v>PERSONAL TÉCNICO PROMOCIÓN DE HÁBITOS SALUDABLES</v>
          </cell>
          <cell r="C222" t="str">
            <v>SI</v>
          </cell>
          <cell r="D222" t="str">
            <v>OBJETIVO 3: GARANTIZAR UNA VIDA SANA Y PROMOVER EL BIENESTAR</v>
          </cell>
          <cell r="E222" t="str">
            <v>Metas 3.4, 3.5, 3.a</v>
          </cell>
          <cell r="F222" t="str">
            <v>Vinculado al ODS 8 (meta 8.5 y 8.6)</v>
          </cell>
        </row>
        <row r="223">
          <cell r="A223" t="str">
            <v>120042409__22609</v>
          </cell>
          <cell r="B223" t="str">
            <v>CONVENIO GV AGENDA 2030 Y DE LOS ODS</v>
          </cell>
          <cell r="C223" t="str">
            <v>SI</v>
          </cell>
          <cell r="D223" t="str">
            <v>OBJETIVO 17: REVITALIZAR LA ALIANZA MUNDIAL PARA EL DESARROLLO SOSTENIBLE</v>
          </cell>
          <cell r="E223"/>
          <cell r="F223" t="str">
            <v>Potenciamente son TODOS los ODS</v>
          </cell>
        </row>
        <row r="224">
          <cell r="A224" t="str">
            <v>120042410__22609</v>
          </cell>
          <cell r="B224" t="str">
            <v>ACCIONES DE MOVILIDAD SOSTENIBLE</v>
          </cell>
          <cell r="C224" t="str">
            <v>SI</v>
          </cell>
          <cell r="D224" t="str">
            <v>OBJETIVO 11: LOGRAR QUE LAS CIUDADES SEAN MÁS INCLUSIVAS, SEGURAS, RESILIENTES Y SOSTENIBLES</v>
          </cell>
          <cell r="E224" t="str">
            <v>Meta 11.2</v>
          </cell>
          <cell r="F224"/>
        </row>
        <row r="225">
          <cell r="A225" t="str">
            <v>120042411__22609</v>
          </cell>
          <cell r="B225" t="str">
            <v>PROGRAMA AGENDA UMH 2030 ODS</v>
          </cell>
          <cell r="C225" t="str">
            <v>SI</v>
          </cell>
          <cell r="D225" t="str">
            <v>OBJETIVO 17: REVITALIZAR LA ALIANZA MUNDIAL PARA EL DESARROLLO SOSTENIBLE</v>
          </cell>
          <cell r="E225"/>
          <cell r="F225" t="str">
            <v>Potenciamente son TODOS los ODS</v>
          </cell>
        </row>
        <row r="226">
          <cell r="A226" t="str">
            <v>120042412__22609</v>
          </cell>
          <cell r="B226" t="str">
            <v>ACTIVACIONES DE ECONOMÍA CIRCULAR</v>
          </cell>
          <cell r="C226" t="str">
            <v>SI</v>
          </cell>
          <cell r="D226" t="str">
            <v>OBJETIVO 12: GARANTIZAR MODALIDADES DE CONSUMO Y PRODUCCIÓN SOSTENIBLES</v>
          </cell>
          <cell r="E226" t="str">
            <v>Meta 12.5, 12.6, 12.7</v>
          </cell>
          <cell r="F226" t="str">
            <v>Vinculado al ODS 11, 13 y 17</v>
          </cell>
        </row>
        <row r="227">
          <cell r="A227" t="str">
            <v>12011220___24900</v>
          </cell>
          <cell r="B227" t="str">
            <v>GASTOS DE FUNCIONAMIENTO DE LA OFICINA DE CAMPUS SALUDABLES Y DEPORTES</v>
          </cell>
          <cell r="C227" t="str">
            <v>SI</v>
          </cell>
          <cell r="D227" t="str">
            <v>OBJETIVO 3: GARANTIZAR UNA VIDA SANA Y PROMOVER EL BIENESTAR</v>
          </cell>
          <cell r="E227"/>
          <cell r="F227"/>
        </row>
        <row r="228">
          <cell r="A228" t="str">
            <v>12014240___22800</v>
          </cell>
          <cell r="B228" t="str">
            <v>ACCIONES DE COMPETICIONES DEPORTIVAS CADU, CEU, COMPETICIONES INTERNAS Y ACTIVIDADES DE PROMOCIÓN DEL DEPORTE</v>
          </cell>
          <cell r="C228" t="str">
            <v>SI</v>
          </cell>
          <cell r="D228" t="str">
            <v>OBJETIVO 3: GARANTIZAR UNA VIDA SANA Y PROMOVER EL BIENESTAR</v>
          </cell>
          <cell r="E228"/>
          <cell r="F228"/>
        </row>
        <row r="229">
          <cell r="A229" t="str">
            <v>12014240___48103</v>
          </cell>
          <cell r="B229" t="str">
            <v>BECAS Y AYUDAS A DEPORTISTAS UMH</v>
          </cell>
          <cell r="C229" t="str">
            <v>SI</v>
          </cell>
          <cell r="D229" t="str">
            <v>OBJETIVO 4: GARANTIZAR UNA EDUCACIÓN INCLUSIVA, EQUITATIVA Y DE CALIDAD Y PROMOVER OPORTUNIDADES DE APRENDIZAJE DURANTE TODA LA VIDA PARA TODOS</v>
          </cell>
          <cell r="E229"/>
          <cell r="F229" t="str">
            <v>También ODS 3</v>
          </cell>
        </row>
        <row r="230">
          <cell r="A230" t="str">
            <v>12014240___48305</v>
          </cell>
          <cell r="B230" t="str">
            <v>PREMIOS FUNDACIÓN TRINIDAD ALFONSO ESTUDIANTADO DEPORTISTA UMH</v>
          </cell>
          <cell r="C230" t="str">
            <v>SI</v>
          </cell>
          <cell r="D230" t="str">
            <v>OBJETIVO 3: GARANTIZAR UNA VIDA SANA Y PROMOVER EL BIENESTAR</v>
          </cell>
          <cell r="E230"/>
          <cell r="F230"/>
        </row>
        <row r="231">
          <cell r="A231" t="str">
            <v>120142401__22890</v>
          </cell>
          <cell r="B231" t="str">
            <v>GASTOS CORRIENTES DE COMPETICIONES DEPORTIVAS</v>
          </cell>
          <cell r="C231" t="str">
            <v>SI</v>
          </cell>
          <cell r="D231" t="str">
            <v>OBJETIVO 3: GARANTIZAR UNA VIDA SANA Y PROMOVER EL BIENESTAR</v>
          </cell>
          <cell r="E231"/>
          <cell r="F231"/>
        </row>
        <row r="232">
          <cell r="A232" t="str">
            <v>120142403__21900</v>
          </cell>
          <cell r="B232" t="str">
            <v>REPARACIÓN Y REPOSICIÓN DE MATERIAL DEPORTIVO</v>
          </cell>
          <cell r="C232" t="str">
            <v>SI</v>
          </cell>
          <cell r="D232" t="str">
            <v>OBJETIVO 9: CONSTRUIR INFRAESTRUCTURAS RESILIENTES, PROMOVER LA INDUSTRIALIZACIÓN SOSTENIBLE Y FOMENTAR LA INNOVACIÓN</v>
          </cell>
          <cell r="E232"/>
          <cell r="F232" t="str">
            <v>También ODS 3 y 4</v>
          </cell>
        </row>
        <row r="233">
          <cell r="A233" t="str">
            <v>120142404__21600</v>
          </cell>
          <cell r="B233" t="str">
            <v>SISTEMA INTEGRADO DE RESERVAS DE INSTALACIONES DEPORTIVAS</v>
          </cell>
          <cell r="C233" t="str">
            <v>SI</v>
          </cell>
          <cell r="D233" t="str">
            <v>OBJETIVO 9: CONSTRUIR INFRAESTRUCTURAS RESILIENTES, PROMOVER LA INDUSTRIALIZACIÓN SOSTENIBLE Y FOMENTAR LA INNOVACIÓN</v>
          </cell>
          <cell r="E233"/>
          <cell r="F233" t="str">
            <v>También ODS 3</v>
          </cell>
        </row>
        <row r="234">
          <cell r="A234" t="str">
            <v>120142405__22608</v>
          </cell>
          <cell r="B234" t="str">
            <v>ACTIVIDADES DEPORTIVAS DIRIGIDAS EN EL CAMPUS DE SANT JOAN D´ALACANT, ORIHUELA Y ALTEA</v>
          </cell>
          <cell r="C234" t="str">
            <v>SI</v>
          </cell>
          <cell r="D234" t="str">
            <v>OBJETIVO 3: GARANTIZAR UNA VIDA SANA Y PROMOVER EL BIENESTAR</v>
          </cell>
          <cell r="E234"/>
          <cell r="F234"/>
        </row>
        <row r="235">
          <cell r="A235" t="str">
            <v>120142406__22608</v>
          </cell>
          <cell r="B235" t="str">
            <v>PROGRAMA UMH-PROMESAS</v>
          </cell>
          <cell r="C235" t="str">
            <v>SI</v>
          </cell>
          <cell r="D235" t="str">
            <v>OBJETIVO 3: GARANTIZAR UNA VIDA SANA Y PROMOVER EL BIENESTAR</v>
          </cell>
          <cell r="E235"/>
          <cell r="F235" t="str">
            <v>Vinculado al ODS 16 (meta 16.6)</v>
          </cell>
        </row>
        <row r="236">
          <cell r="A236" t="str">
            <v>120142410__22600</v>
          </cell>
          <cell r="B236" t="str">
            <v>PROGRAMA "UMH PROYECTA DEPORTE"</v>
          </cell>
          <cell r="C236" t="str">
            <v>SI</v>
          </cell>
          <cell r="D236" t="str">
            <v>OBJETIVO 17: REVITALIZAR LA ALIANZA MUNDIAL PARA EL DESARROLLO SOSTENIBLE</v>
          </cell>
          <cell r="E236"/>
          <cell r="F236" t="str">
            <v>también ODS 3</v>
          </cell>
        </row>
        <row r="237">
          <cell r="A237" t="str">
            <v>12024240___24900</v>
          </cell>
          <cell r="B237" t="str">
            <v>DOTACIÓN Y REPOSICIÓN DE EQUIPAMIENTO PUEBLO CIENTÍFICO</v>
          </cell>
          <cell r="C237" t="str">
            <v>SI</v>
          </cell>
          <cell r="D237" t="str">
            <v>OBJETIVO 9: CONSTRUIR INFRAESTRUCTURAS RESILIENTES, PROMOVER LA INDUSTRIALIZACIÓN SOSTENIBLE Y FOMENTAR LA INNOVACIÓN</v>
          </cell>
          <cell r="E237"/>
          <cell r="F237" t="str">
            <v>También ODS 3 y 4</v>
          </cell>
        </row>
        <row r="238">
          <cell r="A238" t="str">
            <v>120242401__21200</v>
          </cell>
          <cell r="B238" t="str">
            <v>ADECUACIÓN PUEBLO CIENTÍFICO</v>
          </cell>
          <cell r="C238" t="str">
            <v>SI</v>
          </cell>
          <cell r="D238" t="str">
            <v>OBJETIVO 9: CONSTRUIR INFRAESTRUCTURAS RESILIENTES, PROMOVER LA INDUSTRIALIZACIÓN SOSTENIBLE Y FOMENTAR LA INNOVACIÓN</v>
          </cell>
          <cell r="E238"/>
          <cell r="F238" t="str">
            <v>También ODS 4</v>
          </cell>
        </row>
        <row r="239">
          <cell r="A239" t="str">
            <v>12031220___24900</v>
          </cell>
          <cell r="B239" t="str">
            <v>GASTOS DE FUNCIONAMIENTO DE LA ESCUELA DE VERANO Y AULA JUNIOR</v>
          </cell>
          <cell r="C239" t="str">
            <v>SI</v>
          </cell>
          <cell r="D239" t="str">
            <v>OBJETIVO 4: GARANTIZAR UNA EDUCACIÓN INCLUSIVA, EQUITATIVA Y DE CALIDAD Y PROMOVER OPORTUNIDADES DE APRENDIZAJE DURANTE TODA LA VIDA PARA TODOS</v>
          </cell>
          <cell r="E239"/>
          <cell r="F239"/>
        </row>
        <row r="240">
          <cell r="A240" t="str">
            <v>12034240___48106</v>
          </cell>
          <cell r="B240" t="str">
            <v>BECAS ESCUELA DE VERANO Y AULA JUNIOR</v>
          </cell>
          <cell r="C240" t="str">
            <v>SI</v>
          </cell>
          <cell r="D240" t="str">
            <v>OBJETIVO 4: GARANTIZAR UNA EDUCACIÓN INCLUSIVA, EQUITATIVA Y DE CALIDAD Y PROMOVER OPORTUNIDADES DE APRENDIZAJE DURANTE TODA LA VIDA PARA TODOS</v>
          </cell>
          <cell r="E240"/>
          <cell r="F240"/>
        </row>
        <row r="241">
          <cell r="A241" t="str">
            <v>12041220___24900</v>
          </cell>
          <cell r="B241" t="str">
            <v>GASTOS DE FUNCIONAMIENTO DE LA UNIDAD DE IGUALTAT I DIVERSITAT</v>
          </cell>
          <cell r="C241" t="str">
            <v>SI</v>
          </cell>
          <cell r="D241" t="str">
            <v>OBJETIVO 5: LOGRAR LA IGUALDAD ENTRE LOS GÉNEROS Y EMPODERAR A TODAS LAS MUJERES Y LAS NIÑAS</v>
          </cell>
          <cell r="E241"/>
          <cell r="F241"/>
        </row>
        <row r="242">
          <cell r="A242" t="str">
            <v>120442401__22800</v>
          </cell>
          <cell r="B242" t="str">
            <v>CONVENIO GV FOMENTO ACTIVIDADES EN MATERIA DE PERSPECTIVA DE GÉNERO</v>
          </cell>
          <cell r="C242" t="str">
            <v>SI</v>
          </cell>
          <cell r="D242" t="str">
            <v>OBJETIVO 5: LOGRAR LA IGUALDAD ENTRE LOS GÉNEROS Y EMPODERAR A TODAS LAS MUJERES Y LAS NIÑAS</v>
          </cell>
          <cell r="E242" t="str">
            <v>Metas 5.1, 5,2, 5.5</v>
          </cell>
          <cell r="F242" t="str">
            <v>Vinculado al ODS 4</v>
          </cell>
        </row>
        <row r="243">
          <cell r="A243" t="str">
            <v>120442402__22608</v>
          </cell>
          <cell r="B243" t="str">
            <v>DESARROLLO DEL PLAN DE IGUALDAD ENTRE MUJERES Y HOMBRES DE LA UMH</v>
          </cell>
          <cell r="C243" t="str">
            <v>SI</v>
          </cell>
          <cell r="D243" t="str">
            <v>OBJETIVO 5: LOGRAR LA IGUALDAD ENTRE LOS GÉNEROS Y EMPODERAR A TODAS LAS MUJERES Y LAS NIÑAS</v>
          </cell>
          <cell r="E243" t="str">
            <v>Metas 5.1, 5,2, 5.5</v>
          </cell>
          <cell r="F243" t="str">
            <v>También ODS 17</v>
          </cell>
        </row>
        <row r="244">
          <cell r="A244" t="str">
            <v>120442402__48300</v>
          </cell>
          <cell r="B244" t="str">
            <v>PREMIOS PLAN DE IGUALDAD ENTRE MUJERES Y HOMBRES UMH</v>
          </cell>
          <cell r="C244" t="str">
            <v>SI</v>
          </cell>
          <cell r="D244" t="str">
            <v>OBJETIVO 5: LOGRAR LA IGUALDAD ENTRE LOS GÉNEROS Y EMPODERAR A TODAS LAS MUJERES Y LAS NIÑAS</v>
          </cell>
          <cell r="E244" t="str">
            <v>Metas 5.1, 5,2, 5.5</v>
          </cell>
          <cell r="F244"/>
        </row>
        <row r="245">
          <cell r="A245" t="str">
            <v>120442403__22880</v>
          </cell>
          <cell r="B245" t="str">
            <v>ACTIVIDADES DE FORMACIÓN Y PROMOCIÓN EN MATERIA DE IGUALDAD Y DIVERSIDAD</v>
          </cell>
          <cell r="C245" t="str">
            <v>SI</v>
          </cell>
          <cell r="D245" t="str">
            <v>OBJETIVO 5: LOGRAR LA IGUALDAD ENTRE LOS GÉNEROS Y EMPODERAR A TODAS LAS MUJERES Y LAS NIÑAS</v>
          </cell>
          <cell r="E245" t="str">
            <v>Metas 5.1, 5,2, 5.5</v>
          </cell>
          <cell r="F245" t="str">
            <v>También ODS 4</v>
          </cell>
        </row>
        <row r="246">
          <cell r="A246" t="str">
            <v>120442412__22800</v>
          </cell>
          <cell r="B246" t="str">
            <v>CONVENIO GV FOMENTO ACTIVIDADES EN MATERIA DE IGUALDAD EN LA DIVERSIDAD</v>
          </cell>
          <cell r="C246" t="str">
            <v>SI</v>
          </cell>
          <cell r="D246" t="str">
            <v>OBJETIVO 5: LOGRAR LA IGUALDAD ENTRE LOS GÉNEROS Y EMPODERAR A TODAS LAS MUJERES Y LAS NIÑAS</v>
          </cell>
          <cell r="E246"/>
          <cell r="F246" t="str">
            <v>También ODS 4</v>
          </cell>
        </row>
        <row r="247">
          <cell r="A247" t="str">
            <v>12051220___24900</v>
          </cell>
          <cell r="B247" t="str">
            <v>GASTOS DE FUNCIONAMIENTO DEL ÁREA AMBIENTAL Y DESARROLLO SOSTENIBLE</v>
          </cell>
          <cell r="C247" t="str">
            <v>SI</v>
          </cell>
          <cell r="D247" t="str">
            <v>OBJETIVO 13: ADOPTAR MEDIDAS URGENTES PARA COMBATIR EL CAMBIO CLIMÁTICO Y SUS EFECTOS</v>
          </cell>
          <cell r="E247"/>
          <cell r="F247"/>
        </row>
        <row r="248">
          <cell r="A248" t="str">
            <v>120512208__24900</v>
          </cell>
          <cell r="B248" t="str">
            <v>ACCIONES ESPECÍFICAS DE GESTIÓN DEL ÁREA AMBIENTAL Y DESARROLLO SOSTENIBLE</v>
          </cell>
          <cell r="C248" t="str">
            <v>SI</v>
          </cell>
          <cell r="D248" t="str">
            <v>OBJETIVO 13: ADOPTAR MEDIDAS URGENTES PARA COMBATIR EL CAMBIO CLIMÁTICO Y SUS EFECTOS</v>
          </cell>
          <cell r="E248" t="str">
            <v>Meta 13.3</v>
          </cell>
          <cell r="F248" t="str">
            <v>También  vinculado al ODS 4, 11, 12, 14, 15 (15.a) y 17</v>
          </cell>
        </row>
        <row r="249">
          <cell r="A249" t="str">
            <v>120542401__22706</v>
          </cell>
          <cell r="B249" t="str">
            <v>CERTIFICACIÓN Y MANTENIMIENTO EXTERNA DEL SISTEMA DE GESTIÓN AMBIENTAL ISO 14.001</v>
          </cell>
          <cell r="C249" t="str">
            <v>SI</v>
          </cell>
          <cell r="D249" t="str">
            <v>OBJETIVO 12: GARANTIZAR MODALIDADES DE CONSUMO Y PRODUCCIÓN SOSTENIBLES</v>
          </cell>
          <cell r="E249" t="str">
            <v>Metas 12.2, 12.4, 12.5, 12.6, 12.7</v>
          </cell>
          <cell r="F249" t="str">
            <v>Vinculado al ODS 13</v>
          </cell>
        </row>
        <row r="250">
          <cell r="A250" t="str">
            <v>13001220___24900</v>
          </cell>
          <cell r="B250" t="str">
            <v>GASTOS DE FUNCIONAMIENTO DE LA SECRETARÍA GENERAL</v>
          </cell>
          <cell r="C250" t="str">
            <v>SI</v>
          </cell>
          <cell r="D250" t="str">
            <v>OBJETIVO 4: GARANTIZAR UNA EDUCACIÓN INCLUSIVA, EQUITATIVA Y DE CALIDAD Y PROMOVER OPORTUNIDADES DE APRENDIZAJE DURANTE TODA LA VIDA PARA TODOS</v>
          </cell>
          <cell r="E250"/>
          <cell r="F250" t="str">
            <v>Vinculado al ODS 16 (meta 16.6)</v>
          </cell>
        </row>
        <row r="251">
          <cell r="A251" t="str">
            <v>130012201__22604</v>
          </cell>
          <cell r="B251" t="str">
            <v>EDICIÓN DE PUBLICACIONES INSTITUCIONALES PROPIAS Y OTRO MATERIAL</v>
          </cell>
          <cell r="C251" t="str">
            <v>SI</v>
          </cell>
          <cell r="D251" t="str">
            <v>OBJETIVO 4: GARANTIZAR UNA EDUCACIÓN INCLUSIVA, EQUITATIVA Y DE CALIDAD Y PROMOVER OPORTUNIDADES DE APRENDIZAJE DURANTE TODA LA VIDA PARA TODOS</v>
          </cell>
          <cell r="E251"/>
          <cell r="F251"/>
        </row>
        <row r="252">
          <cell r="A252" t="str">
            <v>130012202__22606</v>
          </cell>
          <cell r="B252" t="str">
            <v>ASISTENCIA Y ORGANIZACIÓN DE REUNIONES Y CONFERENCIAS</v>
          </cell>
          <cell r="C252" t="str">
            <v>SI</v>
          </cell>
          <cell r="D252" t="str">
            <v>OBJETIVO 4: GARANTIZAR UNA EDUCACIÓN INCLUSIVA, EQUITATIVA Y DE CALIDAD Y PROMOVER OPORTUNIDADES DE APRENDIZAJE DURANTE TODA LA VIDA PARA TODOS</v>
          </cell>
          <cell r="E252"/>
          <cell r="F252"/>
        </row>
        <row r="253">
          <cell r="A253" t="str">
            <v>130012203__22709</v>
          </cell>
          <cell r="B253" t="str">
            <v>OTROS TRABAJOS REALIZADOS POR EMPRESAS O PROFESIONALES</v>
          </cell>
          <cell r="C253" t="str">
            <v>SI</v>
          </cell>
          <cell r="D253" t="str">
            <v>OBJETIVO 16: PROMOVER SOCIEDADES JUSTAS, PACÍFICAS E INCLUSIVAS</v>
          </cell>
          <cell r="E253" t="str">
            <v>Meta 16.6</v>
          </cell>
          <cell r="F253" t="str">
            <v>Vinculado al ODS 4</v>
          </cell>
        </row>
        <row r="254">
          <cell r="A254" t="str">
            <v>13011220___24900</v>
          </cell>
          <cell r="B254" t="str">
            <v>GASTOS DE FUNCIONAMIENTO DEL SERVICIO DE MODERNIZACIÓN Y COORDINACIÓN ADMINISTRATIVA</v>
          </cell>
          <cell r="C254" t="str">
            <v>SI</v>
          </cell>
          <cell r="D254" t="str">
            <v>OBJETIVO 8: PROMOVER EL CRECIMIENTO ECONÓMICO INCLUSIVO Y SOSTENIBLE, EL EMPLEO Y EL TRABAJO DECENTE PARA TODOS</v>
          </cell>
          <cell r="E254"/>
          <cell r="F254" t="str">
            <v>Vinculado al ODS 4 y al ODS 16 (meta (16.6)</v>
          </cell>
        </row>
        <row r="255">
          <cell r="A255" t="str">
            <v>130112208__24900</v>
          </cell>
          <cell r="B255" t="str">
            <v>ACCIONES ESPECÍFICAS DE GESTIÓN DEL SERVICIO DE MODERNIZACIÓN Y COORDINACIÓN ADMINISTRATIVA</v>
          </cell>
          <cell r="C255" t="str">
            <v>SI</v>
          </cell>
          <cell r="D255" t="str">
            <v>OBJETIVO 8: PROMOVER EL CRECIMIENTO ECONÓMICO INCLUSIVO Y SOSTENIBLE, EL EMPLEO Y EL TRABAJO DECENTE PARA TODOS</v>
          </cell>
          <cell r="E255"/>
          <cell r="F255" t="str">
            <v>Vinculado al ODS 4 y al ODS 16 (meta (16.6)</v>
          </cell>
        </row>
        <row r="256">
          <cell r="A256" t="str">
            <v>13021220___24900</v>
          </cell>
          <cell r="B256" t="str">
            <v>GASTOS DE FUNCIONAMIENTO DEL SERVICIO JURÍDICO</v>
          </cell>
          <cell r="C256" t="str">
            <v>SI</v>
          </cell>
          <cell r="D256" t="str">
            <v>OBJETIVO 16: PROMOVER SOCIEDADES JUSTAS, PACÍFICAS E INCLUSIVAS</v>
          </cell>
          <cell r="E256"/>
          <cell r="F256"/>
        </row>
        <row r="257">
          <cell r="A257" t="str">
            <v>130212208__24900</v>
          </cell>
          <cell r="B257" t="str">
            <v>ACCIONES ESPECÍFICAS DE GESTIÓN DEL SERVICIO JURÍDICO</v>
          </cell>
          <cell r="C257" t="str">
            <v>SI</v>
          </cell>
          <cell r="D257" t="str">
            <v>OBJETIVO 16: PROMOVER SOCIEDADES JUSTAS, PACÍFICAS E INCLUSIVAS</v>
          </cell>
          <cell r="E257" t="str">
            <v>Meta 16.6</v>
          </cell>
          <cell r="F257" t="str">
            <v>Vinculado al ODS 4</v>
          </cell>
        </row>
        <row r="258">
          <cell r="A258" t="str">
            <v>13031220___24900</v>
          </cell>
          <cell r="B258" t="str">
            <v>GASTOS DE FUNCIONAMIENTO DE LA OFICINA DE DATOS</v>
          </cell>
          <cell r="C258" t="str">
            <v>SI</v>
          </cell>
          <cell r="D258" t="str">
            <v>OBJETIVO 16: PROMOVER SOCIEDADES JUSTAS, PACÍFICAS E INCLUSIVAS</v>
          </cell>
          <cell r="E258"/>
          <cell r="F258"/>
        </row>
        <row r="259">
          <cell r="A259" t="str">
            <v>1400 122.10.1_ 22800</v>
          </cell>
          <cell r="B259" t="str">
            <v>SEMANA DE LA INNOVACIÓN GASTOS DE ORGANIZACIÓN</v>
          </cell>
          <cell r="C259" t="str">
            <v>SI</v>
          </cell>
          <cell r="D259" t="str">
            <v>OBJETIVO 9: CONSTRUIR INFRAESTRUCTURAS RESILIENTES, PROMOVER LA INDUSTRIALIZACIÓN SOSTENIBLE Y FOMENTAR LA INNOVACIÓN</v>
          </cell>
          <cell r="E259"/>
          <cell r="F259"/>
        </row>
        <row r="260">
          <cell r="A260" t="str">
            <v>1400 122.10.1_ 48400</v>
          </cell>
          <cell r="B260" t="str">
            <v>SEMANA DE LA INNOVACIÓN PREMIOS</v>
          </cell>
          <cell r="C260" t="str">
            <v>SI</v>
          </cell>
          <cell r="D260" t="str">
            <v>OBJETIVO 9: CONSTRUIR INFRAESTRUCTURAS RESILIENTES, PROMOVER LA INDUSTRIALIZACIÓN SOSTENIBLE Y FOMENTAR LA INNOVACIÓN</v>
          </cell>
          <cell r="E260"/>
          <cell r="F260"/>
        </row>
        <row r="261">
          <cell r="A261" t="str">
            <v>140012210__23200</v>
          </cell>
          <cell r="B261" t="str">
            <v>ACCIONES DE IMPULSO A LA FORMACIÓN, BENCHMARKING Y OTRAS</v>
          </cell>
          <cell r="C261" t="str">
            <v>SI</v>
          </cell>
          <cell r="D261" t="str">
            <v>OBJETIVO 9: CONSTRUIR INFRAESTRUCTURAS RESILIENTES, PROMOVER LA INDUSTRIALIZACIÓN SOSTENIBLE Y FOMENTAR LA INNOVACIÓN</v>
          </cell>
          <cell r="E261"/>
          <cell r="F261" t="str">
            <v>Vinculado al ODS 4</v>
          </cell>
        </row>
        <row r="262">
          <cell r="A262" t="str">
            <v>14011220___24900</v>
          </cell>
          <cell r="B262" t="str">
            <v>GASTOS DE FUNCIONAMIENTO DEL SERVICIO DE INFORMACIÓN CONTABLE, GESTIÓN ECONÓMICA Y FINANCIERA</v>
          </cell>
          <cell r="C262" t="str">
            <v>SI</v>
          </cell>
          <cell r="D262" t="str">
            <v>OBJETIVO 8: PROMOVER EL CRECIMIENTO ECONÓMICO INCLUSIVO Y SOSTENIBLE, EL EMPLEO Y EL TRABAJO DECENTE PARA TODOS</v>
          </cell>
          <cell r="E262"/>
          <cell r="F262"/>
        </row>
        <row r="263">
          <cell r="A263" t="str">
            <v>14041220___24900</v>
          </cell>
          <cell r="B263" t="str">
            <v>GASTOS DE FUNCIONAMIENTO DEL SERVICIO DE GESTIÓN DE ESTUDIOS</v>
          </cell>
          <cell r="C263" t="str">
            <v>SI</v>
          </cell>
          <cell r="D263" t="str">
            <v>OBJETIVO 4: GARANTIZAR UNA EDUCACIÓN INCLUSIVA, EQUITATIVA Y DE CALIDAD Y PROMOVER OPORTUNIDADES DE APRENDIZAJE DURANTE TODA LA VIDA PARA TODOS</v>
          </cell>
          <cell r="E263"/>
          <cell r="F263"/>
        </row>
        <row r="264">
          <cell r="A264" t="str">
            <v>140412208__24900</v>
          </cell>
          <cell r="B264" t="str">
            <v>ACCIONES ESPECÍFICAS DE GESTIÓN DEL SERVICIO DE GESTIÓN DE ESTUDIOS</v>
          </cell>
          <cell r="C264" t="str">
            <v>SI</v>
          </cell>
          <cell r="D264" t="str">
            <v>OBJETIVO 4: GARANTIZAR UNA EDUCACIÓN INCLUSIVA, EQUITATIVA Y DE CALIDAD Y PROMOVER OPORTUNIDADES DE APRENDIZAJE DURANTE TODA LA VIDA PARA TODOS</v>
          </cell>
          <cell r="E264"/>
          <cell r="F264"/>
        </row>
        <row r="265">
          <cell r="A265" t="str">
            <v>140442201__22800</v>
          </cell>
          <cell r="B265" t="str">
            <v>EXPEDICIÓN DE TÍTULOS Y DIPLOMAS DE CURSOS DE FORMACIÓN Y TÍTULOS PROPIOS</v>
          </cell>
          <cell r="C265" t="str">
            <v>SI</v>
          </cell>
          <cell r="D265" t="str">
            <v>OBJETIVO 4: GARANTIZAR UNA EDUCACIÓN INCLUSIVA, EQUITATIVA Y DE CALIDAD Y PROMOVER OPORTUNIDADES DE APRENDIZAJE DURANTE TODA LA VIDA PARA TODOS</v>
          </cell>
          <cell r="E265"/>
          <cell r="F265"/>
        </row>
        <row r="266">
          <cell r="A266" t="str">
            <v>140442202__22703</v>
          </cell>
          <cell r="B266" t="str">
            <v>GASTOS DE CORREO Y MENSAJERÍA</v>
          </cell>
          <cell r="C266" t="str">
            <v>NO</v>
          </cell>
          <cell r="D266"/>
          <cell r="E266"/>
          <cell r="F266"/>
        </row>
        <row r="267">
          <cell r="A267" t="str">
            <v>140442204__22604</v>
          </cell>
          <cell r="B267" t="str">
            <v>GASTOS DIVERSOS DERIVADOS DE LA EXPEDICIÓN DE TÍTULOS OFICIALES, CERTIFICADOS Y DIPLOMAS</v>
          </cell>
          <cell r="C267" t="str">
            <v>SI</v>
          </cell>
          <cell r="D267" t="str">
            <v>OBJETIVO 4: GARANTIZAR UNA EDUCACIÓN INCLUSIVA, EQUITATIVA Y DE CALIDAD Y PROMOVER OPORTUNIDADES DE APRENDIZAJE DURANTE TODA LA VIDA PARA TODOS</v>
          </cell>
          <cell r="E267"/>
          <cell r="F267"/>
        </row>
        <row r="268">
          <cell r="A268" t="str">
            <v>14061220___24900</v>
          </cell>
          <cell r="B268" t="str">
            <v>GASTOS DE FUNCIONAMIENTO DEL SERVICIO DE GESTIÓN DE LA CONTRATACIÓN</v>
          </cell>
          <cell r="C268" t="str">
            <v>SI</v>
          </cell>
          <cell r="D268" t="str">
            <v>OBJETIVO 8: PROMOVER EL CRECIMIENTO ECONÓMICO INCLUSIVO Y SOSTENIBLE, EL EMPLEO Y EL TRABAJO DECENTE PARA TODOS</v>
          </cell>
          <cell r="E268"/>
          <cell r="F268" t="str">
            <v>ODS 16 (meta 16.6)</v>
          </cell>
        </row>
        <row r="269">
          <cell r="A269" t="str">
            <v>140612208__24900</v>
          </cell>
          <cell r="B269" t="str">
            <v>ACCIONES ESPECÍFICAS  DE GESTIÓN DEL SERVICIO DE GESTIÓN DE LA CONTRATACIÓN</v>
          </cell>
          <cell r="C269" t="str">
            <v>SI</v>
          </cell>
          <cell r="D269" t="str">
            <v>OBJETIVO 8: PROMOVER EL CRECIMIENTO ECONÓMICO INCLUSIVO Y SOSTENIBLE, EL EMPLEO Y EL TRABAJO DECENTE PARA TODOS</v>
          </cell>
          <cell r="E269"/>
          <cell r="F269"/>
        </row>
        <row r="270">
          <cell r="A270" t="str">
            <v>14091220___24900</v>
          </cell>
          <cell r="B270" t="str">
            <v>GASTOS DE FUNCIONAMIENTO DEL SERVICIO DE PERSONAL DE ADMINISTRACIÓN Y SERVICIOS</v>
          </cell>
          <cell r="C270" t="str">
            <v>SI</v>
          </cell>
          <cell r="D270" t="str">
            <v>OBJETIVO 8: PROMOVER EL CRECIMIENTO ECONÓMICO INCLUSIVO Y SOSTENIBLE, EL EMPLEO Y EL TRABAJO DECENTE PARA TODOS</v>
          </cell>
          <cell r="E270"/>
          <cell r="F270" t="str">
            <v>Vinculado al ODS 16 (meta16.6)</v>
          </cell>
        </row>
        <row r="271">
          <cell r="A271" t="str">
            <v>14101220___24900</v>
          </cell>
          <cell r="B271" t="str">
            <v>GASTOS DE FUNCIONAMIENTO DEL SERVICIO DE PERSONAL DOCENTE E INVESTIGADOR Y DE GESTIÓN ECONÓMICA DE LOS RECURSOS HUMANOS</v>
          </cell>
          <cell r="C271" t="str">
            <v>SI</v>
          </cell>
          <cell r="D271" t="str">
            <v>OBJETIVO 8: PROMOVER EL CRECIMIENTO ECONÓMICO INCLUSIVO Y SOSTENIBLE, EL EMPLEO Y EL TRABAJO DECENTE PARA TODOS</v>
          </cell>
          <cell r="E271"/>
          <cell r="F271" t="str">
            <v>Vinculado al ODS 16 (meta16.6)</v>
          </cell>
        </row>
        <row r="272">
          <cell r="A272" t="str">
            <v>14121220___24900</v>
          </cell>
          <cell r="B272" t="str">
            <v>GASTOS DE FUNCIONAMIENTO DEL SERVICIO DE PLANIFICACIÓN Y SEGUIMIENTO DE LA CONTRATACIÓN</v>
          </cell>
          <cell r="C272" t="str">
            <v>SI</v>
          </cell>
          <cell r="D272" t="str">
            <v>OBJETIVO 8: PROMOVER EL CRECIMIENTO ECONÓMICO INCLUSIVO Y SOSTENIBLE, EL EMPLEO Y EL TRABAJO DECENTE PARA TODOS</v>
          </cell>
          <cell r="E272"/>
          <cell r="F272" t="str">
            <v>Vinculado al ODS 16 (meta16.6)</v>
          </cell>
        </row>
        <row r="273">
          <cell r="A273" t="str">
            <v>141212208__24900</v>
          </cell>
          <cell r="B273" t="str">
            <v>ACCIONES ESPECÍFICAS DE GESTIÓN DEL SERVICIO DE PLANIFICACIÓN Y SEGUIMIENTO DE LA CONTRATACIÓN</v>
          </cell>
          <cell r="C273" t="str">
            <v>SI</v>
          </cell>
          <cell r="D273" t="str">
            <v>OBJETIVO 16: PROMOVER SOCIEDADES JUSTAS, PACÍFICAS E INCLUSIVAS</v>
          </cell>
          <cell r="E273" t="str">
            <v>Meta 16.6</v>
          </cell>
          <cell r="F273" t="str">
            <v>Vinculado al ODS 4</v>
          </cell>
        </row>
        <row r="274">
          <cell r="A274" t="str">
            <v>15001220___22100</v>
          </cell>
          <cell r="B274" t="str">
            <v>SUMINISTRO DE ENERGÍA ELÉCTRICA DEL CAMPUS DE ALTEA</v>
          </cell>
          <cell r="C274" t="str">
            <v>SI</v>
          </cell>
          <cell r="D274" t="str">
            <v>OBJETIVO 7: GARANTIZAR EL ACCESO A UNA ENERGÍA ASEQUIBLE, SEGURA, SOSTENIBLE Y MODERNA</v>
          </cell>
          <cell r="E274"/>
          <cell r="F274" t="str">
            <v>ODS 13</v>
          </cell>
        </row>
        <row r="275">
          <cell r="A275" t="str">
            <v>15001220___22101</v>
          </cell>
          <cell r="B275" t="str">
            <v>SUMINISTRO DE AGUA DEL CAMPUS DE ALTEA</v>
          </cell>
          <cell r="C275" t="str">
            <v>SI</v>
          </cell>
          <cell r="D275" t="str">
            <v>OBJETIVO 6: GARANTIZAR LA DISPONIBILIDAD DE AGUA Y SU GESTIÓN SOSTENIBLE Y EL SANEAMIENTO PARA TODOS</v>
          </cell>
          <cell r="E275"/>
          <cell r="F275"/>
        </row>
        <row r="276">
          <cell r="A276" t="str">
            <v>15001220___22103</v>
          </cell>
          <cell r="B276" t="str">
            <v>SUMINISTRO DE COMBUSTIBLE DEL CAMPUS DE ALTEA</v>
          </cell>
          <cell r="C276" t="str">
            <v>SI</v>
          </cell>
          <cell r="D276" t="str">
            <v>OBJETIVO 7: GARANTIZAR EL ACCESO A UNA ENERGÍA ASEQUIBLE, SEGURA, SOSTENIBLE Y MODERNA</v>
          </cell>
          <cell r="E276"/>
          <cell r="F276"/>
        </row>
        <row r="277">
          <cell r="A277" t="str">
            <v>15001220___22700</v>
          </cell>
          <cell r="B277" t="str">
            <v>TRABAJOS REALIZADOS OTRAS EMPRESAS: LIMPIEZA DEL CAMPUS DE ALTEA</v>
          </cell>
          <cell r="C277" t="str">
            <v>SI</v>
          </cell>
          <cell r="D277" t="str">
            <v>OBJETIVO 8: PROMOVER EL CRECIMIENTO ECONÓMICO INCLUSIVO Y SOSTENIBLE, EL EMPLEO Y EL TRABAJO DECENTE PARA TODOS</v>
          </cell>
          <cell r="E277"/>
          <cell r="F277" t="str">
            <v xml:space="preserve">ODS 10 (meta 10.2) </v>
          </cell>
        </row>
        <row r="278">
          <cell r="A278" t="str">
            <v>15001220___22701</v>
          </cell>
          <cell r="B278" t="str">
            <v>TRABAJOS REALIZADOS POR OTRAS EMPRESAS: SERVICIO DE SEGURIDAD DEL CAMPUS DE ALTEA</v>
          </cell>
          <cell r="C278" t="str">
            <v>SI</v>
          </cell>
          <cell r="D278" t="str">
            <v>OBJETIVO 8: PROMOVER EL CRECIMIENTO ECONÓMICO INCLUSIVO Y SOSTENIBLE, EL EMPLEO Y EL TRABAJO DECENTE PARA TODOS</v>
          </cell>
          <cell r="E278"/>
          <cell r="F278"/>
        </row>
        <row r="279">
          <cell r="A279" t="str">
            <v>15001220___22703</v>
          </cell>
          <cell r="B279" t="str">
            <v>TRABAJOS REALIZADOS POR OTRAS EMPRESAS: SERVICIO DE CONSERJERÍA DEL CAMPUS DE ALTEA</v>
          </cell>
          <cell r="C279" t="str">
            <v>SI</v>
          </cell>
          <cell r="D279" t="str">
            <v>OBJETIVO 8: PROMOVER EL CRECIMIENTO ECONÓMICO INCLUSIVO Y SOSTENIBLE, EL EMPLEO Y EL TRABAJO DECENTE PARA TODOS</v>
          </cell>
          <cell r="E279"/>
          <cell r="F279" t="str">
            <v>ODS 4</v>
          </cell>
        </row>
        <row r="280">
          <cell r="A280" t="str">
            <v>15001220___22707</v>
          </cell>
          <cell r="B280" t="str">
            <v>TRABAJOS REALIZADOS POR OTRAS EMPRESAS: JARDINERÍA DEL CAMPUS DE ALTEA</v>
          </cell>
          <cell r="C280" t="str">
            <v>SI</v>
          </cell>
          <cell r="D280" t="str">
            <v>OBJETIVO 8: PROMOVER EL CRECIMIENTO ECONÓMICO INCLUSIVO Y SOSTENIBLE, EL EMPLEO Y EL TRABAJO DECENTE PARA TODOS</v>
          </cell>
          <cell r="E280"/>
          <cell r="F280" t="str">
            <v>También ODS 6 y 15 (reforestación de los campus)</v>
          </cell>
        </row>
        <row r="281">
          <cell r="A281" t="str">
            <v>15004220___22609</v>
          </cell>
          <cell r="B281" t="str">
            <v>TRABAJOS PRESTADOS: MODELOS BELLAS ARTES</v>
          </cell>
          <cell r="C281" t="str">
            <v>SI</v>
          </cell>
          <cell r="D281" t="str">
            <v>OBJETIVO 8: PROMOVER EL CRECIMIENTO ECONÓMICO INCLUSIVO Y SOSTENIBLE, EL EMPLEO Y EL TRABAJO DECENTE PARA TODOS</v>
          </cell>
          <cell r="E281"/>
          <cell r="F281" t="str">
            <v>ODS 4</v>
          </cell>
        </row>
        <row r="282">
          <cell r="A282" t="str">
            <v>16001220___22100</v>
          </cell>
          <cell r="B282" t="str">
            <v>SUMINISTRO DE ENERGÍA ELÉCTRICA DEL CAMPUS DE ELCHE</v>
          </cell>
          <cell r="C282" t="str">
            <v>SI</v>
          </cell>
          <cell r="D282" t="str">
            <v>OBJETIVO 7: GARANTIZAR EL ACCESO A UNA ENERGÍA ASEQUIBLE, SEGURA, SOSTENIBLE Y MODERNA</v>
          </cell>
          <cell r="E282"/>
          <cell r="F282" t="str">
            <v>Vinculado también al ODS 13, ya que esta energía eléctrica procede de fuentes de origen renovable.</v>
          </cell>
        </row>
        <row r="283">
          <cell r="A283" t="str">
            <v>16001220___22101</v>
          </cell>
          <cell r="B283" t="str">
            <v>SUMINISTRO DE AGUA DEL CAMPUS DE ELCHE</v>
          </cell>
          <cell r="C283" t="str">
            <v>SI</v>
          </cell>
          <cell r="D283" t="str">
            <v>OBJETIVO 6: GARANTIZAR LA DISPONIBILIDAD DE AGUA Y SU GESTIÓN SOSTENIBLE Y EL SANEAMIENTO PARA TODOS</v>
          </cell>
          <cell r="E283"/>
          <cell r="F283"/>
        </row>
        <row r="284">
          <cell r="A284" t="str">
            <v>16001220___22102</v>
          </cell>
          <cell r="B284" t="str">
            <v>SUMINISTRO DE GAS DEL CAMPUS DE ELCHE</v>
          </cell>
          <cell r="C284" t="str">
            <v>SI</v>
          </cell>
          <cell r="D284" t="str">
            <v>OBJETIVO 7: GARANTIZAR EL ACCESO A UNA ENERGÍA ASEQUIBLE, SEGURA, SOSTENIBLE Y MODERNA</v>
          </cell>
          <cell r="E284"/>
          <cell r="F284"/>
        </row>
        <row r="285">
          <cell r="A285" t="str">
            <v>16001220___22103</v>
          </cell>
          <cell r="B285" t="str">
            <v>SUMINISTRO DE COMBUSTIBLE DEL CAMPUS DE ELCHE</v>
          </cell>
          <cell r="C285" t="str">
            <v>SI</v>
          </cell>
          <cell r="D285" t="str">
            <v>OBJETIVO 7: GARANTIZAR EL ACCESO A UNA ENERGÍA ASEQUIBLE, SEGURA, SOSTENIBLE Y MODERNA</v>
          </cell>
          <cell r="E285"/>
          <cell r="F285"/>
        </row>
        <row r="286">
          <cell r="A286" t="str">
            <v>16001220___22609</v>
          </cell>
          <cell r="B286" t="str">
            <v>MANTENIMIENTO SOC. PISCINA DEL CAMPUS DE ELCHE</v>
          </cell>
          <cell r="C286" t="str">
            <v>SI</v>
          </cell>
          <cell r="D286" t="str">
            <v>OBJETIVO 8: PROMOVER EL CRECIMIENTO ECONÓMICO INCLUSIVO Y SOSTENIBLE, EL EMPLEO Y EL TRABAJO DECENTE PARA TODOS</v>
          </cell>
          <cell r="E286"/>
          <cell r="F286" t="str">
            <v>También ODS 6</v>
          </cell>
        </row>
        <row r="287">
          <cell r="A287" t="str">
            <v>16001220___22700</v>
          </cell>
          <cell r="B287" t="str">
            <v>TRABAJOS REALIZADOS OTRAS EMPRESAS: LIMPIEZA DEL CAMPUS DE ELCHE</v>
          </cell>
          <cell r="C287" t="str">
            <v>SI</v>
          </cell>
          <cell r="D287" t="str">
            <v>OBJETIVO 8: PROMOVER EL CRECIMIENTO ECONÓMICO INCLUSIVO Y SOSTENIBLE, EL EMPLEO Y EL TRABAJO DECENTE PARA TODOS</v>
          </cell>
          <cell r="E287" t="str">
            <v>Meta 8.5</v>
          </cell>
          <cell r="F287" t="str">
            <v xml:space="preserve">ODS 10 (meta 10.2) </v>
          </cell>
        </row>
        <row r="288">
          <cell r="A288" t="str">
            <v>16001220___22701</v>
          </cell>
          <cell r="B288" t="str">
            <v>TRABAJOS REALIZADOS POR OTRAS EMPRESAS: SERVICIO DE SEGURIDAD DEL CAMPUS DE ELCHE</v>
          </cell>
          <cell r="C288" t="str">
            <v>SI</v>
          </cell>
          <cell r="D288" t="str">
            <v>OBJETIVO 8: PROMOVER EL CRECIMIENTO ECONÓMICO INCLUSIVO Y SOSTENIBLE, EL EMPLEO Y EL TRABAJO DECENTE PARA TODOS</v>
          </cell>
          <cell r="E288"/>
          <cell r="F288"/>
        </row>
        <row r="289">
          <cell r="A289" t="str">
            <v>16001220___22703</v>
          </cell>
          <cell r="B289" t="str">
            <v>TRABAJOS REALIZADOS POR OTRAS EMPRESAS: SERVICIO DE CONSERJERÍA DEL CAMPUS DE ELCHE</v>
          </cell>
          <cell r="C289" t="str">
            <v>SI</v>
          </cell>
          <cell r="D289" t="str">
            <v>OBJETIVO 8: PROMOVER EL CRECIMIENTO ECONÓMICO INCLUSIVO Y SOSTENIBLE, EL EMPLEO Y EL TRABAJO DECENTE PARA TODOS</v>
          </cell>
          <cell r="E289"/>
          <cell r="F289" t="str">
            <v>ODS 4</v>
          </cell>
        </row>
        <row r="290">
          <cell r="A290" t="str">
            <v>16001220___22707</v>
          </cell>
          <cell r="B290" t="str">
            <v>TRABAJOS REALIZADOS POR OTRAS EMPRESAS: JARDINERÍA DEL CAMPUS DE ELCHE</v>
          </cell>
          <cell r="C290" t="str">
            <v>SI</v>
          </cell>
          <cell r="D290" t="str">
            <v>OBJETIVO 8: PROMOVER EL CRECIMIENTO ECONÓMICO INCLUSIVO Y SOSTENIBLE, EL EMPLEO Y EL TRABAJO DECENTE PARA TODOS</v>
          </cell>
          <cell r="E290"/>
          <cell r="F290" t="str">
            <v>También ODS 6 y 15</v>
          </cell>
        </row>
        <row r="291">
          <cell r="A291" t="str">
            <v>16021220___24900</v>
          </cell>
          <cell r="B291" t="str">
            <v>GASTOS DE FUNCIONAMIENTO DEL CENTRO DE GESTIÓN DEL CAMPUS DE ELCHE</v>
          </cell>
          <cell r="C291" t="str">
            <v>SI</v>
          </cell>
          <cell r="D291" t="str">
            <v>OBJETIVO 8: PROMOVER EL CRECIMIENTO ECONÓMICO INCLUSIVO Y SOSTENIBLE, EL EMPLEO Y EL TRABAJO DECENTE PARA TODOS</v>
          </cell>
          <cell r="E291"/>
          <cell r="F291" t="str">
            <v>También vinculado al ODS 16 (meta16.6)</v>
          </cell>
        </row>
        <row r="292">
          <cell r="A292" t="str">
            <v>160212208__24900</v>
          </cell>
          <cell r="B292" t="str">
            <v>ACCIONES ESPECÍFICAS DE GESTIÓN DEL CENTRO DE GESTIÓN DEL CAMPUS DE ELCHE</v>
          </cell>
          <cell r="C292" t="str">
            <v>SI</v>
          </cell>
          <cell r="D292" t="str">
            <v>OBJETIVO 8: PROMOVER EL CRECIMIENTO ECONÓMICO INCLUSIVO Y SOSTENIBLE, EL EMPLEO Y EL TRABAJO DECENTE PARA TODOS</v>
          </cell>
          <cell r="E292"/>
          <cell r="F292" t="str">
            <v>También vinculado al ODS 16 (meta16.6)</v>
          </cell>
        </row>
        <row r="293">
          <cell r="A293" t="str">
            <v>17001220___22100</v>
          </cell>
          <cell r="B293" t="str">
            <v>SUMINISTRO DE ENERGÍA ELÉCTRICA DEL CAMPUS DE ORIHUELA</v>
          </cell>
          <cell r="C293" t="str">
            <v>SI</v>
          </cell>
          <cell r="D293" t="str">
            <v>OBJETIVO 7: GARANTIZAR EL ACCESO A UNA ENERGÍA ASEQUIBLE, SEGURA, SOSTENIBLE Y MODERNA</v>
          </cell>
          <cell r="E293"/>
          <cell r="F293" t="str">
            <v>También vinculado al ODS 13, ya que esta energía eléctrica procede de fuentes de origen renovable.</v>
          </cell>
        </row>
        <row r="294">
          <cell r="A294" t="str">
            <v>17001220___22101</v>
          </cell>
          <cell r="B294" t="str">
            <v>SUMINISTRO DE AGUA DEL CAMPUS DE ORIHUELA</v>
          </cell>
          <cell r="C294" t="str">
            <v>SI</v>
          </cell>
          <cell r="D294" t="str">
            <v>OBJETIVO 6: GARANTIZAR LA DISPONIBILIDAD DE AGUA Y SU GESTIÓN SOSTENIBLE Y EL SANEAMIENTO PARA TODOS</v>
          </cell>
          <cell r="E294"/>
          <cell r="F294"/>
        </row>
        <row r="295">
          <cell r="A295" t="str">
            <v>17001220___22102</v>
          </cell>
          <cell r="B295" t="str">
            <v>SUMINISTRO DE GAS DEL CAMPUS DE ORIHUELA</v>
          </cell>
          <cell r="C295" t="str">
            <v>SI</v>
          </cell>
          <cell r="D295" t="str">
            <v>OBJETIVO 7: GARANTIZAR EL ACCESO A UNA ENERGÍA ASEQUIBLE, SEGURA, SOSTENIBLE Y MODERNA</v>
          </cell>
          <cell r="E295"/>
          <cell r="F295"/>
        </row>
        <row r="296">
          <cell r="A296" t="str">
            <v>17001220___22103</v>
          </cell>
          <cell r="B296" t="str">
            <v>SUMINISTRO DE COMBUSTIBLE Y BIOMASA DEL CAMPUS DE ORIHUELA</v>
          </cell>
          <cell r="C296" t="str">
            <v>SI</v>
          </cell>
          <cell r="D296" t="str">
            <v>OBJETIVO 7: GARANTIZAR EL ACCESO A UNA ENERGÍA ASEQUIBLE, SEGURA, SOSTENIBLE Y MODERNA</v>
          </cell>
          <cell r="E296"/>
          <cell r="F296"/>
        </row>
        <row r="297">
          <cell r="A297" t="str">
            <v>17001220___22700</v>
          </cell>
          <cell r="B297" t="str">
            <v>TRABAJOS REALIZADOS OTRAS EMPRESAS: LIMPIEZA DEL CAMPUS DE ORIHUELA</v>
          </cell>
          <cell r="C297" t="str">
            <v>SI</v>
          </cell>
          <cell r="D297" t="str">
            <v>OBJETIVO 8: PROMOVER EL CRECIMIENTO ECONÓMICO INCLUSIVO Y SOSTENIBLE, EL EMPLEO Y EL TRABAJO DECENTE PARA TODOS</v>
          </cell>
          <cell r="E297" t="str">
            <v>Meta 8.5</v>
          </cell>
          <cell r="F297" t="str">
            <v xml:space="preserve">ODS 10 (meta 10.2) </v>
          </cell>
        </row>
        <row r="298">
          <cell r="A298" t="str">
            <v>17001220___22701</v>
          </cell>
          <cell r="B298" t="str">
            <v>TRABAJOS REALIZADOS POR OTRAS EMPRESAS: SERVICIO DE SEGURIDAD DEL CAMPUS DE ORIHUELA</v>
          </cell>
          <cell r="C298" t="str">
            <v>SI</v>
          </cell>
          <cell r="D298" t="str">
            <v>OBJETIVO 8: PROMOVER EL CRECIMIENTO ECONÓMICO INCLUSIVO Y SOSTENIBLE, EL EMPLEO Y EL TRABAJO DECENTE PARA TODOS</v>
          </cell>
          <cell r="E298"/>
          <cell r="F298"/>
        </row>
        <row r="299">
          <cell r="A299" t="str">
            <v>17001220___22703</v>
          </cell>
          <cell r="B299" t="str">
            <v>TRABAJOS REALIZADOS POR OTRAS EMPRESAS: SERVICIO DE CONSERJERÍA DEL CAMPUS DE ORIHUELA</v>
          </cell>
          <cell r="C299" t="str">
            <v>SI</v>
          </cell>
          <cell r="D299" t="str">
            <v>OBJETIVO 8: PROMOVER EL CRECIMIENTO ECONÓMICO INCLUSIVO Y SOSTENIBLE, EL EMPLEO Y EL TRABAJO DECENTE PARA TODOS</v>
          </cell>
          <cell r="E299"/>
          <cell r="F299" t="str">
            <v>ODS 4</v>
          </cell>
        </row>
        <row r="300">
          <cell r="A300" t="str">
            <v>17001220___22707</v>
          </cell>
          <cell r="B300" t="str">
            <v>TRABAJOS REALIZADOS POR OTRAS EMPRESAS: JARDINERÍA DEL CAMPUS DE ORIHUELA</v>
          </cell>
          <cell r="C300" t="str">
            <v>SI</v>
          </cell>
          <cell r="D300" t="str">
            <v>OBJETIVO 8: PROMOVER EL CRECIMIENTO ECONÓMICO INCLUSIVO Y SOSTENIBLE, EL EMPLEO Y EL TRABAJO DECENTE PARA TODOS</v>
          </cell>
          <cell r="E300"/>
          <cell r="F300" t="str">
            <v>También ODS 6 y 15</v>
          </cell>
        </row>
        <row r="301">
          <cell r="A301" t="str">
            <v>17021220___24900</v>
          </cell>
          <cell r="B301" t="str">
            <v>GASTOS DE FUNCIONAMIENTO DEL CENTRO GESTIÓN DEL CAMPUS DE ORIHUELA</v>
          </cell>
          <cell r="C301" t="str">
            <v>SI</v>
          </cell>
          <cell r="D301" t="str">
            <v>OBJETIVO 8: PROMOVER EL CRECIMIENTO ECONÓMICO INCLUSIVO Y SOSTENIBLE, EL EMPLEO Y EL TRABAJO DECENTE PARA TODOS</v>
          </cell>
          <cell r="E301"/>
          <cell r="F301" t="str">
            <v>ODS 16 (meta 16.6)</v>
          </cell>
        </row>
        <row r="302">
          <cell r="A302" t="str">
            <v>170212208__24900</v>
          </cell>
          <cell r="B302" t="str">
            <v>ACCIONES ESPECÍFICAS DE GESTIÓN DEL CENTRO DE GESTIÓN DEL CAMPUS DE ORIHUELA</v>
          </cell>
          <cell r="C302" t="str">
            <v>SI</v>
          </cell>
          <cell r="D302" t="str">
            <v>OBJETIVO 4: GARANTIZAR UNA EDUCACIÓN INCLUSIVA, EQUITATIVA Y DE CALIDAD Y PROMOVER OPORTUNIDADES DE APRENDIZAJE DURANTE TODA LA VIDA PARA TODOS</v>
          </cell>
          <cell r="E302"/>
          <cell r="F302" t="str">
            <v>También vinculado al ODS 16 (meta 16.6)</v>
          </cell>
        </row>
        <row r="303">
          <cell r="A303" t="str">
            <v>18001220___21200</v>
          </cell>
          <cell r="B303" t="str">
            <v>MANTENIMIENTOS INSTALACIONES LOCALES</v>
          </cell>
          <cell r="C303" t="str">
            <v>SI</v>
          </cell>
          <cell r="D303" t="str">
            <v>OBJETIVO 9: CONSTRUIR INFRAESTRUCTURAS RESILIENTES, PROMOVER LA INDUSTRIALIZACIÓN SOSTENIBLE Y FOMENTAR LA INNOVACIÓN</v>
          </cell>
          <cell r="E303"/>
          <cell r="F303"/>
        </row>
        <row r="304">
          <cell r="A304" t="str">
            <v>18001220___22100</v>
          </cell>
          <cell r="B304" t="str">
            <v>SUMINISTRO DE ENERGÍA ELÉCTRICA DEL CAMPUS DE SANT JOAN D´ALACANT</v>
          </cell>
          <cell r="C304" t="str">
            <v>SI</v>
          </cell>
          <cell r="D304" t="str">
            <v>OBJETIVO 7: GARANTIZAR EL ACCESO A UNA ENERGÍA ASEQUIBLE, SEGURA, SOSTENIBLE Y MODERNA</v>
          </cell>
          <cell r="E304"/>
          <cell r="F304" t="str">
            <v>También vinculado al ODS 13, ya que esta energía eléctrica procede de fuentes de origen renovable.</v>
          </cell>
        </row>
        <row r="305">
          <cell r="A305" t="str">
            <v>18001220___22101</v>
          </cell>
          <cell r="B305" t="str">
            <v>SUMINISTRO DE AGUA DEL CAMPUS DE SANT JOAN D´ALACANT</v>
          </cell>
          <cell r="C305" t="str">
            <v>SI</v>
          </cell>
          <cell r="D305" t="str">
            <v>OBJETIVO 6: GARANTIZAR LA DISPONIBILIDAD DE AGUA Y SU GESTIÓN SOSTENIBLE Y EL SANEAMIENTO PARA TODOS</v>
          </cell>
          <cell r="E305"/>
          <cell r="F305"/>
        </row>
        <row r="306">
          <cell r="A306" t="str">
            <v>18001220___22102</v>
          </cell>
          <cell r="B306" t="str">
            <v>SUMINISTRO DE GAS DEL CAMPUS DE SANT JOAN D´ALACANT</v>
          </cell>
          <cell r="C306" t="str">
            <v>SI</v>
          </cell>
          <cell r="D306" t="str">
            <v>OBJETIVO 7: GARANTIZAR EL ACCESO A UNA ENERGÍA ASEQUIBLE, SEGURA, SOSTENIBLE Y MODERNA</v>
          </cell>
          <cell r="E306"/>
          <cell r="F306"/>
        </row>
        <row r="307">
          <cell r="A307" t="str">
            <v>18001220___22103</v>
          </cell>
          <cell r="B307" t="str">
            <v>SUMINISTRO DE COMBUSTIBLE DEL CAMPUS DE SANT JOAN D´ALACANT</v>
          </cell>
          <cell r="C307" t="str">
            <v>SI</v>
          </cell>
          <cell r="D307" t="str">
            <v>OBJETIVO 7: GARANTIZAR EL ACCESO A UNA ENERGÍA ASEQUIBLE, SEGURA, SOSTENIBLE Y MODERNA</v>
          </cell>
          <cell r="E307"/>
          <cell r="F307"/>
        </row>
        <row r="308">
          <cell r="A308" t="str">
            <v>18001220___22700</v>
          </cell>
          <cell r="B308" t="str">
            <v>TRABAJOS REALIZADOS OTRAS EMPRESAS: LIMPIEZA DEL CAMPUS DE SANT JOAN D´ALACANT</v>
          </cell>
          <cell r="C308" t="str">
            <v>SI</v>
          </cell>
          <cell r="D308" t="str">
            <v>OBJETIVO 8: PROMOVER EL CRECIMIENTO ECONÓMICO INCLUSIVO Y SOSTENIBLE, EL EMPLEO Y EL TRABAJO DECENTE PARA TODOS</v>
          </cell>
          <cell r="E308" t="str">
            <v>Meta 8.5</v>
          </cell>
          <cell r="F308"/>
        </row>
        <row r="309">
          <cell r="A309" t="str">
            <v>18001220___22701</v>
          </cell>
          <cell r="B309" t="str">
            <v>TRABAJOS REALIZADOS POR OTRAS EMPRESAS: SERVICIO DE SEGURIDAD DEL CAMPUS DE SANT JOAN D´ALACANT</v>
          </cell>
          <cell r="C309" t="str">
            <v>SI</v>
          </cell>
          <cell r="D309" t="str">
            <v>OBJETIVO 8: PROMOVER EL CRECIMIENTO ECONÓMICO INCLUSIVO Y SOSTENIBLE, EL EMPLEO Y EL TRABAJO DECENTE PARA TODOS</v>
          </cell>
          <cell r="E309"/>
          <cell r="F309"/>
        </row>
        <row r="310">
          <cell r="A310" t="str">
            <v>18001220___22703</v>
          </cell>
          <cell r="B310" t="str">
            <v>TRABAJOS REALIZADOS POR OTRAS EMPRESAS: SERVICIO DE CONSERJERÍA DEL CAMPUS DE SANT JOAN D´ALACANT</v>
          </cell>
          <cell r="C310" t="str">
            <v>SI</v>
          </cell>
          <cell r="D310" t="str">
            <v>OBJETIVO 8: PROMOVER EL CRECIMIENTO ECONÓMICO INCLUSIVO Y SOSTENIBLE, EL EMPLEO Y EL TRABAJO DECENTE PARA TODOS</v>
          </cell>
          <cell r="E310"/>
          <cell r="F310" t="str">
            <v>ODS 4</v>
          </cell>
        </row>
        <row r="311">
          <cell r="A311" t="str">
            <v>18001220___22707</v>
          </cell>
          <cell r="B311" t="str">
            <v>TRABAJOS REALIZADOS POR OTRAS EMPRESAS: JARDINERÍA DEL CAMPUS DE SANT JOAN D´ALACANT</v>
          </cell>
          <cell r="C311" t="str">
            <v>SI</v>
          </cell>
          <cell r="D311" t="str">
            <v>OBJETIVO 8: PROMOVER EL CRECIMIENTO ECONÓMICO INCLUSIVO Y SOSTENIBLE, EL EMPLEO Y EL TRABAJO DECENTE PARA TODOS</v>
          </cell>
          <cell r="E311"/>
          <cell r="F311" t="str">
            <v>También el ODS 6 y 15</v>
          </cell>
        </row>
        <row r="312">
          <cell r="A312" t="str">
            <v>18021220___24900</v>
          </cell>
          <cell r="B312" t="str">
            <v>GASTOS DE FUNCIONAMIENTO DEL CENTRO DE GESTIÓN DEL CAMPUS DE SANT JOAN D´ALACANT</v>
          </cell>
          <cell r="C312" t="str">
            <v>SI</v>
          </cell>
          <cell r="D312" t="str">
            <v>OBJETIVO 8: PROMOVER EL CRECIMIENTO ECONÓMICO INCLUSIVO Y SOSTENIBLE, EL EMPLEO Y EL TRABAJO DECENTE PARA TODOS</v>
          </cell>
          <cell r="E312"/>
          <cell r="F312" t="str">
            <v>También vinculado al ODS 16 (meta 16.6)</v>
          </cell>
        </row>
        <row r="313">
          <cell r="A313" t="str">
            <v>180212208__24900</v>
          </cell>
          <cell r="B313" t="str">
            <v>ACCIONES ESPECÍFICAS DE GESTIÓN DEL CENTRO DE GESTIÓN DEL CAMPUS DE SANT JOAN D´ALACANT</v>
          </cell>
          <cell r="C313" t="str">
            <v>SI</v>
          </cell>
          <cell r="D313" t="str">
            <v>OBJETIVO 16: PROMOVER SOCIEDADES JUSTAS, PACÍFICAS E INCLUSIVAS</v>
          </cell>
          <cell r="E313" t="str">
            <v>Meta 16.6</v>
          </cell>
          <cell r="F313" t="str">
            <v>También ODS 4</v>
          </cell>
        </row>
        <row r="314">
          <cell r="A314" t="str">
            <v>19001210___24900</v>
          </cell>
          <cell r="B314" t="str">
            <v>RECONOCIMIENTO A LA CALIDAD FACULTAD DE CIENCIAS EXPERIMIENTALES</v>
          </cell>
          <cell r="C314" t="str">
            <v>SI</v>
          </cell>
          <cell r="D314" t="str">
            <v>OBJETIVO 4: GARANTIZAR UNA EDUCACIÓN INCLUSIVA, EQUITATIVA Y DE CALIDAD Y PROMOVER OPORTUNIDADES DE APRENDIZAJE DURANTE TODA LA VIDA PARA TODOS</v>
          </cell>
          <cell r="E314"/>
          <cell r="F314" t="str">
            <v>También ODS 8</v>
          </cell>
        </row>
        <row r="315">
          <cell r="A315" t="str">
            <v>20001210___24900</v>
          </cell>
          <cell r="B315" t="str">
            <v>RECONOCIMIENTO A LA CALIDAD FACULTAD DE MEDICINA</v>
          </cell>
          <cell r="C315" t="str">
            <v>SI</v>
          </cell>
          <cell r="D315" t="str">
            <v>OBJETIVO 4: GARANTIZAR UNA EDUCACIÓN INCLUSIVA, EQUITATIVA Y DE CALIDAD Y PROMOVER OPORTUNIDADES DE APRENDIZAJE DURANTE TODA LA VIDA PARA TODOS</v>
          </cell>
          <cell r="E315"/>
          <cell r="F315" t="str">
            <v>También ODS 8</v>
          </cell>
        </row>
        <row r="316">
          <cell r="A316" t="str">
            <v>21001210___24900</v>
          </cell>
          <cell r="B316" t="str">
            <v>RECONOCIMIENTO A LA CALIDAD FACULTAD DE BELLAS ARTES</v>
          </cell>
          <cell r="C316" t="str">
            <v>SI</v>
          </cell>
          <cell r="D316" t="str">
            <v>OBJETIVO 4: GARANTIZAR UNA EDUCACIÓN INCLUSIVA, EQUITATIVA Y DE CALIDAD Y PROMOVER OPORTUNIDADES DE APRENDIZAJE DURANTE TODA LA VIDA PARA TODOS</v>
          </cell>
          <cell r="E316"/>
          <cell r="F316" t="str">
            <v>También ODS 8</v>
          </cell>
        </row>
        <row r="317">
          <cell r="A317" t="str">
            <v>22001210___24900</v>
          </cell>
          <cell r="B317" t="str">
            <v>RECONOCIMIENTO A LA CALIDAD FACULTAD DE CIENCIAS SOCIALES Y JURÍDICAS DE ORIHUELA</v>
          </cell>
          <cell r="C317" t="str">
            <v>SI</v>
          </cell>
          <cell r="D317" t="str">
            <v>OBJETIVO 4: GARANTIZAR UNA EDUCACIÓN INCLUSIVA, EQUITATIVA Y DE CALIDAD Y PROMOVER OPORTUNIDADES DE APRENDIZAJE DURANTE TODA LA VIDA PARA TODOS</v>
          </cell>
          <cell r="E317"/>
          <cell r="F317" t="str">
            <v>También ODS 8</v>
          </cell>
        </row>
        <row r="318">
          <cell r="A318" t="str">
            <v>23001210___24900</v>
          </cell>
          <cell r="B318" t="str">
            <v>RECONOCIMIENTO A LA CALIDAD FACULTAD DE CIENCIAS SOCIALES Y JURÍDICAS DE ELCHE</v>
          </cell>
          <cell r="C318" t="str">
            <v>SI</v>
          </cell>
          <cell r="D318" t="str">
            <v>OBJETIVO 4: GARANTIZAR UNA EDUCACIÓN INCLUSIVA, EQUITATIVA Y DE CALIDAD Y PROMOVER OPORTUNIDADES DE APRENDIZAJE DURANTE TODA LA VIDA PARA TODOS</v>
          </cell>
          <cell r="E318"/>
          <cell r="F318" t="str">
            <v>También ODS 8</v>
          </cell>
        </row>
        <row r="319">
          <cell r="A319" t="str">
            <v>24001210___24900</v>
          </cell>
          <cell r="B319" t="str">
            <v>RECONOCIMIENTO A LA CALIDAD FACULTAD DE FARMACIA</v>
          </cell>
          <cell r="C319" t="str">
            <v>SI</v>
          </cell>
          <cell r="D319" t="str">
            <v>OBJETIVO 4: GARANTIZAR UNA EDUCACIÓN INCLUSIVA, EQUITATIVA Y DE CALIDAD Y PROMOVER OPORTUNIDADES DE APRENDIZAJE DURANTE TODA LA VIDA PARA TODOS</v>
          </cell>
          <cell r="E319"/>
          <cell r="F319" t="str">
            <v>También ODS 8</v>
          </cell>
        </row>
        <row r="320">
          <cell r="A320" t="str">
            <v>25001210___24900</v>
          </cell>
          <cell r="B320" t="str">
            <v>RECONOCIMIENTO A LA CALIDAD ESCUELA POLITÉCNICA SUPERIOR DE ORIHUELA</v>
          </cell>
          <cell r="C320" t="str">
            <v>SI</v>
          </cell>
          <cell r="D320" t="str">
            <v>OBJETIVO 4: GARANTIZAR UNA EDUCACIÓN INCLUSIVA, EQUITATIVA Y DE CALIDAD Y PROMOVER OPORTUNIDADES DE APRENDIZAJE DURANTE TODA LA VIDA PARA TODOS</v>
          </cell>
          <cell r="E320"/>
          <cell r="F320" t="str">
            <v>También ODS 8</v>
          </cell>
        </row>
        <row r="321">
          <cell r="A321" t="str">
            <v>26001210___24900</v>
          </cell>
          <cell r="B321" t="str">
            <v>RECONOCIMIENTO A LA CALIDAD ESCUELA POLITÉCNICA SUPERIOR DE ELCHE</v>
          </cell>
          <cell r="C321" t="str">
            <v>SI</v>
          </cell>
          <cell r="D321" t="str">
            <v>OBJETIVO 4: GARANTIZAR UNA EDUCACIÓN INCLUSIVA, EQUITATIVA Y DE CALIDAD Y PROMOVER OPORTUNIDADES DE APRENDIZAJE DURANTE TODA LA VIDA PARA TODOS</v>
          </cell>
          <cell r="E321"/>
          <cell r="F321" t="str">
            <v>También ODS 8</v>
          </cell>
        </row>
        <row r="322">
          <cell r="A322" t="str">
            <v>27001210___24900</v>
          </cell>
          <cell r="B322" t="str">
            <v>RECONOCIMIENTO A LA CALIDAD FACULTAD DE CIENCIAS SOCIOSANITARIAS</v>
          </cell>
          <cell r="C322" t="str">
            <v>SI</v>
          </cell>
          <cell r="D322" t="str">
            <v>OBJETIVO 4: GARANTIZAR UNA EDUCACIÓN INCLUSIVA, EQUITATIVA Y DE CALIDAD Y PROMOVER OPORTUNIDADES DE APRENDIZAJE DURANTE TODA LA VIDA PARA TODOS</v>
          </cell>
          <cell r="E322"/>
          <cell r="F322" t="str">
            <v>También ODS 8</v>
          </cell>
        </row>
        <row r="323">
          <cell r="A323" t="str">
            <v>28001210___24900</v>
          </cell>
          <cell r="B323" t="str">
            <v>RECONOCIMIENTO A LA CALIDAD DEPARTAMENTO DE ESTUDIOS ECONÓMICOS Y FINANCIEROS</v>
          </cell>
          <cell r="C323" t="str">
            <v>SI</v>
          </cell>
          <cell r="D323" t="str">
            <v>OBJETIVO 4: GARANTIZAR UNA EDUCACIÓN INCLUSIVA, EQUITATIVA Y DE CALIDAD Y PROMOVER OPORTUNIDADES DE APRENDIZAJE DURANTE TODA LA VIDA PARA TODOS</v>
          </cell>
          <cell r="E323"/>
          <cell r="F323" t="str">
            <v>También ODS 8</v>
          </cell>
        </row>
        <row r="324">
          <cell r="A324" t="str">
            <v>29001210___24900</v>
          </cell>
          <cell r="B324" t="str">
            <v>RECONOCIMIENTO A LA CALIDAD DEPARTAMENTO DE HISTOLOGÍA Y ANATOMÍA</v>
          </cell>
          <cell r="C324" t="str">
            <v>SI</v>
          </cell>
          <cell r="D324" t="str">
            <v>OBJETIVO 4: GARANTIZAR UNA EDUCACIÓN INCLUSIVA, EQUITATIVA Y DE CALIDAD Y PROMOVER OPORTUNIDADES DE APRENDIZAJE DURANTE TODA LA VIDA PARA TODOS</v>
          </cell>
          <cell r="E324"/>
          <cell r="F324" t="str">
            <v>También ODS 8</v>
          </cell>
        </row>
        <row r="325">
          <cell r="A325" t="str">
            <v>30001210___24900</v>
          </cell>
          <cell r="B325" t="str">
            <v>RECONOCIMIENTO A LA CALIDAD DEPARTAMENTO DE MEDICINA CLÍNICA</v>
          </cell>
          <cell r="C325" t="str">
            <v>SI</v>
          </cell>
          <cell r="D325" t="str">
            <v>OBJETIVO 4: GARANTIZAR UNA EDUCACIÓN INCLUSIVA, EQUITATIVA Y DE CALIDAD Y PROMOVER OPORTUNIDADES DE APRENDIZAJE DURANTE TODA LA VIDA PARA TODOS</v>
          </cell>
          <cell r="E325"/>
          <cell r="F325" t="str">
            <v>También ODS 8</v>
          </cell>
        </row>
        <row r="326">
          <cell r="A326" t="str">
            <v>31001210___24900</v>
          </cell>
          <cell r="B326" t="str">
            <v>RECONOCIMIENTO A LA CALIDAD DEPARTAMENTO DE BIOQUÍMICA Y BIOLOGÍA MOLECULAR</v>
          </cell>
          <cell r="C326" t="str">
            <v>SI</v>
          </cell>
          <cell r="D326" t="str">
            <v>OBJETIVO 4: GARANTIZAR UNA EDUCACIÓN INCLUSIVA, EQUITATIVA Y DE CALIDAD Y PROMOVER OPORTUNIDADES DE APRENDIZAJE DURANTE TODA LA VIDA PARA TODOS</v>
          </cell>
          <cell r="E326"/>
          <cell r="F326" t="str">
            <v>También ODS 8</v>
          </cell>
        </row>
        <row r="327">
          <cell r="A327" t="str">
            <v>32001210___24900</v>
          </cell>
          <cell r="B327" t="str">
            <v>RECONOCIMIENTO A LA CALIDAD DEPARTAMENTO DE PATOLOGÍA Y CIRUGÍA</v>
          </cell>
          <cell r="C327" t="str">
            <v>SI</v>
          </cell>
          <cell r="D327" t="str">
            <v>OBJETIVO 4: GARANTIZAR UNA EDUCACIÓN INCLUSIVA, EQUITATIVA Y DE CALIDAD Y PROMOVER OPORTUNIDADES DE APRENDIZAJE DURANTE TODA LA VIDA PARA TODOS</v>
          </cell>
          <cell r="E327"/>
          <cell r="F327" t="str">
            <v>También ODS 8</v>
          </cell>
        </row>
        <row r="328">
          <cell r="A328" t="str">
            <v>33001210___24900</v>
          </cell>
          <cell r="B328" t="str">
            <v>RECONOCIMIENTO A LA CALIDAD DEPARTAMENTO DE CIENCIA JURÍDICA</v>
          </cell>
          <cell r="C328" t="str">
            <v>SI</v>
          </cell>
          <cell r="D328" t="str">
            <v>OBJETIVO 4: GARANTIZAR UNA EDUCACIÓN INCLUSIVA, EQUITATIVA Y DE CALIDAD Y PROMOVER OPORTUNIDADES DE APRENDIZAJE DURANTE TODA LA VIDA PARA TODOS</v>
          </cell>
          <cell r="E328"/>
          <cell r="F328" t="str">
            <v>También ODS 8</v>
          </cell>
        </row>
        <row r="329">
          <cell r="A329" t="str">
            <v>34001210___24900</v>
          </cell>
          <cell r="B329" t="str">
            <v>RECONOCIMIENTO A LA CALIDAD DEPARTAMENTO DE PSICOLOGÍA DE LA SALUD</v>
          </cell>
          <cell r="C329" t="str">
            <v>SI</v>
          </cell>
          <cell r="D329" t="str">
            <v>OBJETIVO 4: GARANTIZAR UNA EDUCACIÓN INCLUSIVA, EQUITATIVA Y DE CALIDAD Y PROMOVER OPORTUNIDADES DE APRENDIZAJE DURANTE TODA LA VIDA PARA TODOS</v>
          </cell>
          <cell r="E329"/>
          <cell r="F329" t="str">
            <v>También ODS 8</v>
          </cell>
        </row>
        <row r="330">
          <cell r="A330" t="str">
            <v>35001210___24900</v>
          </cell>
          <cell r="B330" t="str">
            <v>RECONOCIMIENTO A LA CALIDAD DEPARTAMENTO DE SALUD PÚBLICA, Hª DE LA CIENCIA Y GINECOLOGÍA</v>
          </cell>
          <cell r="C330" t="str">
            <v>SI</v>
          </cell>
          <cell r="D330" t="str">
            <v>OBJETIVO 4: GARANTIZAR UNA EDUCACIÓN INCLUSIVA, EQUITATIVA Y DE CALIDAD Y PROMOVER OPORTUNIDADES DE APRENDIZAJE DURANTE TODA LA VIDA PARA TODOS</v>
          </cell>
          <cell r="E330"/>
          <cell r="F330" t="str">
            <v>También ODS 8</v>
          </cell>
        </row>
        <row r="331">
          <cell r="A331" t="str">
            <v>36001210___24900</v>
          </cell>
          <cell r="B331" t="str">
            <v>RECONOCIMIENTO A LA CALIDAD DEPARTAMENTO DE TECNOLOGÍA AGROALIMENTARIA</v>
          </cell>
          <cell r="C331" t="str">
            <v>SI</v>
          </cell>
          <cell r="D331" t="str">
            <v>OBJETIVO 4: GARANTIZAR UNA EDUCACIÓN INCLUSIVA, EQUITATIVA Y DE CALIDAD Y PROMOVER OPORTUNIDADES DE APRENDIZAJE DURANTE TODA LA VIDA PARA TODOS</v>
          </cell>
          <cell r="E331"/>
          <cell r="F331" t="str">
            <v>También ODS 8</v>
          </cell>
        </row>
        <row r="332">
          <cell r="A332" t="str">
            <v>37001210___24900</v>
          </cell>
          <cell r="B332" t="str">
            <v>RECONOCIMIENTO A LA CALIDAD DEPARTAMENTO DE ESTADÍSTICA, MATEMÁTICAS E INFORMÁTICA</v>
          </cell>
          <cell r="C332" t="str">
            <v>SI</v>
          </cell>
          <cell r="D332" t="str">
            <v>OBJETIVO 4: GARANTIZAR UNA EDUCACIÓN INCLUSIVA, EQUITATIVA Y DE CALIDAD Y PROMOVER OPORTUNIDADES DE APRENDIZAJE DURANTE TODA LA VIDA PARA TODOS</v>
          </cell>
          <cell r="E332"/>
          <cell r="F332" t="str">
            <v>También ODS 8</v>
          </cell>
        </row>
        <row r="333">
          <cell r="A333" t="str">
            <v>38001210___24900</v>
          </cell>
          <cell r="B333" t="str">
            <v>RECONOCIMIENTO A LA CALIDAD DEPARTAMENTO DE FARMACOLOGÍA, PEDIATRÍA Y QUÍMICA ORGÁNICA</v>
          </cell>
          <cell r="C333" t="str">
            <v>SI</v>
          </cell>
          <cell r="D333" t="str">
            <v>OBJETIVO 4: GARANTIZAR UNA EDUCACIÓN INCLUSIVA, EQUITATIVA Y DE CALIDAD Y PROMOVER OPORTUNIDADES DE APRENDIZAJE DURANTE TODA LA VIDA PARA TODOS</v>
          </cell>
          <cell r="E333"/>
          <cell r="F333" t="str">
            <v>También ODS 8</v>
          </cell>
        </row>
        <row r="334">
          <cell r="A334" t="str">
            <v>39001220___24900</v>
          </cell>
          <cell r="B334" t="str">
            <v>GASTOS DE FUNCIONAMIENTO DEL SERVICIO DE GESTIÓN DE LA INVESTIGACIÓN - OTRI</v>
          </cell>
          <cell r="C334" t="str">
            <v>SI</v>
          </cell>
          <cell r="D334" t="str">
            <v>OBJETIVO 9: CONSTRUIR INFRAESTRUCTURAS RESILIENTES, PROMOVER LA INDUSTRIALIZACIÓN SOSTENIBLE Y FOMENTAR LA INNOVACIÓN</v>
          </cell>
          <cell r="E334"/>
          <cell r="F334" t="str">
            <v>También ODS 16 (meta 16.6)</v>
          </cell>
        </row>
        <row r="335">
          <cell r="A335" t="str">
            <v>390012208__24900</v>
          </cell>
          <cell r="B335" t="str">
            <v>ACCIONES ESPECÍFICAS DE GESTIÓN DEL SERVICIO DE GESTIÓN DE LA INVESTIGACIÓN - OTRI</v>
          </cell>
          <cell r="C335" t="str">
            <v>SI</v>
          </cell>
          <cell r="D335" t="str">
            <v>OBJETIVO 9: CONSTRUIR INFRAESTRUCTURAS RESILIENTES, PROMOVER LA INDUSTRIALIZACIÓN SOSTENIBLE Y FOMENTAR LA INNOVACIÓN</v>
          </cell>
          <cell r="E335"/>
          <cell r="F335" t="str">
            <v>También ODS 16 (meta 16.6)</v>
          </cell>
        </row>
        <row r="336">
          <cell r="A336" t="str">
            <v>400012102__22609</v>
          </cell>
          <cell r="B336" t="str">
            <v>OTROS TRABAJOS REALIZADOS POR EMPRESAS: SOFTWARE CAMPUS, NORMAS ISO</v>
          </cell>
          <cell r="C336" t="str">
            <v>SI</v>
          </cell>
          <cell r="D336" t="str">
            <v>OBJETIVO 4: GARANTIZAR UNA EDUCACIÓN INCLUSIVA, EQUITATIVA Y DE CALIDAD Y PROMOVER OPORTUNIDADES DE APRENDIZAJE DURANTE TODA LA VIDA PARA TODOS</v>
          </cell>
          <cell r="E336"/>
          <cell r="F336" t="str">
            <v>También ODS 9, 16</v>
          </cell>
        </row>
        <row r="337">
          <cell r="A337" t="str">
            <v>400012103__22609</v>
          </cell>
          <cell r="B337" t="str">
            <v>TRABAJOS:  ENCUESTAS DE CALIDAD</v>
          </cell>
          <cell r="C337" t="str">
            <v>SI</v>
          </cell>
          <cell r="D337" t="str">
            <v>OBJETIVO 16: PROMOVER SOCIEDADES JUSTAS, PACÍFICAS E INCLUSIVAS</v>
          </cell>
          <cell r="E337" t="str">
            <v>Meta 16.6</v>
          </cell>
          <cell r="F337"/>
        </row>
        <row r="338">
          <cell r="A338" t="str">
            <v>40001220___24900</v>
          </cell>
          <cell r="B338" t="str">
            <v>GASTOS DE FUNCIONAMIENTO DEL SERVICIO DE CALIDAD</v>
          </cell>
          <cell r="C338" t="str">
            <v>SI</v>
          </cell>
          <cell r="D338" t="str">
            <v>OBJETIVO 16: PROMOVER SOCIEDADES JUSTAS, PACÍFICAS E INCLUSIVAS</v>
          </cell>
          <cell r="E338" t="str">
            <v>Meta 16.6</v>
          </cell>
          <cell r="F338"/>
        </row>
        <row r="339">
          <cell r="A339" t="str">
            <v>400012208__24900</v>
          </cell>
          <cell r="B339" t="str">
            <v>ACCIONES ESPECÍFICAS DE GESTIÓN DEL SERVICIO DE CALIDAD</v>
          </cell>
          <cell r="C339" t="str">
            <v>SI</v>
          </cell>
          <cell r="D339" t="str">
            <v>OBJETIVO 16: PROMOVER SOCIEDADES JUSTAS, PACÍFICAS E INCLUSIVAS</v>
          </cell>
          <cell r="E339" t="str">
            <v>Meta 16.6</v>
          </cell>
          <cell r="F339" t="str">
            <v>También ODS 4 y ODS 17</v>
          </cell>
        </row>
        <row r="340">
          <cell r="A340" t="str">
            <v>41001220___24900</v>
          </cell>
          <cell r="B340" t="str">
            <v>GASTOS DE FUNCIONAMIENTO DEL OBSERVATORIO OCUPACIONAL</v>
          </cell>
          <cell r="C340" t="str">
            <v>SI</v>
          </cell>
          <cell r="D340" t="str">
            <v>OBJETIVO 4: GARANTIZAR UNA EDUCACIÓN INCLUSIVA, EQUITATIVA Y DE CALIDAD Y PROMOVER OPORTUNIDADES DE APRENDIZAJE DURANTE TODA LA VIDA PARA TODOS</v>
          </cell>
          <cell r="E340" t="str">
            <v>Meta 4.4</v>
          </cell>
          <cell r="F340" t="str">
            <v>Vinculado también al ODS 8 (meta 8.5)</v>
          </cell>
        </row>
        <row r="341">
          <cell r="A341" t="str">
            <v>410012208__24900</v>
          </cell>
          <cell r="B341" t="str">
            <v>ACCIONES ESPECÍFICAS DE GESTIÓN DEL OBSERVATORIO OCUPACIONAL</v>
          </cell>
          <cell r="C341" t="str">
            <v>SI</v>
          </cell>
          <cell r="D341" t="str">
            <v>OBJETIVO 4: GARANTIZAR UNA EDUCACIÓN INCLUSIVA, EQUITATIVA Y DE CALIDAD Y PROMOVER OPORTUNIDADES DE APRENDIZAJE DURANTE TODA LA VIDA PARA TODOS</v>
          </cell>
          <cell r="E341" t="str">
            <v>Meta 4.4</v>
          </cell>
          <cell r="F341" t="str">
            <v>Vinculado también al ODS 8 (meta 8.5) y 17</v>
          </cell>
        </row>
        <row r="342">
          <cell r="A342" t="str">
            <v>410032201__22602</v>
          </cell>
          <cell r="B342" t="str">
            <v>ACTIVIDADES DE INSERCIÓN LABORAL Y FOMENTO DE EMPLEO</v>
          </cell>
          <cell r="C342" t="str">
            <v>SI</v>
          </cell>
          <cell r="D342" t="str">
            <v>OBJETIVO 4: GARANTIZAR UNA EDUCACIÓN INCLUSIVA, EQUITATIVA Y DE CALIDAD Y PROMOVER OPORTUNIDADES DE APRENDIZAJE DURANTE TODA LA VIDA PARA TODOS</v>
          </cell>
          <cell r="E342" t="str">
            <v>Meta 4.4</v>
          </cell>
          <cell r="F342" t="str">
            <v>Vinculado también al ODS 8 (meta 8.5)</v>
          </cell>
        </row>
        <row r="343">
          <cell r="A343" t="str">
            <v>410032202__23100</v>
          </cell>
          <cell r="B343" t="str">
            <v>ENCUENTROS, ACTIVIDADES FORMATIVAS PARA MEJORAR EMPLEABILIDAD Y CREACIÓN DE EMPRESAS</v>
          </cell>
          <cell r="C343" t="str">
            <v>SI</v>
          </cell>
          <cell r="D343" t="str">
            <v>OBJETIVO 4: GARANTIZAR UNA EDUCACIÓN INCLUSIVA, EQUITATIVA Y DE CALIDAD Y PROMOVER OPORTUNIDADES DE APRENDIZAJE DURANTE TODA LA VIDA PARA TODOS</v>
          </cell>
          <cell r="E343" t="str">
            <v>Meta 4.4</v>
          </cell>
          <cell r="F343" t="str">
            <v>Vinculado también al ODS 8 (meta 8.5)</v>
          </cell>
        </row>
        <row r="344">
          <cell r="A344" t="str">
            <v>42001210___24900</v>
          </cell>
          <cell r="B344" t="str">
            <v>RECONOCIMIENTO A LA CALIDAD DEPARTAMENTO DE FISIOLOGÍA</v>
          </cell>
          <cell r="C344" t="str">
            <v>SI</v>
          </cell>
          <cell r="D344" t="str">
            <v>OBJETIVO 4: GARANTIZAR UNA EDUCACIÓN INCLUSIVA, EQUITATIVA Y DE CALIDAD Y PROMOVER OPORTUNIDADES DE APRENDIZAJE DURANTE TODA LA VIDA PARA TODOS</v>
          </cell>
          <cell r="E344"/>
          <cell r="F344"/>
        </row>
        <row r="345">
          <cell r="A345" t="str">
            <v>43001220___24900</v>
          </cell>
          <cell r="B345" t="str">
            <v>GASTOS DE FUNCIONAMIENTO DE LA DELEGACIÓN DE ESTUDIANTES</v>
          </cell>
          <cell r="C345" t="str">
            <v>SI</v>
          </cell>
          <cell r="D345" t="str">
            <v>OBJETIVO 16: PROMOVER SOCIEDADES JUSTAS, PACÍFICAS E INCLUSIVAS</v>
          </cell>
          <cell r="E345"/>
          <cell r="F345" t="str">
            <v>También ODS 4</v>
          </cell>
        </row>
        <row r="346">
          <cell r="A346" t="str">
            <v>430032401__22608</v>
          </cell>
          <cell r="B346" t="str">
            <v>ACTIVIDADES DESARROLLADAS POR LA DELEGACIÓN DE ESTUDIANTES</v>
          </cell>
          <cell r="C346" t="str">
            <v>SI</v>
          </cell>
          <cell r="D346" t="str">
            <v>OBJETIVO 16: PROMOVER SOCIEDADES JUSTAS, PACÍFICAS E INCLUSIVAS</v>
          </cell>
          <cell r="E346"/>
          <cell r="F346" t="str">
            <v>También ODS 4</v>
          </cell>
        </row>
        <row r="347">
          <cell r="A347" t="str">
            <v>440054102__22105</v>
          </cell>
          <cell r="B347" t="str">
            <v>ADQUISICIÓN, MANTENIMIENTO Y CRÍA DE MODELOS ANIMALES (SEA)</v>
          </cell>
          <cell r="C347" t="str">
            <v>SI</v>
          </cell>
          <cell r="D347" t="str">
            <v>OBJETIVO 9: CONSTRUIR INFRAESTRUCTURAS RESILIENTES, PROMOVER LA INDUSTRIALIZACIÓN SOSTENIBLE Y FOMENTAR LA INNOVACIÓN</v>
          </cell>
          <cell r="E347"/>
          <cell r="F347"/>
        </row>
        <row r="348">
          <cell r="A348" t="str">
            <v>440054104__22706</v>
          </cell>
          <cell r="B348" t="str">
            <v>APOYO TÉCNICO PARA EL USO DE MODELOS ANIMALES EXPERIMENTALES</v>
          </cell>
          <cell r="C348" t="str">
            <v>SI</v>
          </cell>
          <cell r="D348" t="str">
            <v>OBJETIVO 9: CONSTRUIR INFRAESTRUCTURAS RESILIENTES, PROMOVER LA INDUSTRIALIZACIÓN SOSTENIBLE Y FOMENTAR LA INNOVACIÓN</v>
          </cell>
          <cell r="E348"/>
          <cell r="F348"/>
        </row>
        <row r="349">
          <cell r="A349" t="str">
            <v>440054105__22706</v>
          </cell>
          <cell r="B349" t="str">
            <v>COMPOSTAJE DE LECHOS NO CONTAMINADOS DE ROEDORES</v>
          </cell>
          <cell r="C349" t="str">
            <v>SI</v>
          </cell>
          <cell r="D349" t="str">
            <v>OBJETIVO 9: CONSTRUIR INFRAESTRUCTURAS RESILIENTES, PROMOVER LA INDUSTRIALIZACIÓN SOSTENIBLE Y FOMENTAR LA INNOVACIÓN</v>
          </cell>
          <cell r="E349"/>
          <cell r="F349" t="str">
            <v>Vinculado también al ODS 12</v>
          </cell>
        </row>
        <row r="350">
          <cell r="A350" t="str">
            <v>4700 541.04.01 21901</v>
          </cell>
          <cell r="B350" t="str">
            <v>MANTENIMIENTO INSTALACIONES DE GASES PARA INVESTIGACIÓN</v>
          </cell>
          <cell r="C350" t="str">
            <v>SI</v>
          </cell>
          <cell r="D350" t="str">
            <v>OBJETIVO 9: CONSTRUIR INFRAESTRUCTURAS RESILIENTES, PROMOVER LA INDUSTRIALIZACIÓN SOSTENIBLE Y FOMENTAR LA INNOVACIÓN</v>
          </cell>
          <cell r="E350"/>
          <cell r="F350"/>
        </row>
        <row r="351">
          <cell r="A351" t="str">
            <v>47001220___24900</v>
          </cell>
          <cell r="B351" t="str">
            <v>GASTOS DE FUNCIONAMIENTO DEL SERVICIO DE APOYO TÉCNICO A LA DOCENCIA Y A LA INVESTIGACIÓN</v>
          </cell>
          <cell r="C351" t="str">
            <v>SI</v>
          </cell>
          <cell r="D351" t="str">
            <v>OBJETIVO 4: GARANTIZAR UNA EDUCACIÓN INCLUSIVA, EQUITATIVA Y DE CALIDAD Y PROMOVER OPORTUNIDADES DE APRENDIZAJE DURANTE TODA LA VIDA PARA TODOS</v>
          </cell>
          <cell r="E351"/>
          <cell r="F351" t="str">
            <v>También ODS 9</v>
          </cell>
        </row>
        <row r="352">
          <cell r="A352" t="str">
            <v>470054101__22106</v>
          </cell>
          <cell r="B352" t="str">
            <v>MANTENIMIENTO Y REPARACIONES DE EQUIPOS DE DOCENCIA E INVESTIGACIÓN</v>
          </cell>
          <cell r="C352" t="str">
            <v>SI</v>
          </cell>
          <cell r="D352" t="str">
            <v>OBJETIVO 9: CONSTRUIR INFRAESTRUCTURAS RESILIENTES, PROMOVER LA INDUSTRIALIZACIÓN SOSTENIBLE Y FOMENTAR LA INNOVACIÓN</v>
          </cell>
          <cell r="E352"/>
          <cell r="F352" t="str">
            <v>También ODS 4</v>
          </cell>
        </row>
        <row r="353">
          <cell r="A353" t="str">
            <v>470054102__22109</v>
          </cell>
          <cell r="B353" t="str">
            <v>SUMINISTROS DE MATERIAL Y HERRAMIENTAS PARA TÉCNICOS</v>
          </cell>
          <cell r="C353" t="str">
            <v>SI</v>
          </cell>
          <cell r="D353" t="str">
            <v>OBJETIVO 9: CONSTRUIR INFRAESTRUCTURAS RESILIENTES, PROMOVER LA INDUSTRIALIZACIÓN SOSTENIBLE Y FOMENTAR LA INNOVACIÓN</v>
          </cell>
          <cell r="E353"/>
          <cell r="F353" t="str">
            <v>También vinculado al ODS 3 y 8</v>
          </cell>
        </row>
        <row r="354">
          <cell r="A354" t="str">
            <v>48001210___24900</v>
          </cell>
          <cell r="B354" t="str">
            <v>RECONOCIMIENTO A LA CALIDAD INSTITUTO DE NEUROCIENCIAS</v>
          </cell>
          <cell r="C354" t="str">
            <v>SI</v>
          </cell>
          <cell r="D354" t="str">
            <v>OBJETIVO 4: GARANTIZAR UNA EDUCACIÓN INCLUSIVA, EQUITATIVA Y DE CALIDAD Y PROMOVER OPORTUNIDADES DE APRENDIZAJE DURANTE TODA LA VIDA PARA TODOS</v>
          </cell>
          <cell r="E354"/>
          <cell r="F354" t="str">
            <v>También ODS 8</v>
          </cell>
        </row>
        <row r="355">
          <cell r="A355" t="str">
            <v>50001210___24900</v>
          </cell>
          <cell r="B355" t="str">
            <v>RECONOCIMIENTO A LA CALIDAD INSTITUTO DE BIOINGENIERÍA</v>
          </cell>
          <cell r="C355" t="str">
            <v>SI</v>
          </cell>
          <cell r="D355" t="str">
            <v>OBJETIVO 4: GARANTIZAR UNA EDUCACIÓN INCLUSIVA, EQUITATIVA Y DE CALIDAD Y PROMOVER OPORTUNIDADES DE APRENDIZAJE DURANTE TODA LA VIDA PARA TODOS</v>
          </cell>
          <cell r="E355"/>
          <cell r="F355" t="str">
            <v>También ODS 8</v>
          </cell>
        </row>
        <row r="356">
          <cell r="A356" t="str">
            <v>51001210___24900</v>
          </cell>
          <cell r="B356" t="str">
            <v>RECONOCIMIENTO A LA CALIDAD INSTITUTO DE INVESTIGACIÓN, DESARROLLO E INNOVACIÓN EN BIOTECNOLOGÍA SANITARIA DE ELCHE</v>
          </cell>
          <cell r="C356" t="str">
            <v>SI</v>
          </cell>
          <cell r="D356" t="str">
            <v>OBJETIVO 4: GARANTIZAR UNA EDUCACIÓN INCLUSIVA, EQUITATIVA Y DE CALIDAD Y PROMOVER OPORTUNIDADES DE APRENDIZAJE DURANTE TODA LA VIDA PARA TODOS</v>
          </cell>
          <cell r="E356"/>
          <cell r="F356" t="str">
            <v>También ODS 8</v>
          </cell>
        </row>
        <row r="357">
          <cell r="A357" t="str">
            <v>52001210___24900</v>
          </cell>
          <cell r="B357" t="str">
            <v>RECONOCIMIENTO A LA CALIDAD DEPARTAMENTO DE BIOLOGÍA APLICADA</v>
          </cell>
          <cell r="C357" t="str">
            <v>SI</v>
          </cell>
          <cell r="D357" t="str">
            <v>OBJETIVO 4: GARANTIZAR UNA EDUCACIÓN INCLUSIVA, EQUITATIVA Y DE CALIDAD Y PROMOVER OPORTUNIDADES DE APRENDIZAJE DURANTE TODA LA VIDA PARA TODOS</v>
          </cell>
          <cell r="E357"/>
          <cell r="F357" t="str">
            <v>También ODS 8</v>
          </cell>
        </row>
        <row r="358">
          <cell r="A358" t="str">
            <v>53001210___24900</v>
          </cell>
          <cell r="B358" t="str">
            <v>RECONOCIMIENTO A LA CALIDAD DEPARTAMENTO DE INGENIERÍA</v>
          </cell>
          <cell r="C358" t="str">
            <v>SI</v>
          </cell>
          <cell r="D358" t="str">
            <v>OBJETIVO 4: GARANTIZAR UNA EDUCACIÓN INCLUSIVA, EQUITATIVA Y DE CALIDAD Y PROMOVER OPORTUNIDADES DE APRENDIZAJE DURANTE TODA LA VIDA PARA TODOS</v>
          </cell>
          <cell r="E358"/>
          <cell r="F358" t="str">
            <v>También ODS 8</v>
          </cell>
        </row>
        <row r="359">
          <cell r="A359" t="str">
            <v>54001210___24900</v>
          </cell>
          <cell r="B359" t="str">
            <v>RECONOCIMIENTO A LA CALIDAD DEPARTAMENTO DE PRODUCCIÓN VEGETAL Y MICROBIOLOGÍA</v>
          </cell>
          <cell r="C359" t="str">
            <v>SI</v>
          </cell>
          <cell r="D359" t="str">
            <v>OBJETIVO 4: GARANTIZAR UNA EDUCACIÓN INCLUSIVA, EQUITATIVA Y DE CALIDAD Y PROMOVER OPORTUNIDADES DE APRENDIZAJE DURANTE TODA LA VIDA PARA TODOS</v>
          </cell>
          <cell r="E359"/>
          <cell r="F359" t="str">
            <v>También ODS 8</v>
          </cell>
        </row>
        <row r="360">
          <cell r="A360" t="str">
            <v>56001220___24900</v>
          </cell>
          <cell r="B360" t="str">
            <v>GASTOS DE FUNCIONAMIENTO DEL SERVICIO DE ABOGACÍA</v>
          </cell>
          <cell r="C360" t="str">
            <v>SI</v>
          </cell>
          <cell r="D360" t="str">
            <v>OBJETIVO 16: PROMOVER SOCIEDADES JUSTAS, PACÍFICAS E INCLUSIVAS</v>
          </cell>
          <cell r="E360"/>
          <cell r="F360"/>
        </row>
        <row r="361">
          <cell r="A361" t="str">
            <v>560012201__22201</v>
          </cell>
          <cell r="B361" t="str">
            <v>GASTOS EN COMUNICACIONES POSTALES Y TELEGRÁFICAS (CORREO, BUROFAXES, ETC..)</v>
          </cell>
          <cell r="C361" t="str">
            <v>NO</v>
          </cell>
          <cell r="D361"/>
          <cell r="E361"/>
          <cell r="F361"/>
        </row>
        <row r="362">
          <cell r="A362" t="str">
            <v>560012203__22709</v>
          </cell>
          <cell r="B362" t="str">
            <v>ACCIONES DE GESTIÓN</v>
          </cell>
          <cell r="C362" t="str">
            <v>NO</v>
          </cell>
          <cell r="D362"/>
          <cell r="E362"/>
          <cell r="F362"/>
        </row>
        <row r="363">
          <cell r="A363" t="str">
            <v>560012208__24900</v>
          </cell>
          <cell r="B363" t="str">
            <v>ACCIONES ESPECÍFICAS DE GESTIÓN DEL SERVICIO DE ABOGACÍA</v>
          </cell>
          <cell r="C363" t="str">
            <v>SI</v>
          </cell>
          <cell r="D363" t="str">
            <v>OBJETIVO 16: PROMOVER SOCIEDADES JUSTAS, PACÍFICAS E INCLUSIVAS</v>
          </cell>
          <cell r="E363" t="str">
            <v>Meta 16.6</v>
          </cell>
          <cell r="F363"/>
        </row>
        <row r="364">
          <cell r="A364" t="str">
            <v>58001210___24900</v>
          </cell>
          <cell r="B364" t="str">
            <v>RECONOCIMIENTO A LA CALIDAD DEPARTAMENTO DE AGROQUÍMICA Y MEDIO AMBIENTE</v>
          </cell>
          <cell r="C364" t="str">
            <v>SI</v>
          </cell>
          <cell r="D364" t="str">
            <v>OBJETIVO 4: GARANTIZAR UNA EDUCACIÓN INCLUSIVA, EQUITATIVA Y DE CALIDAD Y PROMOVER OPORTUNIDADES DE APRENDIZAJE DURANTE TODA LA VIDA PARA TODOS</v>
          </cell>
          <cell r="E364"/>
          <cell r="F364" t="str">
            <v>También ODS 9</v>
          </cell>
        </row>
        <row r="365">
          <cell r="A365" t="str">
            <v>59001210___24900</v>
          </cell>
          <cell r="B365" t="str">
            <v>RECONOCIMIENTO A LA CALIDAD DEPARTAMENTO DE CIENCIA DE MATERIALES, ÓPTICA Y TECNOLOGÍA ELECTRÓNICA</v>
          </cell>
          <cell r="C365" t="str">
            <v>SI</v>
          </cell>
          <cell r="D365" t="str">
            <v>OBJETIVO 4: GARANTIZAR UNA EDUCACIÓN INCLUSIVA, EQUITATIVA Y DE CALIDAD Y PROMOVER OPORTUNIDADES DE APRENDIZAJE DURANTE TODA LA VIDA PARA TODOS</v>
          </cell>
          <cell r="E365"/>
          <cell r="F365" t="str">
            <v>También ODS 9</v>
          </cell>
        </row>
        <row r="366">
          <cell r="A366" t="str">
            <v>60001210___24900</v>
          </cell>
          <cell r="B366" t="str">
            <v>RECONOCIMIENTO A LA CALIDAD DEPARTAMENTO DE FÍSICA APLICADA</v>
          </cell>
          <cell r="C366" t="str">
            <v>SI</v>
          </cell>
          <cell r="D366" t="str">
            <v>OBJETIVO 4: GARANTIZAR UNA EDUCACIÓN INCLUSIVA, EQUITATIVA Y DE CALIDAD Y PROMOVER OPORTUNIDADES DE APRENDIZAJE DURANTE TODA LA VIDA PARA TODOS</v>
          </cell>
          <cell r="E366"/>
          <cell r="F366" t="str">
            <v>También ODS 9</v>
          </cell>
        </row>
        <row r="367">
          <cell r="A367" t="str">
            <v>61001220___24900</v>
          </cell>
          <cell r="B367" t="str">
            <v>GASTOS DE FUNCIONAMIENTO DEL SERVICIO DE COMUNICACIÓN</v>
          </cell>
          <cell r="C367" t="str">
            <v>SI</v>
          </cell>
          <cell r="D367" t="str">
            <v>OBJETIVO 16: PROMOVER SOCIEDADES JUSTAS, PACÍFICAS E INCLUSIVAS</v>
          </cell>
          <cell r="E367"/>
          <cell r="F367" t="str">
            <v>También ODS 8</v>
          </cell>
        </row>
        <row r="368">
          <cell r="A368" t="str">
            <v>61001220___48103</v>
          </cell>
          <cell r="B368" t="str">
            <v>BECA SERVICIO DE COMUNICACIÓN</v>
          </cell>
          <cell r="C368" t="str">
            <v>SI</v>
          </cell>
          <cell r="D368" t="str">
            <v>OBJETIVO 4: GARANTIZAR UNA EDUCACIÓN INCLUSIVA, EQUITATIVA Y DE CALIDAD Y PROMOVER OPORTUNIDADES DE APRENDIZAJE DURANTE TODA LA VIDA PARA TODOS</v>
          </cell>
          <cell r="E368"/>
          <cell r="F368"/>
        </row>
        <row r="369">
          <cell r="A369" t="str">
            <v>610012202__22602</v>
          </cell>
          <cell r="B369" t="str">
            <v>PUBLICIDAD, EDICIONES, MERCHANDISING, EVENTOS Y DEMÁS ACCIONES DE COMUNICACIÓN GENERAL</v>
          </cell>
          <cell r="C369" t="str">
            <v>SI</v>
          </cell>
          <cell r="D369" t="str">
            <v>OBJETIVO 16: PROMOVER SOCIEDADES JUSTAS, PACÍFICAS E INCLUSIVAS</v>
          </cell>
          <cell r="E369"/>
          <cell r="F369"/>
        </row>
        <row r="370">
          <cell r="A370" t="str">
            <v>610012203__22706</v>
          </cell>
          <cell r="B370" t="str">
            <v>ASISTENCIAS TÉCNICAS PARA EL DESARROLLO DE PROYECTOS DE MARKETING</v>
          </cell>
          <cell r="C370" t="str">
            <v>SI</v>
          </cell>
          <cell r="D370" t="str">
            <v>OBJETIVO 8: PROMOVER EL CRECIMIENTO ECONÓMICO INCLUSIVO Y SOSTENIBLE, EL EMPLEO Y EL TRABAJO DECENTE PARA TODOS</v>
          </cell>
          <cell r="E370"/>
          <cell r="F370"/>
        </row>
        <row r="371">
          <cell r="A371" t="str">
            <v>610012204__22001</v>
          </cell>
          <cell r="B371" t="str">
            <v>DESARROLLO DE ACCIONES ESTRATÉGICAS DE COMUNICACIÓN</v>
          </cell>
          <cell r="C371" t="str">
            <v>SI</v>
          </cell>
          <cell r="D371" t="str">
            <v>OBJETIVO 8: PROMOVER EL CRECIMIENTO ECONÓMICO INCLUSIVO Y SOSTENIBLE, EL EMPLEO Y EL TRABAJO DECENTE PARA TODOS</v>
          </cell>
          <cell r="E371"/>
          <cell r="F371"/>
        </row>
        <row r="372">
          <cell r="A372" t="str">
            <v>610012205__22600</v>
          </cell>
          <cell r="B372" t="str">
            <v>REVISTA DE INVESTIGACION</v>
          </cell>
          <cell r="C372" t="str">
            <v>SI</v>
          </cell>
          <cell r="D372" t="str">
            <v>OBJETIVO 9: CONSTRUIR INFRAESTRUCTURAS RESILIENTES, PROMOVER LA INDUSTRIALIZACIÓN SOSTENIBLE Y FOMENTAR LA INNOVACIÓN</v>
          </cell>
          <cell r="E372"/>
          <cell r="F372" t="str">
            <v>También el ODS 4 y 16</v>
          </cell>
        </row>
        <row r="373">
          <cell r="A373" t="str">
            <v>610012206__22600</v>
          </cell>
          <cell r="B373" t="str">
            <v>PRENSA DIARIA</v>
          </cell>
          <cell r="C373" t="str">
            <v>SI</v>
          </cell>
          <cell r="D373" t="str">
            <v>OBJETIVO 16: PROMOVER SOCIEDADES JUSTAS, PACÍFICAS E INCLUSIVAS</v>
          </cell>
          <cell r="E373"/>
          <cell r="F373"/>
        </row>
        <row r="374">
          <cell r="A374" t="str">
            <v>610012207__22600</v>
          </cell>
          <cell r="B374" t="str">
            <v>ACTIVIDADES PARA EL POSICIONAMIENTO Y PROMOCIÓN DE LA MARCA UMH</v>
          </cell>
          <cell r="C374" t="str">
            <v>SI</v>
          </cell>
          <cell r="D374" t="str">
            <v>OBJETIVO 16: PROMOVER SOCIEDADES JUSTAS, PACÍFICAS E INCLUSIVAS</v>
          </cell>
          <cell r="E374"/>
          <cell r="F374" t="str">
            <v>Tambien ODS 4 y 17</v>
          </cell>
        </row>
        <row r="375">
          <cell r="A375" t="str">
            <v>610012208__24900</v>
          </cell>
          <cell r="B375" t="str">
            <v>ACCIONES ESPECÍFICAS DE GESTIÓN DEL SERVICIO DE COMUNICACIÓN</v>
          </cell>
          <cell r="C375" t="str">
            <v>SI</v>
          </cell>
          <cell r="D375" t="str">
            <v>OBJETIVO 16: PROMOVER SOCIEDADES JUSTAS, PACÍFICAS E INCLUSIVAS</v>
          </cell>
          <cell r="E375"/>
          <cell r="F375" t="str">
            <v>También ODS 4 y 17</v>
          </cell>
        </row>
        <row r="376">
          <cell r="A376" t="str">
            <v>610012209__22109</v>
          </cell>
          <cell r="B376" t="str">
            <v>IMAGEN CORPORATIVA</v>
          </cell>
          <cell r="C376" t="str">
            <v>SI</v>
          </cell>
          <cell r="D376" t="str">
            <v>OBJETIVO 17: REVITALIZAR LA ALIANZA MUNDIAL PARA EL DESARROLLO SOSTENIBLE</v>
          </cell>
          <cell r="E376"/>
          <cell r="F376"/>
        </row>
        <row r="377">
          <cell r="A377" t="str">
            <v>610012211__22601</v>
          </cell>
          <cell r="B377" t="str">
            <v>PROMOCIÓN COMERCIAL UMH: TIENDA UMH</v>
          </cell>
          <cell r="C377" t="str">
            <v>SI</v>
          </cell>
          <cell r="D377" t="str">
            <v>OBJETIVO 16: PROMOVER SOCIEDADES JUSTAS, PACÍFICAS E INCLUSIVAS</v>
          </cell>
          <cell r="E377"/>
          <cell r="F377"/>
        </row>
        <row r="378">
          <cell r="A378" t="str">
            <v>610012212__22608</v>
          </cell>
          <cell r="B378" t="str">
            <v>PROYECCIÓN DE LA IMAGEN DE LA UMH EN CENTROS EDUCATIVOS NO UNIVERSITARIOS, Y SOCIALES</v>
          </cell>
          <cell r="C378" t="str">
            <v>SI</v>
          </cell>
          <cell r="D378" t="str">
            <v>OBJETIVO 17: REVITALIZAR LA ALIANZA MUNDIAL PARA EL DESARROLLO SOSTENIBLE</v>
          </cell>
          <cell r="E378"/>
          <cell r="F378" t="str">
            <v>También ODS 4</v>
          </cell>
        </row>
        <row r="379">
          <cell r="A379" t="str">
            <v>610012213__22706</v>
          </cell>
          <cell r="B379" t="str">
            <v>DESARROLLOS MULTIMEDIAS</v>
          </cell>
          <cell r="C379" t="str">
            <v>SI</v>
          </cell>
          <cell r="D379" t="str">
            <v>OBJETIVO 4: GARANTIZAR UNA EDUCACIÓN INCLUSIVA, EQUITATIVA Y DE CALIDAD Y PROMOVER OPORTUNIDADES DE APRENDIZAJE DURANTE TODA LA VIDA PARA TODOS</v>
          </cell>
          <cell r="E379"/>
          <cell r="F379" t="str">
            <v>También ODS 16</v>
          </cell>
        </row>
        <row r="380">
          <cell r="A380" t="str">
            <v>610012214__22600</v>
          </cell>
          <cell r="B380" t="str">
            <v>ACTIVIDADES DE IMPULSO A LA TELEVISIÓN UNIVERSITARIA</v>
          </cell>
          <cell r="C380" t="str">
            <v>SI</v>
          </cell>
          <cell r="D380" t="str">
            <v>OBJETIVO 4: GARANTIZAR UNA EDUCACIÓN INCLUSIVA, EQUITATIVA Y DE CALIDAD Y PROMOVER OPORTUNIDADES DE APRENDIZAJE DURANTE TODA LA VIDA PARA TODOS</v>
          </cell>
          <cell r="E380"/>
          <cell r="F380" t="str">
            <v>También ODS 8 y 16</v>
          </cell>
        </row>
        <row r="381">
          <cell r="A381" t="str">
            <v>610012215__24900</v>
          </cell>
          <cell r="B381" t="str">
            <v>GASTOS DE FUNCIONAMIENTO DE LA OFICINA DE ANTIGUOS ALUMNOS  "ALUMNI UMH"</v>
          </cell>
          <cell r="C381" t="str">
            <v>SI</v>
          </cell>
          <cell r="D381" t="str">
            <v>OBJETIVO 17: REVITALIZAR LA ALIANZA MUNDIAL PARA EL DESARROLLO SOSTENIBLE</v>
          </cell>
          <cell r="E381"/>
          <cell r="F381" t="str">
            <v>También ODS 4 y 8</v>
          </cell>
        </row>
        <row r="382">
          <cell r="A382" t="str">
            <v>61003240___22608</v>
          </cell>
          <cell r="B382" t="str">
            <v>VIDA UNIVERSITARIA</v>
          </cell>
          <cell r="C382" t="str">
            <v>SI</v>
          </cell>
          <cell r="D382" t="str">
            <v>OBJETIVO 4: GARANTIZAR UNA EDUCACIÓN INCLUSIVA, EQUITATIVA Y DE CALIDAD Y PROMOVER OPORTUNIDADES DE APRENDIZAJE DURANTE TODA LA VIDA PARA TODOS</v>
          </cell>
          <cell r="E382"/>
          <cell r="F382"/>
        </row>
        <row r="383">
          <cell r="A383" t="str">
            <v>610032401__22609</v>
          </cell>
          <cell r="B383" t="str">
            <v>ATENCIÓN AL ESTUDIANTE</v>
          </cell>
          <cell r="C383" t="str">
            <v>SI</v>
          </cell>
          <cell r="D383" t="str">
            <v>OBJETIVO 4: GARANTIZAR UNA EDUCACIÓN INCLUSIVA, EQUITATIVA Y DE CALIDAD Y PROMOVER OPORTUNIDADES DE APRENDIZAJE DURANTE TODA LA VIDA PARA TODOS</v>
          </cell>
          <cell r="E383"/>
          <cell r="F383" t="str">
            <v>También ODS 10</v>
          </cell>
        </row>
        <row r="384">
          <cell r="A384" t="str">
            <v>61004230___48300</v>
          </cell>
          <cell r="B384" t="str">
            <v>PREMIOS RADIO UMH</v>
          </cell>
          <cell r="C384" t="str">
            <v>SI</v>
          </cell>
          <cell r="D384" t="str">
            <v>OBJETIVO 4: GARANTIZAR UNA EDUCACIÓN INCLUSIVA, EQUITATIVA Y DE CALIDAD Y PROMOVER OPORTUNIDADES DE APRENDIZAJE DURANTE TODA LA VIDA PARA TODOS</v>
          </cell>
          <cell r="E384"/>
          <cell r="F384" t="str">
            <v>También ODS 4</v>
          </cell>
        </row>
        <row r="385">
          <cell r="A385" t="str">
            <v>610042301__20900</v>
          </cell>
          <cell r="B385" t="str">
            <v>MANTENIMIENTO CONTRATO SERVICIO CENTRO EMISOR. RADIO UMH.</v>
          </cell>
          <cell r="C385" t="str">
            <v>SI</v>
          </cell>
          <cell r="D385" t="str">
            <v>OBJETIVO 9: CONSTRUIR INFRAESTRUCTURAS RESILIENTES, PROMOVER LA INDUSTRIALIZACIÓN SOSTENIBLE Y FOMENTAR LA INNOVACIÓN</v>
          </cell>
          <cell r="E385"/>
          <cell r="F385"/>
        </row>
        <row r="386">
          <cell r="A386" t="str">
            <v>62001210___24900</v>
          </cell>
          <cell r="B386" t="str">
            <v>RECONOCIMIENTO A LA CALIDAD INSTITUTO CENTRO DE INVESTIGACIÓN OPERATIVA</v>
          </cell>
          <cell r="C386" t="str">
            <v>SI</v>
          </cell>
          <cell r="D386" t="str">
            <v>OBJETIVO 9: CONSTRUIR INFRAESTRUCTURAS RESILIENTES, PROMOVER LA INDUSTRIALIZACIÓN SOSTENIBLE Y FOMENTAR LA INNOVACIÓN</v>
          </cell>
          <cell r="E386"/>
          <cell r="F386"/>
        </row>
        <row r="387">
          <cell r="A387" t="str">
            <v>6300 122.00.00 62800</v>
          </cell>
          <cell r="B387" t="str">
            <v>EQUIPAMIENTO CIENTÍFICO CYBORG</v>
          </cell>
          <cell r="C387" t="str">
            <v>SI</v>
          </cell>
          <cell r="D387" t="str">
            <v>OBJETIVO 9: CONSTRUIR INFRAESTRUCTURAS RESILIENTES, PROMOVER LA INDUSTRIALIZACIÓN SOSTENIBLE Y FOMENTAR LA INNOVACIÓN</v>
          </cell>
          <cell r="E387"/>
          <cell r="F387"/>
        </row>
        <row r="388">
          <cell r="A388" t="str">
            <v>63001220___24900</v>
          </cell>
          <cell r="B388" t="str">
            <v>GASTOS DE FUNCIONAMIENTO DEL CENTRO CYBORG</v>
          </cell>
          <cell r="C388" t="str">
            <v>SI</v>
          </cell>
          <cell r="D388" t="str">
            <v>OBJETIVO 9: CONSTRUIR INFRAESTRUCTURAS RESILIENTES, PROMOVER LA INDUSTRIALIZACIÓN SOSTENIBLE Y FOMENTAR LA INNOVACIÓN</v>
          </cell>
          <cell r="E388"/>
          <cell r="F388"/>
        </row>
        <row r="389">
          <cell r="A389" t="str">
            <v>64001210___24900</v>
          </cell>
          <cell r="B389" t="str">
            <v>RECONOCIMIENTO A LA CALIDAD DEPARTAMENTO DE INGENIERÍA DE SISTEMAS Y AUTOMÁTICA</v>
          </cell>
          <cell r="C389" t="str">
            <v>SI</v>
          </cell>
          <cell r="D389" t="str">
            <v>OBJETIVO 4: GARANTIZAR UNA EDUCACIÓN INCLUSIVA, EQUITATIVA Y DE CALIDAD Y PROMOVER OPORTUNIDADES DE APRENDIZAJE DURANTE TODA LA VIDA PARA TODOS</v>
          </cell>
          <cell r="E389"/>
          <cell r="F389" t="str">
            <v>También ODS 9</v>
          </cell>
        </row>
        <row r="390">
          <cell r="A390" t="str">
            <v>65001210___24900</v>
          </cell>
          <cell r="B390" t="str">
            <v>RECONOCIMIENTO A LA CALIDAD DEPARTAMENTO DE ECONOMÍA AGROAMBIENTAL, INGENIERÍA CARTOGRÁFICA, EXPRESIÓN GRÁFICA EN LA INGENIERÍA</v>
          </cell>
          <cell r="C390" t="str">
            <v>SI</v>
          </cell>
          <cell r="D390" t="str">
            <v>OBJETIVO 4: GARANTIZAR UNA EDUCACIÓN INCLUSIVA, EQUITATIVA Y DE CALIDAD Y PROMOVER OPORTUNIDADES DE APRENDIZAJE DURANTE TODA LA VIDA PARA TODOS</v>
          </cell>
          <cell r="E390"/>
          <cell r="F390" t="str">
            <v>También ODS 9</v>
          </cell>
        </row>
        <row r="391">
          <cell r="A391" t="str">
            <v>67001210___24900</v>
          </cell>
          <cell r="B391" t="str">
            <v>RECONOCIMIENTO A LA CALIDAD DEPARTAMENTO DE ARTE</v>
          </cell>
          <cell r="C391" t="str">
            <v>SI</v>
          </cell>
          <cell r="D391" t="str">
            <v>OBJETIVO 4: GARANTIZAR UNA EDUCACIÓN INCLUSIVA, EQUITATIVA Y DE CALIDAD Y PROMOVER OPORTUNIDADES DE APRENDIZAJE DURANTE TODA LA VIDA PARA TODOS</v>
          </cell>
          <cell r="E391"/>
          <cell r="F391" t="str">
            <v>También ODS 9</v>
          </cell>
        </row>
        <row r="392">
          <cell r="A392" t="str">
            <v>68001210___24900</v>
          </cell>
          <cell r="B392" t="str">
            <v>RECONOCIMIENTO A LA CALIDAD DEPARTAMENTO DE CIENCIAS SOCIALES Y HUMANAS</v>
          </cell>
          <cell r="C392" t="str">
            <v>SI</v>
          </cell>
          <cell r="D392" t="str">
            <v>OBJETIVO 4: GARANTIZAR UNA EDUCACIÓN INCLUSIVA, EQUITATIVA Y DE CALIDAD Y PROMOVER OPORTUNIDADES DE APRENDIZAJE DURANTE TODA LA VIDA PARA TODOS</v>
          </cell>
          <cell r="E392"/>
          <cell r="F392" t="str">
            <v>También ODS 9</v>
          </cell>
        </row>
        <row r="393">
          <cell r="A393" t="str">
            <v>69001210___24900</v>
          </cell>
          <cell r="B393" t="str">
            <v>RECONOCIMIENTO A LA CALIDAD DEPARTAMENTO DE INGENIERÍA DE COMUNICACIONES</v>
          </cell>
          <cell r="C393" t="str">
            <v>SI</v>
          </cell>
          <cell r="D393" t="str">
            <v>OBJETIVO 4: GARANTIZAR UNA EDUCACIÓN INCLUSIVA, EQUITATIVA Y DE CALIDAD Y PROMOVER OPORTUNIDADES DE APRENDIZAJE DURANTE TODA LA VIDA PARA TODOS</v>
          </cell>
          <cell r="E393"/>
          <cell r="F393" t="str">
            <v>También ODS 9</v>
          </cell>
        </row>
        <row r="394">
          <cell r="A394" t="str">
            <v>70001210___24900</v>
          </cell>
          <cell r="B394" t="str">
            <v>RECONOCIMIENTO A LA CALIDAD DEPARTAMENTO DE INGENIERÍA MECÁNICA Y ENERGÍA</v>
          </cell>
          <cell r="C394" t="str">
            <v>SI</v>
          </cell>
          <cell r="D394" t="str">
            <v>OBJETIVO 4: GARANTIZAR UNA EDUCACIÓN INCLUSIVA, EQUITATIVA Y DE CALIDAD Y PROMOVER OPORTUNIDADES DE APRENDIZAJE DURANTE TODA LA VIDA PARA TODOS</v>
          </cell>
          <cell r="E394"/>
          <cell r="F394" t="str">
            <v>También ODS 9</v>
          </cell>
        </row>
        <row r="395">
          <cell r="A395" t="str">
            <v>72001220___24900</v>
          </cell>
          <cell r="B395" t="str">
            <v>GASTOS DE FUNCIONAMIENTO DEL DEFENSOR UNIVERSITARIO</v>
          </cell>
          <cell r="C395" t="str">
            <v>NO</v>
          </cell>
          <cell r="D395"/>
          <cell r="E395"/>
          <cell r="F395"/>
        </row>
        <row r="396">
          <cell r="A396" t="str">
            <v>73001220___24900</v>
          </cell>
          <cell r="B396" t="str">
            <v>GASTOS DE FUNCIONAMIENTO DEL VICERRECTORADO DE TECNOLOGÍAS DE LA INFORMACIÓN</v>
          </cell>
          <cell r="C396" t="str">
            <v>SI</v>
          </cell>
          <cell r="D396" t="str">
            <v>OBJETIVO 9: CONSTRUIR INFRAESTRUCTURAS RESILIENTES, PROMOVER LA INDUSTRIALIZACIÓN SOSTENIBLE Y FOMENTAR LA INNOVACIÓN</v>
          </cell>
          <cell r="E396"/>
          <cell r="F396"/>
        </row>
        <row r="397">
          <cell r="A397" t="str">
            <v>73011220___24900</v>
          </cell>
          <cell r="B397" t="str">
            <v>GASTOS DE FUNCIONAMIENTO DEL SERVICIO DE INFRAESTRUCTURA INFORMÁTICA</v>
          </cell>
          <cell r="C397" t="str">
            <v>SI</v>
          </cell>
          <cell r="D397" t="str">
            <v>OBJETIVO 9: CONSTRUIR INFRAESTRUCTURAS RESILIENTES, PROMOVER LA INDUSTRIALIZACIÓN SOSTENIBLE Y FOMENTAR LA INNOVACIÓN</v>
          </cell>
          <cell r="E397"/>
          <cell r="F397" t="str">
            <v>Tambien ODS 4 y 8</v>
          </cell>
        </row>
        <row r="398">
          <cell r="A398" t="str">
            <v>7302 541.01.02 21600</v>
          </cell>
          <cell r="B398" t="str">
            <v>MANTENIMIENTO Y REPARACIONES EQUIPOS</v>
          </cell>
          <cell r="C398" t="str">
            <v>SI</v>
          </cell>
          <cell r="D398" t="str">
            <v>OBJETIVO 9: CONSTRUIR INFRAESTRUCTURAS RESILIENTES, PROMOVER LA INDUSTRIALIZACIÓN SOSTENIBLE Y FOMENTAR LA INNOVACIÓN</v>
          </cell>
          <cell r="E398"/>
          <cell r="F398" t="str">
            <v>Tambien ODS 4 y 8</v>
          </cell>
        </row>
        <row r="399">
          <cell r="A399" t="str">
            <v>730212201__24900</v>
          </cell>
          <cell r="B399" t="str">
            <v>DESARROLLO, MANTENIMIENTO Y MATERIAL PARA PROYECTOS TIC</v>
          </cell>
          <cell r="C399" t="str">
            <v>SI</v>
          </cell>
          <cell r="D399" t="str">
            <v>OBJETIVO 9: CONSTRUIR INFRAESTRUCTURAS RESILIENTES, PROMOVER LA INDUSTRIALIZACIÓN SOSTENIBLE Y FOMENTAR LA INNOVACIÓN</v>
          </cell>
          <cell r="E399" t="str">
            <v>Meta 9.5</v>
          </cell>
          <cell r="F399" t="str">
            <v>Tambien ODS 4 y 8</v>
          </cell>
        </row>
        <row r="400">
          <cell r="A400" t="str">
            <v>730212202__24900</v>
          </cell>
          <cell r="B400" t="str">
            <v>MATERIAL PARA ACCIONES DE INNOVACIÓN</v>
          </cell>
          <cell r="C400" t="str">
            <v>SI</v>
          </cell>
          <cell r="D400" t="str">
            <v>OBJETIVO 9: CONSTRUIR INFRAESTRUCTURAS RESILIENTES, PROMOVER LA INDUSTRIALIZACIÓN SOSTENIBLE Y FOMENTAR LA INNOVACIÓN</v>
          </cell>
          <cell r="E400" t="str">
            <v>Meta 9.5</v>
          </cell>
          <cell r="F400" t="str">
            <v>Tambien ODS 4</v>
          </cell>
        </row>
        <row r="401">
          <cell r="A401" t="str">
            <v>730232401__22617</v>
          </cell>
          <cell r="B401" t="str">
            <v>INNOVACIÓN DOCENTE: CONVOCATORIA INDICO</v>
          </cell>
          <cell r="C401" t="str">
            <v>SI</v>
          </cell>
          <cell r="D401" t="str">
            <v>OBJETIVO 4: GARANTIZAR UNA EDUCACIÓN INCLUSIVA, EQUITATIVA Y DE CALIDAD Y PROMOVER OPORTUNIDADES DE APRENDIZAJE DURANTE TODA LA VIDA PARA TODOS</v>
          </cell>
          <cell r="E401"/>
          <cell r="F401"/>
        </row>
        <row r="402">
          <cell r="A402" t="str">
            <v>730242101__22800</v>
          </cell>
          <cell r="B402" t="str">
            <v>BANC DE LA SELECTIVITAT</v>
          </cell>
          <cell r="C402" t="str">
            <v>SI</v>
          </cell>
          <cell r="D402" t="str">
            <v>OBJETIVO 4: GARANTIZAR UNA EDUCACIÓN INCLUSIVA, EQUITATIVA Y DE CALIDAD Y PROMOVER OPORTUNIDADES DE APRENDIZAJE DURANTE TODA LA VIDA PARA TODOS</v>
          </cell>
          <cell r="E402"/>
          <cell r="F402"/>
        </row>
        <row r="403">
          <cell r="A403" t="str">
            <v>730242102__22617</v>
          </cell>
          <cell r="B403" t="str">
            <v>INNOVACIÓN TECNOLÓGICA EN LA PROYECCIÓN Y DIVULGACIÓN DE LA INVESTIGACIÓN</v>
          </cell>
          <cell r="C403" t="str">
            <v>SI</v>
          </cell>
          <cell r="D403" t="str">
            <v>OBJETIVO 9: CONSTRUIR INFRAESTRUCTURAS RESILIENTES, PROMOVER LA INDUSTRIALIZACIÓN SOSTENIBLE Y FOMENTAR LA INNOVACIÓN</v>
          </cell>
          <cell r="E403"/>
          <cell r="F403"/>
        </row>
        <row r="404">
          <cell r="A404" t="str">
            <v>730242104__22884</v>
          </cell>
          <cell r="B404" t="str">
            <v>ACCIONES DE IMPULSO DE LOS MÁSTERS Y PROGRAMAS DE DOCTORADO</v>
          </cell>
          <cell r="C404" t="str">
            <v>SI</v>
          </cell>
          <cell r="D404" t="str">
            <v>OBJETIVO 9: CONSTRUIR INFRAESTRUCTURAS RESILIENTES, PROMOVER LA INDUSTRIALIZACIÓN SOSTENIBLE Y FOMENTAR LA INNOVACIÓN</v>
          </cell>
          <cell r="E404"/>
          <cell r="F404" t="str">
            <v>ODS 8, Metas 8.5 (lograr el pleno empleo y trabajo decente) y 8.6 (reducción de los jovenes sin trabajo nin estudios) y ODS 9, Meta 9B (Desarrollo de la tecnología tecnología, investigación en innvoación)</v>
          </cell>
        </row>
        <row r="405">
          <cell r="A405" t="str">
            <v>74001210___24900</v>
          </cell>
          <cell r="B405" t="str">
            <v>RECONOCIMIENTO A LA CALIDAD DEPARTAMENTO DE INGENIERÍA DE COMPUTADORES</v>
          </cell>
          <cell r="C405" t="str">
            <v>SI</v>
          </cell>
          <cell r="D405" t="str">
            <v>OBJETIVO 4: GARANTIZAR UNA EDUCACIÓN INCLUSIVA, EQUITATIVA Y DE CALIDAD Y PROMOVER OPORTUNIDADES DE APRENDIZAJE DURANTE TODA LA VIDA PARA TODOS</v>
          </cell>
          <cell r="E405"/>
          <cell r="F405" t="str">
            <v>También ODS 9</v>
          </cell>
        </row>
        <row r="406">
          <cell r="A406" t="str">
            <v>75001210___24900</v>
          </cell>
          <cell r="B406" t="str">
            <v>RECONOCIMIENTO A LA CALIDAD DEPARTAMENTO DE CIENCIAS DEL DEPORTE</v>
          </cell>
          <cell r="C406" t="str">
            <v>SI</v>
          </cell>
          <cell r="D406" t="str">
            <v>OBJETIVO 4: GARANTIZAR UNA EDUCACIÓN INCLUSIVA, EQUITATIVA Y DE CALIDAD Y PROMOVER OPORTUNIDADES DE APRENDIZAJE DURANTE TODA LA VIDA PARA TODOS</v>
          </cell>
          <cell r="E406"/>
          <cell r="F406" t="str">
            <v>También ODS 9</v>
          </cell>
        </row>
        <row r="407">
          <cell r="A407" t="str">
            <v>76001210___24900</v>
          </cell>
          <cell r="B407" t="str">
            <v>RECONOCIMIENTO A LA CALIDAD DEPARTAMENTO DE CIENCIAS DEL COMPORTAMIENTO Y SALUD</v>
          </cell>
          <cell r="C407" t="str">
            <v>SI</v>
          </cell>
          <cell r="D407" t="str">
            <v>OBJETIVO 4: GARANTIZAR UNA EDUCACIÓN INCLUSIVA, EQUITATIVA Y DE CALIDAD Y PROMOVER OPORTUNIDADES DE APRENDIZAJE DURANTE TODA LA VIDA PARA TODOS</v>
          </cell>
          <cell r="E407"/>
          <cell r="F407" t="str">
            <v>También ODS 9</v>
          </cell>
        </row>
        <row r="408">
          <cell r="A408" t="str">
            <v>77004220___24900</v>
          </cell>
          <cell r="B408" t="str">
            <v>GASTOS DE FUNCIONAMIENTO DE LA ESCUELA DE DOCTORADO</v>
          </cell>
          <cell r="C408" t="str">
            <v>SI</v>
          </cell>
          <cell r="D408" t="str">
            <v>OBJETIVO 4: GARANTIZAR UNA EDUCACIÓN INCLUSIVA, EQUITATIVA Y DE CALIDAD Y PROMOVER OPORTUNIDADES DE APRENDIZAJE DURANTE TODA LA VIDA PARA TODOS</v>
          </cell>
          <cell r="E408"/>
          <cell r="F408" t="str">
            <v>También ODS 9</v>
          </cell>
        </row>
      </sheetData>
      <sheetData sheetId="2"/>
      <sheetData sheetId="3"/>
      <sheetData sheetId="4"/>
      <sheetData sheetId="5"/>
      <sheetData sheetId="6"/>
      <sheetData sheetId="7"/>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_1" connectionId="1" xr16:uid="{00000000-0016-0000-1400-000000000000}" autoFormatId="0" applyNumberFormats="0" applyBorderFormats="0" applyFontFormats="1" applyPatternFormats="1" applyAlignmentFormats="0" applyWidthHeightFormats="0">
  <queryTableRefresh preserveSortFilterLayout="0" nextId="2">
    <queryTableFields count="1">
      <queryTableField id="1" name="Columna1" tableColumnId="3"/>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G34:G37" totalsRowShown="0" headerRowBorderDxfId="2" tableBorderDxfId="1">
  <autoFilter ref="G34:G37" xr:uid="{00000000-0009-0000-0100-000001000000}"/>
  <tableColumns count="1">
    <tableColumn id="1" xr3:uid="{00000000-0010-0000-0000-000001000000}" name="Columna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_2" displayName="Tabla1_2" ref="A1:A4" tableType="queryTable" totalsRowShown="0">
  <autoFilter ref="A1:A4" xr:uid="{00000000-0009-0000-0100-000002000000}"/>
  <tableColumns count="1">
    <tableColumn id="3" xr3:uid="{00000000-0010-0000-0100-000003000000}" uniqueName="3" name="Columna1" queryTableFieldId="1" dataDxfId="0"/>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94C93-E8C8-4FAC-B8AD-F275CED6A821}">
  <sheetPr>
    <tabColor rgb="FFFF0000"/>
    <pageSetUpPr fitToPage="1"/>
  </sheetPr>
  <dimension ref="A1:Q684"/>
  <sheetViews>
    <sheetView tabSelected="1" zoomScale="55" zoomScaleNormal="55" workbookViewId="0">
      <pane ySplit="2" topLeftCell="A504" activePane="bottomLeft" state="frozen"/>
      <selection activeCell="E1" sqref="E1"/>
      <selection pane="bottomLeft" activeCell="J255" sqref="J255:N256"/>
    </sheetView>
  </sheetViews>
  <sheetFormatPr baseColWidth="10" defaultColWidth="11.42578125" defaultRowHeight="68.25" customHeight="1" x14ac:dyDescent="0.25"/>
  <cols>
    <col min="1" max="1" width="27.85546875" style="149" customWidth="1"/>
    <col min="2" max="2" width="45" style="149" customWidth="1"/>
    <col min="3" max="3" width="14" style="205" customWidth="1"/>
    <col min="4" max="4" width="45.140625" style="149" customWidth="1"/>
    <col min="5" max="5" width="47" style="203" customWidth="1"/>
    <col min="6" max="6" width="15.85546875" style="149" customWidth="1"/>
    <col min="7" max="7" width="32.140625" style="141" customWidth="1"/>
    <col min="8" max="8" width="23" style="149" customWidth="1"/>
    <col min="9" max="9" width="28" style="149" customWidth="1"/>
    <col min="10" max="10" width="25.140625" style="149" customWidth="1"/>
    <col min="11" max="11" width="19" style="149" customWidth="1"/>
    <col min="12" max="12" width="17.7109375" style="149" customWidth="1"/>
    <col min="13" max="13" width="19.28515625" style="149" customWidth="1"/>
    <col min="14" max="14" width="24.5703125" style="149" customWidth="1"/>
    <col min="15" max="15" width="20.85546875" style="204" customWidth="1"/>
    <col min="16" max="16" width="21.28515625" style="149" customWidth="1"/>
    <col min="17" max="17" width="61.28515625" style="149" customWidth="1"/>
    <col min="18" max="16384" width="11.42578125" style="149"/>
  </cols>
  <sheetData>
    <row r="1" spans="1:17" s="141" customFormat="1" ht="68.25" customHeight="1" thickBot="1" x14ac:dyDescent="0.3">
      <c r="C1" s="205"/>
      <c r="J1" s="142">
        <v>2022</v>
      </c>
      <c r="K1" s="142">
        <v>2022</v>
      </c>
      <c r="L1" s="142">
        <v>2023</v>
      </c>
      <c r="M1" s="142">
        <v>2022</v>
      </c>
      <c r="N1" s="142">
        <v>2022</v>
      </c>
      <c r="O1" s="143">
        <v>2023</v>
      </c>
      <c r="P1" s="142" t="s">
        <v>264</v>
      </c>
    </row>
    <row r="2" spans="1:17" s="211" customFormat="1" ht="68.25" customHeight="1" thickBot="1" x14ac:dyDescent="0.3">
      <c r="A2" s="249" t="s">
        <v>2632</v>
      </c>
      <c r="B2" s="250" t="s">
        <v>20</v>
      </c>
      <c r="C2" s="251" t="s">
        <v>276</v>
      </c>
      <c r="D2" s="252" t="s">
        <v>3</v>
      </c>
      <c r="E2" s="250" t="s">
        <v>0</v>
      </c>
      <c r="F2" s="250" t="s">
        <v>108</v>
      </c>
      <c r="G2" s="250" t="s">
        <v>1</v>
      </c>
      <c r="H2" s="250" t="s">
        <v>5336</v>
      </c>
      <c r="I2" s="250" t="s">
        <v>2</v>
      </c>
      <c r="J2" s="250" t="s">
        <v>4</v>
      </c>
      <c r="K2" s="250" t="s">
        <v>261</v>
      </c>
      <c r="L2" s="250" t="s">
        <v>4</v>
      </c>
      <c r="M2" s="250" t="s">
        <v>262</v>
      </c>
      <c r="N2" s="250" t="s">
        <v>263</v>
      </c>
      <c r="O2" s="250" t="s">
        <v>7</v>
      </c>
      <c r="P2" s="250" t="s">
        <v>6</v>
      </c>
      <c r="Q2" s="251" t="s">
        <v>8</v>
      </c>
    </row>
    <row r="3" spans="1:17" ht="68.25" customHeight="1" x14ac:dyDescent="0.25">
      <c r="A3" s="239" t="s">
        <v>2844</v>
      </c>
      <c r="B3" s="240" t="s">
        <v>2398</v>
      </c>
      <c r="C3" s="241" t="s">
        <v>26</v>
      </c>
      <c r="D3" s="242" t="s">
        <v>2398</v>
      </c>
      <c r="E3" s="243" t="s">
        <v>4404</v>
      </c>
      <c r="F3" s="243" t="s">
        <v>109</v>
      </c>
      <c r="G3" s="244" t="s">
        <v>2399</v>
      </c>
      <c r="H3" s="244"/>
      <c r="I3" s="243" t="s">
        <v>4405</v>
      </c>
      <c r="J3" s="244"/>
      <c r="K3" s="244"/>
      <c r="L3" s="243" t="s">
        <v>4406</v>
      </c>
      <c r="M3" s="245">
        <v>7000</v>
      </c>
      <c r="N3" s="245">
        <v>6879.53</v>
      </c>
      <c r="O3" s="246">
        <v>7000</v>
      </c>
      <c r="P3" s="247">
        <v>0</v>
      </c>
      <c r="Q3" s="248"/>
    </row>
    <row r="4" spans="1:17" ht="68.25" customHeight="1" x14ac:dyDescent="0.25">
      <c r="A4" s="212" t="s">
        <v>3480</v>
      </c>
      <c r="B4" s="207" t="s">
        <v>2393</v>
      </c>
      <c r="C4" s="237" t="s">
        <v>26</v>
      </c>
      <c r="D4" s="230" t="s">
        <v>2393</v>
      </c>
      <c r="E4" s="134" t="s">
        <v>2394</v>
      </c>
      <c r="F4" s="134" t="s">
        <v>109</v>
      </c>
      <c r="G4" s="144" t="s">
        <v>1006</v>
      </c>
      <c r="H4" s="147" t="s">
        <v>233</v>
      </c>
      <c r="I4" s="144"/>
      <c r="J4" s="144"/>
      <c r="K4" s="144"/>
      <c r="L4" s="144"/>
      <c r="M4" s="144"/>
      <c r="N4" s="136"/>
      <c r="O4" s="145">
        <v>15011</v>
      </c>
      <c r="P4" s="146">
        <v>-15011</v>
      </c>
      <c r="Q4" s="213" t="s">
        <v>2395</v>
      </c>
    </row>
    <row r="5" spans="1:17" ht="68.25" customHeight="1" x14ac:dyDescent="0.25">
      <c r="A5" s="212" t="s">
        <v>3480</v>
      </c>
      <c r="B5" s="207" t="s">
        <v>2393</v>
      </c>
      <c r="C5" s="237" t="s">
        <v>26</v>
      </c>
      <c r="D5" s="230" t="s">
        <v>2393</v>
      </c>
      <c r="E5" s="134" t="s">
        <v>2396</v>
      </c>
      <c r="F5" s="134" t="s">
        <v>109</v>
      </c>
      <c r="G5" s="144" t="s">
        <v>1006</v>
      </c>
      <c r="H5" s="147" t="s">
        <v>233</v>
      </c>
      <c r="I5" s="144"/>
      <c r="J5" s="144"/>
      <c r="K5" s="144"/>
      <c r="L5" s="144"/>
      <c r="M5" s="144"/>
      <c r="N5" s="136"/>
      <c r="O5" s="145">
        <v>1500</v>
      </c>
      <c r="P5" s="146">
        <v>-1500</v>
      </c>
      <c r="Q5" s="213" t="s">
        <v>2395</v>
      </c>
    </row>
    <row r="6" spans="1:17" ht="68.25" customHeight="1" x14ac:dyDescent="0.25">
      <c r="A6" s="212" t="s">
        <v>3480</v>
      </c>
      <c r="B6" s="207" t="s">
        <v>2393</v>
      </c>
      <c r="C6" s="237" t="s">
        <v>26</v>
      </c>
      <c r="D6" s="230" t="s">
        <v>2393</v>
      </c>
      <c r="E6" s="134" t="s">
        <v>2397</v>
      </c>
      <c r="F6" s="134" t="s">
        <v>109</v>
      </c>
      <c r="G6" s="144" t="s">
        <v>1006</v>
      </c>
      <c r="H6" s="147" t="s">
        <v>233</v>
      </c>
      <c r="I6" s="144"/>
      <c r="J6" s="144"/>
      <c r="K6" s="144"/>
      <c r="L6" s="144"/>
      <c r="M6" s="144"/>
      <c r="N6" s="136"/>
      <c r="O6" s="145">
        <v>20000</v>
      </c>
      <c r="P6" s="146">
        <v>-20000</v>
      </c>
      <c r="Q6" s="213" t="s">
        <v>2395</v>
      </c>
    </row>
    <row r="7" spans="1:17" ht="68.25" customHeight="1" x14ac:dyDescent="0.25">
      <c r="A7" s="212" t="s">
        <v>2846</v>
      </c>
      <c r="B7" s="207" t="s">
        <v>2847</v>
      </c>
      <c r="C7" s="237" t="s">
        <v>26</v>
      </c>
      <c r="D7" s="230" t="s">
        <v>2385</v>
      </c>
      <c r="E7" s="144"/>
      <c r="F7" s="134" t="s">
        <v>109</v>
      </c>
      <c r="G7" s="144" t="s">
        <v>2386</v>
      </c>
      <c r="H7" s="144"/>
      <c r="I7" s="144"/>
      <c r="J7" s="144"/>
      <c r="K7" s="134"/>
      <c r="L7" s="134"/>
      <c r="M7" s="135">
        <v>4000</v>
      </c>
      <c r="N7" s="135">
        <v>3350.34</v>
      </c>
      <c r="O7" s="145">
        <v>4000</v>
      </c>
      <c r="P7" s="146">
        <v>0</v>
      </c>
      <c r="Q7" s="213"/>
    </row>
    <row r="8" spans="1:17" ht="68.25" customHeight="1" x14ac:dyDescent="0.25">
      <c r="A8" s="212" t="s">
        <v>2849</v>
      </c>
      <c r="B8" s="207" t="s">
        <v>2850</v>
      </c>
      <c r="C8" s="237" t="s">
        <v>26</v>
      </c>
      <c r="D8" s="230" t="s">
        <v>2387</v>
      </c>
      <c r="E8" s="144" t="s">
        <v>4369</v>
      </c>
      <c r="F8" s="134" t="s">
        <v>109</v>
      </c>
      <c r="G8" s="144" t="s">
        <v>2388</v>
      </c>
      <c r="H8" s="144"/>
      <c r="I8" s="144"/>
      <c r="J8" s="144"/>
      <c r="K8" s="144"/>
      <c r="L8" s="144"/>
      <c r="M8" s="135">
        <v>2000</v>
      </c>
      <c r="N8" s="135">
        <v>11.89</v>
      </c>
      <c r="O8" s="145">
        <v>2000</v>
      </c>
      <c r="P8" s="146">
        <v>0</v>
      </c>
      <c r="Q8" s="213" t="s">
        <v>2389</v>
      </c>
    </row>
    <row r="9" spans="1:17" ht="68.25" customHeight="1" x14ac:dyDescent="0.25">
      <c r="A9" s="212" t="s">
        <v>2852</v>
      </c>
      <c r="B9" s="207" t="s">
        <v>2853</v>
      </c>
      <c r="C9" s="237" t="s">
        <v>26</v>
      </c>
      <c r="D9" s="230" t="s">
        <v>2390</v>
      </c>
      <c r="E9" s="134" t="s">
        <v>4407</v>
      </c>
      <c r="F9" s="134" t="s">
        <v>109</v>
      </c>
      <c r="G9" s="144" t="s">
        <v>2391</v>
      </c>
      <c r="H9" s="144"/>
      <c r="I9" s="134" t="s">
        <v>4408</v>
      </c>
      <c r="J9" s="134">
        <v>300</v>
      </c>
      <c r="K9" s="150">
        <v>0.75</v>
      </c>
      <c r="L9" s="134">
        <v>350</v>
      </c>
      <c r="M9" s="135">
        <v>6000</v>
      </c>
      <c r="N9" s="135">
        <v>4459.6400000000003</v>
      </c>
      <c r="O9" s="145">
        <v>7000</v>
      </c>
      <c r="P9" s="146">
        <v>-1000</v>
      </c>
      <c r="Q9" s="213" t="s">
        <v>2392</v>
      </c>
    </row>
    <row r="10" spans="1:17" ht="68.25" customHeight="1" x14ac:dyDescent="0.25">
      <c r="A10" s="212" t="s">
        <v>2857</v>
      </c>
      <c r="B10" s="208" t="s">
        <v>2858</v>
      </c>
      <c r="C10" s="237" t="s">
        <v>28</v>
      </c>
      <c r="D10" s="230" t="s">
        <v>2370</v>
      </c>
      <c r="E10" s="144"/>
      <c r="F10" s="134" t="s">
        <v>109</v>
      </c>
      <c r="G10" s="144" t="s">
        <v>2374</v>
      </c>
      <c r="H10" s="144"/>
      <c r="I10" s="144"/>
      <c r="J10" s="144"/>
      <c r="K10" s="134"/>
      <c r="L10" s="134"/>
      <c r="M10" s="135">
        <v>4500</v>
      </c>
      <c r="N10" s="135">
        <v>1160.05</v>
      </c>
      <c r="O10" s="145">
        <v>5000</v>
      </c>
      <c r="P10" s="146">
        <v>500</v>
      </c>
      <c r="Q10" s="213" t="s">
        <v>2371</v>
      </c>
    </row>
    <row r="11" spans="1:17" ht="68.25" customHeight="1" x14ac:dyDescent="0.25">
      <c r="A11" s="212" t="s">
        <v>3481</v>
      </c>
      <c r="B11" s="208" t="s">
        <v>3482</v>
      </c>
      <c r="C11" s="237" t="s">
        <v>28</v>
      </c>
      <c r="D11" s="230" t="s">
        <v>2368</v>
      </c>
      <c r="E11" s="144" t="s">
        <v>4898</v>
      </c>
      <c r="F11" s="134" t="s">
        <v>109</v>
      </c>
      <c r="G11" s="144" t="s">
        <v>5392</v>
      </c>
      <c r="H11" s="144"/>
      <c r="I11" s="144" t="s">
        <v>4899</v>
      </c>
      <c r="J11" s="144" t="s">
        <v>4900</v>
      </c>
      <c r="K11" s="134" t="s">
        <v>4901</v>
      </c>
      <c r="L11" s="134">
        <v>37500</v>
      </c>
      <c r="M11" s="135">
        <v>30000</v>
      </c>
      <c r="N11" s="135">
        <v>26556.75</v>
      </c>
      <c r="O11" s="145">
        <v>37500</v>
      </c>
      <c r="P11" s="146">
        <f>O11-M11</f>
        <v>7500</v>
      </c>
      <c r="Q11" s="213" t="s">
        <v>4902</v>
      </c>
    </row>
    <row r="12" spans="1:17" ht="68.25" customHeight="1" x14ac:dyDescent="0.25">
      <c r="A12" s="212" t="s">
        <v>2860</v>
      </c>
      <c r="B12" s="207" t="s">
        <v>2861</v>
      </c>
      <c r="C12" s="237" t="s">
        <v>28</v>
      </c>
      <c r="D12" s="230" t="s">
        <v>2372</v>
      </c>
      <c r="E12" s="134" t="s">
        <v>4409</v>
      </c>
      <c r="F12" s="134" t="s">
        <v>109</v>
      </c>
      <c r="G12" s="144" t="s">
        <v>2375</v>
      </c>
      <c r="H12" s="144"/>
      <c r="I12" s="134" t="s">
        <v>4410</v>
      </c>
      <c r="J12" s="134">
        <v>2950</v>
      </c>
      <c r="K12" s="134" t="s">
        <v>4411</v>
      </c>
      <c r="L12" s="134">
        <v>2950</v>
      </c>
      <c r="M12" s="135">
        <v>2950</v>
      </c>
      <c r="N12" s="135">
        <v>317.58</v>
      </c>
      <c r="O12" s="145">
        <v>2950</v>
      </c>
      <c r="P12" s="134" t="s">
        <v>387</v>
      </c>
      <c r="Q12" s="213"/>
    </row>
    <row r="13" spans="1:17" ht="68.25" customHeight="1" x14ac:dyDescent="0.25">
      <c r="A13" s="212" t="s">
        <v>2864</v>
      </c>
      <c r="B13" s="207" t="s">
        <v>2865</v>
      </c>
      <c r="C13" s="237" t="s">
        <v>30</v>
      </c>
      <c r="D13" s="230" t="s">
        <v>2268</v>
      </c>
      <c r="E13" s="134" t="s">
        <v>2273</v>
      </c>
      <c r="F13" s="134" t="s">
        <v>109</v>
      </c>
      <c r="G13" s="144" t="s">
        <v>2274</v>
      </c>
      <c r="H13" s="134" t="s">
        <v>233</v>
      </c>
      <c r="I13" s="134" t="s">
        <v>2271</v>
      </c>
      <c r="J13" s="134">
        <v>2000</v>
      </c>
      <c r="K13" s="134">
        <v>775</v>
      </c>
      <c r="L13" s="134">
        <v>2000</v>
      </c>
      <c r="M13" s="135">
        <v>2000</v>
      </c>
      <c r="N13" s="135">
        <v>425</v>
      </c>
      <c r="O13" s="145">
        <v>2000</v>
      </c>
      <c r="P13" s="146">
        <v>0</v>
      </c>
      <c r="Q13" s="213" t="s">
        <v>2275</v>
      </c>
    </row>
    <row r="14" spans="1:17" ht="68.25" customHeight="1" x14ac:dyDescent="0.25">
      <c r="A14" s="212" t="s">
        <v>2864</v>
      </c>
      <c r="B14" s="207" t="s">
        <v>2865</v>
      </c>
      <c r="C14" s="237" t="s">
        <v>30</v>
      </c>
      <c r="D14" s="230" t="s">
        <v>2268</v>
      </c>
      <c r="E14" s="134" t="s">
        <v>2269</v>
      </c>
      <c r="F14" s="134" t="s">
        <v>109</v>
      </c>
      <c r="G14" s="144" t="s">
        <v>2270</v>
      </c>
      <c r="H14" s="134" t="s">
        <v>233</v>
      </c>
      <c r="I14" s="134" t="s">
        <v>2271</v>
      </c>
      <c r="J14" s="134">
        <v>2500</v>
      </c>
      <c r="K14" s="134">
        <v>2478.7800000000002</v>
      </c>
      <c r="L14" s="134">
        <v>3000</v>
      </c>
      <c r="M14" s="135">
        <v>2500</v>
      </c>
      <c r="N14" s="135">
        <v>1478.78</v>
      </c>
      <c r="O14" s="145">
        <v>3000</v>
      </c>
      <c r="P14" s="146">
        <v>-500</v>
      </c>
      <c r="Q14" s="213" t="s">
        <v>2272</v>
      </c>
    </row>
    <row r="15" spans="1:17" ht="68.25" customHeight="1" x14ac:dyDescent="0.25">
      <c r="A15" s="212" t="s">
        <v>3480</v>
      </c>
      <c r="B15" s="207" t="s">
        <v>2393</v>
      </c>
      <c r="C15" s="237" t="s">
        <v>77</v>
      </c>
      <c r="D15" s="231" t="s">
        <v>482</v>
      </c>
      <c r="E15" s="152" t="s">
        <v>483</v>
      </c>
      <c r="F15" s="134" t="s">
        <v>109</v>
      </c>
      <c r="G15" s="152" t="s">
        <v>484</v>
      </c>
      <c r="H15" s="147" t="s">
        <v>233</v>
      </c>
      <c r="I15" s="153" t="s">
        <v>486</v>
      </c>
      <c r="J15" s="147">
        <v>100</v>
      </c>
      <c r="K15" s="147">
        <v>100</v>
      </c>
      <c r="L15" s="147">
        <v>100</v>
      </c>
      <c r="M15" s="154">
        <v>900</v>
      </c>
      <c r="N15" s="154">
        <v>786.5</v>
      </c>
      <c r="O15" s="145">
        <v>1100</v>
      </c>
      <c r="P15" s="155">
        <v>-200</v>
      </c>
      <c r="Q15" s="213" t="s">
        <v>487</v>
      </c>
    </row>
    <row r="16" spans="1:17" ht="68.25" customHeight="1" x14ac:dyDescent="0.25">
      <c r="A16" s="212" t="s">
        <v>4214</v>
      </c>
      <c r="B16" s="207" t="s">
        <v>4215</v>
      </c>
      <c r="C16" s="237" t="s">
        <v>77</v>
      </c>
      <c r="D16" s="231" t="s">
        <v>448</v>
      </c>
      <c r="E16" s="152" t="s">
        <v>450</v>
      </c>
      <c r="F16" s="134" t="s">
        <v>109</v>
      </c>
      <c r="G16" s="152" t="s">
        <v>451</v>
      </c>
      <c r="H16" s="134"/>
      <c r="I16" s="153" t="s">
        <v>449</v>
      </c>
      <c r="J16" s="147">
        <v>100</v>
      </c>
      <c r="K16" s="147">
        <v>100</v>
      </c>
      <c r="L16" s="147">
        <v>100</v>
      </c>
      <c r="M16" s="154">
        <v>236400</v>
      </c>
      <c r="N16" s="154">
        <v>236400</v>
      </c>
      <c r="O16" s="145">
        <v>283500</v>
      </c>
      <c r="P16" s="155">
        <v>-47100</v>
      </c>
      <c r="Q16" s="213" t="s">
        <v>453</v>
      </c>
    </row>
    <row r="17" spans="1:17" ht="68.25" customHeight="1" x14ac:dyDescent="0.25">
      <c r="A17" s="212" t="s">
        <v>2884</v>
      </c>
      <c r="B17" s="207" t="s">
        <v>2885</v>
      </c>
      <c r="C17" s="237" t="s">
        <v>77</v>
      </c>
      <c r="D17" s="230" t="s">
        <v>459</v>
      </c>
      <c r="E17" s="134" t="s">
        <v>460</v>
      </c>
      <c r="F17" s="134" t="s">
        <v>109</v>
      </c>
      <c r="G17" s="144" t="s">
        <v>461</v>
      </c>
      <c r="H17" s="134" t="s">
        <v>233</v>
      </c>
      <c r="I17" s="134" t="s">
        <v>463</v>
      </c>
      <c r="J17" s="134">
        <v>1</v>
      </c>
      <c r="K17" s="134">
        <v>1</v>
      </c>
      <c r="L17" s="134">
        <v>2</v>
      </c>
      <c r="M17" s="135">
        <v>3000</v>
      </c>
      <c r="N17" s="135">
        <v>732.6</v>
      </c>
      <c r="O17" s="145">
        <v>3000</v>
      </c>
      <c r="P17" s="146">
        <v>0</v>
      </c>
      <c r="Q17" s="213" t="s">
        <v>464</v>
      </c>
    </row>
    <row r="18" spans="1:17" ht="68.25" customHeight="1" x14ac:dyDescent="0.25">
      <c r="A18" s="212" t="s">
        <v>2887</v>
      </c>
      <c r="B18" s="207" t="s">
        <v>2888</v>
      </c>
      <c r="C18" s="237" t="s">
        <v>77</v>
      </c>
      <c r="D18" s="230" t="s">
        <v>444</v>
      </c>
      <c r="E18" s="134" t="s">
        <v>445</v>
      </c>
      <c r="F18" s="134" t="s">
        <v>109</v>
      </c>
      <c r="G18" s="144" t="s">
        <v>446</v>
      </c>
      <c r="H18" s="144"/>
      <c r="I18" s="134" t="s">
        <v>5393</v>
      </c>
      <c r="J18" s="134">
        <v>80</v>
      </c>
      <c r="K18" s="134">
        <v>70</v>
      </c>
      <c r="L18" s="134">
        <v>80</v>
      </c>
      <c r="M18" s="135">
        <v>9885</v>
      </c>
      <c r="N18" s="135">
        <v>4452.1000000000004</v>
      </c>
      <c r="O18" s="145">
        <v>4000</v>
      </c>
      <c r="P18" s="146">
        <v>5885</v>
      </c>
      <c r="Q18" s="213"/>
    </row>
    <row r="19" spans="1:17" ht="68.25" customHeight="1" x14ac:dyDescent="0.25">
      <c r="A19" s="212" t="s">
        <v>2891</v>
      </c>
      <c r="B19" s="207" t="s">
        <v>2892</v>
      </c>
      <c r="C19" s="237" t="s">
        <v>77</v>
      </c>
      <c r="D19" s="230" t="s">
        <v>454</v>
      </c>
      <c r="E19" s="134" t="s">
        <v>455</v>
      </c>
      <c r="F19" s="134" t="s">
        <v>109</v>
      </c>
      <c r="G19" s="144" t="s">
        <v>456</v>
      </c>
      <c r="H19" s="144"/>
      <c r="I19" s="134" t="s">
        <v>457</v>
      </c>
      <c r="J19" s="134">
        <v>2</v>
      </c>
      <c r="K19" s="134">
        <v>1</v>
      </c>
      <c r="L19" s="134">
        <v>2</v>
      </c>
      <c r="M19" s="135">
        <v>1200</v>
      </c>
      <c r="N19" s="135">
        <v>77.41</v>
      </c>
      <c r="O19" s="145">
        <v>1200</v>
      </c>
      <c r="P19" s="146">
        <v>0</v>
      </c>
      <c r="Q19" s="213" t="s">
        <v>458</v>
      </c>
    </row>
    <row r="20" spans="1:17" ht="68.25" customHeight="1" x14ac:dyDescent="0.25">
      <c r="A20" s="212" t="s">
        <v>4233</v>
      </c>
      <c r="B20" s="207" t="s">
        <v>4234</v>
      </c>
      <c r="C20" s="237" t="s">
        <v>77</v>
      </c>
      <c r="D20" s="231" t="s">
        <v>465</v>
      </c>
      <c r="E20" s="152" t="s">
        <v>466</v>
      </c>
      <c r="F20" s="134" t="s">
        <v>109</v>
      </c>
      <c r="G20" s="152" t="s">
        <v>467</v>
      </c>
      <c r="H20" s="134"/>
      <c r="I20" s="153" t="s">
        <v>469</v>
      </c>
      <c r="J20" s="147">
        <v>100</v>
      </c>
      <c r="K20" s="147">
        <v>100</v>
      </c>
      <c r="L20" s="147">
        <v>100</v>
      </c>
      <c r="M20" s="154">
        <v>16000</v>
      </c>
      <c r="N20" s="154">
        <v>4853.78</v>
      </c>
      <c r="O20" s="145">
        <v>12000</v>
      </c>
      <c r="P20" s="146">
        <v>4000</v>
      </c>
      <c r="Q20" s="213" t="s">
        <v>470</v>
      </c>
    </row>
    <row r="21" spans="1:17" ht="68.25" customHeight="1" x14ac:dyDescent="0.25">
      <c r="A21" s="212" t="s">
        <v>2758</v>
      </c>
      <c r="B21" s="207" t="s">
        <v>2759</v>
      </c>
      <c r="C21" s="237" t="s">
        <v>77</v>
      </c>
      <c r="D21" s="231" t="s">
        <v>465</v>
      </c>
      <c r="E21" s="152" t="s">
        <v>471</v>
      </c>
      <c r="F21" s="134" t="s">
        <v>109</v>
      </c>
      <c r="G21" s="152" t="s">
        <v>472</v>
      </c>
      <c r="H21" s="134"/>
      <c r="I21" s="153" t="s">
        <v>474</v>
      </c>
      <c r="J21" s="147">
        <v>100</v>
      </c>
      <c r="K21" s="147">
        <v>100</v>
      </c>
      <c r="L21" s="147">
        <v>100</v>
      </c>
      <c r="M21" s="154">
        <v>22000</v>
      </c>
      <c r="N21" s="154">
        <v>0</v>
      </c>
      <c r="O21" s="145">
        <v>22000</v>
      </c>
      <c r="P21" s="146">
        <v>0</v>
      </c>
      <c r="Q21" s="213" t="s">
        <v>475</v>
      </c>
    </row>
    <row r="22" spans="1:17" ht="68.25" customHeight="1" x14ac:dyDescent="0.25">
      <c r="A22" s="212" t="s">
        <v>4242</v>
      </c>
      <c r="B22" s="207" t="s">
        <v>4243</v>
      </c>
      <c r="C22" s="237" t="s">
        <v>77</v>
      </c>
      <c r="D22" s="231" t="s">
        <v>2400</v>
      </c>
      <c r="E22" s="152" t="s">
        <v>2406</v>
      </c>
      <c r="F22" s="134" t="s">
        <v>2402</v>
      </c>
      <c r="G22" s="152" t="s">
        <v>2403</v>
      </c>
      <c r="H22" s="134">
        <v>0</v>
      </c>
      <c r="I22" s="153" t="s">
        <v>2404</v>
      </c>
      <c r="J22" s="147">
        <v>0</v>
      </c>
      <c r="K22" s="147"/>
      <c r="L22" s="147">
        <v>100</v>
      </c>
      <c r="M22" s="154">
        <v>0</v>
      </c>
      <c r="N22" s="136"/>
      <c r="O22" s="145">
        <v>5500</v>
      </c>
      <c r="P22" s="155">
        <v>-5500</v>
      </c>
      <c r="Q22" s="213" t="s">
        <v>2405</v>
      </c>
    </row>
    <row r="23" spans="1:17" ht="68.25" customHeight="1" x14ac:dyDescent="0.25">
      <c r="A23" s="212" t="s">
        <v>4247</v>
      </c>
      <c r="B23" s="207" t="s">
        <v>4248</v>
      </c>
      <c r="C23" s="237" t="s">
        <v>77</v>
      </c>
      <c r="D23" s="230" t="s">
        <v>2407</v>
      </c>
      <c r="E23" s="134" t="s">
        <v>2408</v>
      </c>
      <c r="F23" s="134" t="s">
        <v>109</v>
      </c>
      <c r="G23" s="144" t="s">
        <v>2409</v>
      </c>
      <c r="H23" s="134"/>
      <c r="I23" s="134" t="s">
        <v>2410</v>
      </c>
      <c r="J23" s="134">
        <v>7</v>
      </c>
      <c r="K23" s="134">
        <v>5</v>
      </c>
      <c r="L23" s="134">
        <v>2</v>
      </c>
      <c r="M23" s="135">
        <v>2000</v>
      </c>
      <c r="N23" s="135">
        <v>2000</v>
      </c>
      <c r="O23" s="145">
        <v>3000</v>
      </c>
      <c r="P23" s="146">
        <v>3000</v>
      </c>
      <c r="Q23" s="213" t="s">
        <v>2411</v>
      </c>
    </row>
    <row r="24" spans="1:17" ht="68.25" customHeight="1" x14ac:dyDescent="0.25">
      <c r="A24" s="212" t="s">
        <v>2867</v>
      </c>
      <c r="B24" s="207" t="s">
        <v>2349</v>
      </c>
      <c r="C24" s="237" t="s">
        <v>32</v>
      </c>
      <c r="D24" s="230" t="s">
        <v>2349</v>
      </c>
      <c r="E24" s="134" t="s">
        <v>2350</v>
      </c>
      <c r="F24" s="134" t="s">
        <v>109</v>
      </c>
      <c r="G24" s="144" t="s">
        <v>2351</v>
      </c>
      <c r="H24" s="144"/>
      <c r="I24" s="144"/>
      <c r="J24" s="144"/>
      <c r="K24" s="144"/>
      <c r="L24" s="144"/>
      <c r="M24" s="135">
        <v>12000</v>
      </c>
      <c r="N24" s="135">
        <v>11639.43</v>
      </c>
      <c r="O24" s="145">
        <v>12000</v>
      </c>
      <c r="P24" s="146">
        <v>0</v>
      </c>
      <c r="Q24" s="213"/>
    </row>
    <row r="25" spans="1:17" ht="68.25" customHeight="1" x14ac:dyDescent="0.25">
      <c r="A25" s="212" t="s">
        <v>2869</v>
      </c>
      <c r="B25" s="207" t="s">
        <v>2870</v>
      </c>
      <c r="C25" s="237" t="s">
        <v>32</v>
      </c>
      <c r="D25" s="230" t="s">
        <v>2352</v>
      </c>
      <c r="E25" s="134" t="s">
        <v>2353</v>
      </c>
      <c r="F25" s="134" t="s">
        <v>109</v>
      </c>
      <c r="G25" s="144" t="s">
        <v>2354</v>
      </c>
      <c r="H25" s="144"/>
      <c r="I25" s="134" t="s">
        <v>4412</v>
      </c>
      <c r="J25" s="134" t="s">
        <v>4413</v>
      </c>
      <c r="K25" s="134" t="s">
        <v>4414</v>
      </c>
      <c r="L25" s="134" t="s">
        <v>4413</v>
      </c>
      <c r="M25" s="135">
        <v>2500</v>
      </c>
      <c r="N25" s="134">
        <v>0</v>
      </c>
      <c r="O25" s="145">
        <v>2500</v>
      </c>
      <c r="P25" s="146">
        <v>0</v>
      </c>
      <c r="Q25" s="213"/>
    </row>
    <row r="26" spans="1:17" ht="68.25" customHeight="1" x14ac:dyDescent="0.25">
      <c r="A26" s="212" t="s">
        <v>2872</v>
      </c>
      <c r="B26" s="207" t="s">
        <v>2873</v>
      </c>
      <c r="C26" s="237" t="s">
        <v>32</v>
      </c>
      <c r="D26" s="230" t="s">
        <v>2355</v>
      </c>
      <c r="E26" s="134" t="s">
        <v>2356</v>
      </c>
      <c r="F26" s="134" t="s">
        <v>109</v>
      </c>
      <c r="G26" s="144" t="s">
        <v>2357</v>
      </c>
      <c r="H26" s="144"/>
      <c r="I26" s="134" t="s">
        <v>4415</v>
      </c>
      <c r="J26" s="134">
        <v>10000</v>
      </c>
      <c r="K26" s="134">
        <v>10000</v>
      </c>
      <c r="L26" s="134">
        <v>10000</v>
      </c>
      <c r="M26" s="135">
        <v>91400</v>
      </c>
      <c r="N26" s="135">
        <v>40393</v>
      </c>
      <c r="O26" s="145">
        <v>91400</v>
      </c>
      <c r="P26" s="146">
        <v>0</v>
      </c>
      <c r="Q26" s="213"/>
    </row>
    <row r="27" spans="1:17" ht="68.25" customHeight="1" x14ac:dyDescent="0.25">
      <c r="A27" s="212" t="s">
        <v>2872</v>
      </c>
      <c r="B27" s="207" t="s">
        <v>2873</v>
      </c>
      <c r="C27" s="237" t="s">
        <v>32</v>
      </c>
      <c r="D27" s="230" t="s">
        <v>2355</v>
      </c>
      <c r="E27" s="134" t="s">
        <v>2358</v>
      </c>
      <c r="F27" s="134" t="s">
        <v>109</v>
      </c>
      <c r="G27" s="144" t="s">
        <v>2357</v>
      </c>
      <c r="H27" s="144"/>
      <c r="I27" s="134" t="s">
        <v>4416</v>
      </c>
      <c r="J27" s="134">
        <v>4000</v>
      </c>
      <c r="K27" s="134">
        <v>4000</v>
      </c>
      <c r="L27" s="134">
        <v>4000</v>
      </c>
      <c r="M27" s="134"/>
      <c r="N27" s="134"/>
      <c r="O27" s="156"/>
      <c r="P27" s="146">
        <v>0</v>
      </c>
      <c r="Q27" s="213"/>
    </row>
    <row r="28" spans="1:17" ht="68.25" customHeight="1" x14ac:dyDescent="0.25">
      <c r="A28" s="212" t="s">
        <v>2872</v>
      </c>
      <c r="B28" s="207" t="s">
        <v>2873</v>
      </c>
      <c r="C28" s="237" t="s">
        <v>32</v>
      </c>
      <c r="D28" s="230" t="s">
        <v>2355</v>
      </c>
      <c r="E28" s="134" t="s">
        <v>2359</v>
      </c>
      <c r="F28" s="134" t="s">
        <v>109</v>
      </c>
      <c r="G28" s="144" t="s">
        <v>2357</v>
      </c>
      <c r="H28" s="144"/>
      <c r="I28" s="134" t="s">
        <v>4422</v>
      </c>
      <c r="J28" s="134">
        <v>8000</v>
      </c>
      <c r="K28" s="134">
        <v>0</v>
      </c>
      <c r="L28" s="134">
        <v>8000</v>
      </c>
      <c r="M28" s="134"/>
      <c r="N28" s="134"/>
      <c r="O28" s="156"/>
      <c r="P28" s="146"/>
      <c r="Q28" s="213"/>
    </row>
    <row r="29" spans="1:17" ht="68.25" customHeight="1" x14ac:dyDescent="0.25">
      <c r="A29" s="212" t="s">
        <v>2872</v>
      </c>
      <c r="B29" s="207" t="s">
        <v>2873</v>
      </c>
      <c r="C29" s="237" t="s">
        <v>32</v>
      </c>
      <c r="D29" s="230" t="s">
        <v>2355</v>
      </c>
      <c r="E29" s="134" t="s">
        <v>2360</v>
      </c>
      <c r="F29" s="134" t="s">
        <v>109</v>
      </c>
      <c r="G29" s="144" t="s">
        <v>2357</v>
      </c>
      <c r="H29" s="144"/>
      <c r="I29" s="134" t="s">
        <v>4417</v>
      </c>
      <c r="J29" s="134">
        <v>3500</v>
      </c>
      <c r="K29" s="134">
        <v>0</v>
      </c>
      <c r="L29" s="134">
        <v>3500</v>
      </c>
      <c r="M29" s="134"/>
      <c r="N29" s="134"/>
      <c r="O29" s="156"/>
      <c r="P29" s="146"/>
      <c r="Q29" s="213"/>
    </row>
    <row r="30" spans="1:17" ht="68.25" customHeight="1" x14ac:dyDescent="0.25">
      <c r="A30" s="212" t="s">
        <v>2872</v>
      </c>
      <c r="B30" s="207" t="s">
        <v>2873</v>
      </c>
      <c r="C30" s="237" t="s">
        <v>32</v>
      </c>
      <c r="D30" s="230" t="s">
        <v>2355</v>
      </c>
      <c r="E30" s="134" t="s">
        <v>2361</v>
      </c>
      <c r="F30" s="134" t="s">
        <v>109</v>
      </c>
      <c r="G30" s="144" t="s">
        <v>2357</v>
      </c>
      <c r="H30" s="144"/>
      <c r="I30" s="134" t="s">
        <v>4418</v>
      </c>
      <c r="J30" s="134">
        <v>7000</v>
      </c>
      <c r="K30" s="134">
        <v>6500</v>
      </c>
      <c r="L30" s="134">
        <v>7000</v>
      </c>
      <c r="M30" s="134"/>
      <c r="N30" s="134"/>
      <c r="O30" s="156"/>
      <c r="P30" s="146"/>
      <c r="Q30" s="213"/>
    </row>
    <row r="31" spans="1:17" ht="68.25" customHeight="1" x14ac:dyDescent="0.25">
      <c r="A31" s="212" t="s">
        <v>2876</v>
      </c>
      <c r="B31" s="207" t="s">
        <v>2877</v>
      </c>
      <c r="C31" s="237" t="s">
        <v>32</v>
      </c>
      <c r="D31" s="230" t="s">
        <v>2362</v>
      </c>
      <c r="E31" s="134" t="s">
        <v>2363</v>
      </c>
      <c r="F31" s="134" t="s">
        <v>109</v>
      </c>
      <c r="G31" s="144" t="s">
        <v>2364</v>
      </c>
      <c r="H31" s="144"/>
      <c r="I31" s="134" t="s">
        <v>4419</v>
      </c>
      <c r="J31" s="134">
        <v>3500</v>
      </c>
      <c r="K31" s="134">
        <v>0</v>
      </c>
      <c r="L31" s="134">
        <v>3500</v>
      </c>
      <c r="M31" s="135">
        <v>4000</v>
      </c>
      <c r="N31" s="135">
        <v>4000</v>
      </c>
      <c r="O31" s="145">
        <v>4000</v>
      </c>
      <c r="P31" s="146"/>
      <c r="Q31" s="213"/>
    </row>
    <row r="32" spans="1:17" ht="68.25" customHeight="1" x14ac:dyDescent="0.25">
      <c r="A32" s="212" t="s">
        <v>2880</v>
      </c>
      <c r="B32" s="207" t="s">
        <v>2881</v>
      </c>
      <c r="C32" s="237" t="s">
        <v>32</v>
      </c>
      <c r="D32" s="230" t="s">
        <v>2365</v>
      </c>
      <c r="E32" s="134" t="s">
        <v>2366</v>
      </c>
      <c r="F32" s="134" t="s">
        <v>109</v>
      </c>
      <c r="G32" s="144" t="s">
        <v>2367</v>
      </c>
      <c r="H32" s="144"/>
      <c r="I32" s="134" t="s">
        <v>4420</v>
      </c>
      <c r="J32" s="134">
        <v>20000</v>
      </c>
      <c r="K32" s="134" t="s">
        <v>4421</v>
      </c>
      <c r="L32" s="134">
        <v>20000</v>
      </c>
      <c r="M32" s="135">
        <v>200000</v>
      </c>
      <c r="N32" s="135">
        <v>9209</v>
      </c>
      <c r="O32" s="145">
        <v>20000</v>
      </c>
      <c r="P32" s="146"/>
      <c r="Q32" s="213"/>
    </row>
    <row r="33" spans="1:17" ht="68.25" customHeight="1" x14ac:dyDescent="0.25">
      <c r="A33" s="212" t="s">
        <v>2893</v>
      </c>
      <c r="B33" s="207" t="s">
        <v>2894</v>
      </c>
      <c r="C33" s="237" t="s">
        <v>33</v>
      </c>
      <c r="D33" s="230" t="s">
        <v>499</v>
      </c>
      <c r="E33" s="134" t="s">
        <v>500</v>
      </c>
      <c r="F33" s="134" t="s">
        <v>110</v>
      </c>
      <c r="G33" s="144" t="s">
        <v>501</v>
      </c>
      <c r="H33" s="144"/>
      <c r="I33" s="134" t="s">
        <v>503</v>
      </c>
      <c r="J33" s="144"/>
      <c r="K33" s="144"/>
      <c r="L33" s="144"/>
      <c r="M33" s="135">
        <v>5500</v>
      </c>
      <c r="N33" s="135">
        <v>1965</v>
      </c>
      <c r="O33" s="145">
        <v>5500</v>
      </c>
      <c r="P33" s="146">
        <v>0</v>
      </c>
      <c r="Q33" s="213"/>
    </row>
    <row r="34" spans="1:17" ht="68.25" customHeight="1" x14ac:dyDescent="0.25">
      <c r="A34" s="212" t="s">
        <v>2895</v>
      </c>
      <c r="B34" s="207" t="s">
        <v>2896</v>
      </c>
      <c r="C34" s="237" t="s">
        <v>33</v>
      </c>
      <c r="D34" s="230" t="s">
        <v>504</v>
      </c>
      <c r="E34" s="134" t="s">
        <v>505</v>
      </c>
      <c r="F34" s="134" t="s">
        <v>110</v>
      </c>
      <c r="G34" s="144" t="s">
        <v>506</v>
      </c>
      <c r="H34" s="134" t="s">
        <v>233</v>
      </c>
      <c r="I34" s="134" t="s">
        <v>508</v>
      </c>
      <c r="J34" s="150">
        <v>1</v>
      </c>
      <c r="K34" s="150">
        <v>1</v>
      </c>
      <c r="L34" s="150">
        <v>1</v>
      </c>
      <c r="M34" s="157">
        <v>5000</v>
      </c>
      <c r="N34" s="157">
        <v>287</v>
      </c>
      <c r="O34" s="145">
        <v>5000</v>
      </c>
      <c r="P34" s="146">
        <v>0</v>
      </c>
      <c r="Q34" s="213"/>
    </row>
    <row r="35" spans="1:17" ht="68.25" customHeight="1" x14ac:dyDescent="0.25">
      <c r="A35" s="212" t="s">
        <v>2899</v>
      </c>
      <c r="B35" s="207" t="s">
        <v>2900</v>
      </c>
      <c r="C35" s="237" t="s">
        <v>33</v>
      </c>
      <c r="D35" s="230" t="s">
        <v>509</v>
      </c>
      <c r="E35" s="134" t="s">
        <v>510</v>
      </c>
      <c r="F35" s="134" t="s">
        <v>109</v>
      </c>
      <c r="G35" s="144" t="s">
        <v>511</v>
      </c>
      <c r="H35" s="144"/>
      <c r="I35" s="134" t="s">
        <v>513</v>
      </c>
      <c r="J35" s="134">
        <v>1</v>
      </c>
      <c r="K35" s="134">
        <v>0.92240363636363631</v>
      </c>
      <c r="L35" s="134">
        <v>1</v>
      </c>
      <c r="M35" s="135">
        <v>275000</v>
      </c>
      <c r="N35" s="135">
        <v>253661</v>
      </c>
      <c r="O35" s="145">
        <v>175000</v>
      </c>
      <c r="P35" s="146">
        <v>100000</v>
      </c>
      <c r="Q35" s="213"/>
    </row>
    <row r="36" spans="1:17" ht="68.25" customHeight="1" x14ac:dyDescent="0.25">
      <c r="A36" s="212" t="s">
        <v>2902</v>
      </c>
      <c r="B36" s="207" t="s">
        <v>2903</v>
      </c>
      <c r="C36" s="237" t="s">
        <v>33</v>
      </c>
      <c r="D36" s="230" t="s">
        <v>514</v>
      </c>
      <c r="E36" s="134" t="s">
        <v>515</v>
      </c>
      <c r="F36" s="134" t="s">
        <v>109</v>
      </c>
      <c r="G36" s="144" t="s">
        <v>516</v>
      </c>
      <c r="H36" s="144"/>
      <c r="I36" s="134" t="s">
        <v>513</v>
      </c>
      <c r="J36" s="134">
        <v>1</v>
      </c>
      <c r="K36" s="134">
        <v>0.78985968035948961</v>
      </c>
      <c r="L36" s="134">
        <v>1</v>
      </c>
      <c r="M36" s="135">
        <v>47178</v>
      </c>
      <c r="N36" s="135">
        <v>37264</v>
      </c>
      <c r="O36" s="145">
        <v>3116</v>
      </c>
      <c r="P36" s="146">
        <v>44062</v>
      </c>
      <c r="Q36" s="213" t="s">
        <v>518</v>
      </c>
    </row>
    <row r="37" spans="1:17" ht="68.25" customHeight="1" x14ac:dyDescent="0.25">
      <c r="A37" s="212" t="s">
        <v>2905</v>
      </c>
      <c r="B37" s="207" t="s">
        <v>2906</v>
      </c>
      <c r="C37" s="237" t="s">
        <v>33</v>
      </c>
      <c r="D37" s="230" t="s">
        <v>519</v>
      </c>
      <c r="E37" s="134" t="s">
        <v>520</v>
      </c>
      <c r="F37" s="134" t="s">
        <v>109</v>
      </c>
      <c r="G37" s="144" t="s">
        <v>521</v>
      </c>
      <c r="H37" s="144">
        <v>0</v>
      </c>
      <c r="I37" s="134" t="s">
        <v>513</v>
      </c>
      <c r="J37" s="134">
        <v>1</v>
      </c>
      <c r="K37" s="134">
        <v>1</v>
      </c>
      <c r="L37" s="134">
        <v>1</v>
      </c>
      <c r="M37" s="135">
        <v>14000</v>
      </c>
      <c r="N37" s="135">
        <v>0</v>
      </c>
      <c r="O37" s="145">
        <v>14000</v>
      </c>
      <c r="P37" s="146">
        <v>0</v>
      </c>
      <c r="Q37" s="213"/>
    </row>
    <row r="38" spans="1:17" ht="68.25" customHeight="1" x14ac:dyDescent="0.25">
      <c r="A38" s="212" t="s">
        <v>2908</v>
      </c>
      <c r="B38" s="207" t="s">
        <v>2909</v>
      </c>
      <c r="C38" s="237" t="s">
        <v>33</v>
      </c>
      <c r="D38" s="230" t="s">
        <v>523</v>
      </c>
      <c r="E38" s="134" t="s">
        <v>524</v>
      </c>
      <c r="F38" s="134" t="s">
        <v>109</v>
      </c>
      <c r="G38" s="144" t="s">
        <v>525</v>
      </c>
      <c r="H38" s="144"/>
      <c r="I38" s="134" t="s">
        <v>513</v>
      </c>
      <c r="J38" s="134">
        <v>1</v>
      </c>
      <c r="K38" s="134">
        <v>0</v>
      </c>
      <c r="L38" s="134">
        <v>1</v>
      </c>
      <c r="M38" s="135">
        <v>8000</v>
      </c>
      <c r="N38" s="135">
        <v>8000</v>
      </c>
      <c r="O38" s="145">
        <v>8000</v>
      </c>
      <c r="P38" s="146">
        <v>0</v>
      </c>
      <c r="Q38" s="213"/>
    </row>
    <row r="39" spans="1:17" ht="68.25" customHeight="1" x14ac:dyDescent="0.25">
      <c r="A39" s="212" t="s">
        <v>3480</v>
      </c>
      <c r="B39" s="207" t="s">
        <v>2393</v>
      </c>
      <c r="C39" s="237" t="s">
        <v>35</v>
      </c>
      <c r="D39" s="230" t="s">
        <v>1437</v>
      </c>
      <c r="E39" s="134" t="s">
        <v>1438</v>
      </c>
      <c r="F39" s="134" t="s">
        <v>109</v>
      </c>
      <c r="G39" s="144" t="s">
        <v>1439</v>
      </c>
      <c r="H39" s="134" t="s">
        <v>233</v>
      </c>
      <c r="I39" s="134" t="s">
        <v>1440</v>
      </c>
      <c r="J39" s="134" t="s">
        <v>1435</v>
      </c>
      <c r="K39" s="134">
        <v>21000</v>
      </c>
      <c r="L39" s="134" t="s">
        <v>1441</v>
      </c>
      <c r="M39" s="135">
        <v>21000</v>
      </c>
      <c r="N39" s="135">
        <v>0</v>
      </c>
      <c r="O39" s="145">
        <v>21000</v>
      </c>
      <c r="P39" s="146">
        <v>0</v>
      </c>
      <c r="Q39" s="213"/>
    </row>
    <row r="40" spans="1:17" ht="68.25" customHeight="1" x14ac:dyDescent="0.25">
      <c r="A40" s="212" t="s">
        <v>2947</v>
      </c>
      <c r="B40" s="207" t="s">
        <v>2948</v>
      </c>
      <c r="C40" s="237" t="s">
        <v>35</v>
      </c>
      <c r="D40" s="230" t="s">
        <v>1432</v>
      </c>
      <c r="E40" s="158" t="s">
        <v>1433</v>
      </c>
      <c r="F40" s="134" t="s">
        <v>109</v>
      </c>
      <c r="G40" s="144" t="s">
        <v>1434</v>
      </c>
      <c r="H40" s="134" t="s">
        <v>233</v>
      </c>
      <c r="I40" s="144" t="s">
        <v>4833</v>
      </c>
      <c r="J40" s="150">
        <v>1</v>
      </c>
      <c r="K40" s="159">
        <v>10000</v>
      </c>
      <c r="L40" s="144" t="s">
        <v>4834</v>
      </c>
      <c r="M40" s="135">
        <v>10000</v>
      </c>
      <c r="N40" s="160">
        <v>0</v>
      </c>
      <c r="O40" s="145">
        <v>30000</v>
      </c>
      <c r="P40" s="146">
        <f t="shared" ref="P40:P48" si="0">O40-M40</f>
        <v>20000</v>
      </c>
      <c r="Q40" s="213" t="s">
        <v>1436</v>
      </c>
    </row>
    <row r="41" spans="1:17" ht="68.25" customHeight="1" x14ac:dyDescent="0.25">
      <c r="A41" s="212" t="s">
        <v>2635</v>
      </c>
      <c r="B41" s="207" t="s">
        <v>1487</v>
      </c>
      <c r="C41" s="237" t="s">
        <v>35</v>
      </c>
      <c r="D41" s="230" t="s">
        <v>1487</v>
      </c>
      <c r="E41" s="158" t="s">
        <v>1475</v>
      </c>
      <c r="F41" s="134" t="s">
        <v>109</v>
      </c>
      <c r="G41" s="144" t="s">
        <v>1488</v>
      </c>
      <c r="H41" s="134" t="s">
        <v>233</v>
      </c>
      <c r="I41" s="144" t="s">
        <v>4360</v>
      </c>
      <c r="J41" s="144">
        <v>2</v>
      </c>
      <c r="K41" s="159">
        <v>700</v>
      </c>
      <c r="L41" s="144">
        <v>2</v>
      </c>
      <c r="M41" s="135">
        <v>700</v>
      </c>
      <c r="N41" s="160">
        <v>0</v>
      </c>
      <c r="O41" s="145">
        <v>700</v>
      </c>
      <c r="P41" s="146">
        <f t="shared" si="0"/>
        <v>0</v>
      </c>
      <c r="Q41" s="213"/>
    </row>
    <row r="42" spans="1:17" ht="68.25" customHeight="1" x14ac:dyDescent="0.25">
      <c r="A42" s="212" t="s">
        <v>2636</v>
      </c>
      <c r="B42" s="207" t="s">
        <v>1474</v>
      </c>
      <c r="C42" s="237" t="s">
        <v>35</v>
      </c>
      <c r="D42" s="230" t="s">
        <v>1474</v>
      </c>
      <c r="E42" s="158" t="s">
        <v>1475</v>
      </c>
      <c r="F42" s="134" t="s">
        <v>109</v>
      </c>
      <c r="G42" s="144" t="s">
        <v>1476</v>
      </c>
      <c r="H42" s="134" t="s">
        <v>233</v>
      </c>
      <c r="I42" s="144" t="s">
        <v>4360</v>
      </c>
      <c r="J42" s="144">
        <v>2</v>
      </c>
      <c r="K42" s="161">
        <v>2000</v>
      </c>
      <c r="L42" s="144">
        <v>2</v>
      </c>
      <c r="M42" s="157">
        <v>2000</v>
      </c>
      <c r="N42" s="160">
        <v>0</v>
      </c>
      <c r="O42" s="145">
        <v>2000</v>
      </c>
      <c r="P42" s="146">
        <f t="shared" si="0"/>
        <v>0</v>
      </c>
      <c r="Q42" s="213"/>
    </row>
    <row r="43" spans="1:17" ht="68.25" customHeight="1" x14ac:dyDescent="0.25">
      <c r="A43" s="212" t="s">
        <v>2637</v>
      </c>
      <c r="B43" s="207" t="s">
        <v>1489</v>
      </c>
      <c r="C43" s="237" t="s">
        <v>35</v>
      </c>
      <c r="D43" s="230" t="s">
        <v>1489</v>
      </c>
      <c r="E43" s="158" t="s">
        <v>1475</v>
      </c>
      <c r="F43" s="134" t="s">
        <v>109</v>
      </c>
      <c r="G43" s="144" t="s">
        <v>1490</v>
      </c>
      <c r="H43" s="134" t="s">
        <v>233</v>
      </c>
      <c r="I43" s="144" t="s">
        <v>4360</v>
      </c>
      <c r="J43" s="144">
        <v>15</v>
      </c>
      <c r="K43" s="162" t="s">
        <v>4836</v>
      </c>
      <c r="L43" s="144">
        <v>15</v>
      </c>
      <c r="M43" s="157">
        <v>7500</v>
      </c>
      <c r="N43" s="160" t="s">
        <v>4837</v>
      </c>
      <c r="O43" s="145">
        <v>7500</v>
      </c>
      <c r="P43" s="146">
        <f t="shared" si="0"/>
        <v>0</v>
      </c>
      <c r="Q43" s="213"/>
    </row>
    <row r="44" spans="1:17" ht="68.25" customHeight="1" x14ac:dyDescent="0.25">
      <c r="A44" s="212" t="s">
        <v>2639</v>
      </c>
      <c r="B44" s="207" t="s">
        <v>1477</v>
      </c>
      <c r="C44" s="237" t="s">
        <v>35</v>
      </c>
      <c r="D44" s="230" t="s">
        <v>1477</v>
      </c>
      <c r="E44" s="158" t="s">
        <v>1475</v>
      </c>
      <c r="F44" s="134" t="s">
        <v>109</v>
      </c>
      <c r="G44" s="144" t="s">
        <v>1478</v>
      </c>
      <c r="H44" s="134" t="s">
        <v>233</v>
      </c>
      <c r="I44" s="144" t="s">
        <v>4360</v>
      </c>
      <c r="J44" s="144">
        <v>14</v>
      </c>
      <c r="K44" s="161">
        <v>5500</v>
      </c>
      <c r="L44" s="144">
        <v>14</v>
      </c>
      <c r="M44" s="157">
        <v>7000</v>
      </c>
      <c r="N44" s="157">
        <v>0</v>
      </c>
      <c r="O44" s="145">
        <v>7000</v>
      </c>
      <c r="P44" s="146">
        <f t="shared" si="0"/>
        <v>0</v>
      </c>
      <c r="Q44" s="213"/>
    </row>
    <row r="45" spans="1:17" ht="68.25" customHeight="1" x14ac:dyDescent="0.25">
      <c r="A45" s="212" t="s">
        <v>2638</v>
      </c>
      <c r="B45" s="207" t="s">
        <v>1484</v>
      </c>
      <c r="C45" s="237" t="s">
        <v>35</v>
      </c>
      <c r="D45" s="230" t="s">
        <v>1484</v>
      </c>
      <c r="E45" s="158" t="s">
        <v>1475</v>
      </c>
      <c r="F45" s="134" t="s">
        <v>109</v>
      </c>
      <c r="G45" s="144" t="s">
        <v>1485</v>
      </c>
      <c r="H45" s="134" t="s">
        <v>233</v>
      </c>
      <c r="I45" s="144" t="s">
        <v>4360</v>
      </c>
      <c r="J45" s="144">
        <v>14</v>
      </c>
      <c r="K45" s="161">
        <v>5500</v>
      </c>
      <c r="L45" s="144">
        <v>14</v>
      </c>
      <c r="M45" s="157">
        <v>7000</v>
      </c>
      <c r="N45" s="157">
        <v>0</v>
      </c>
      <c r="O45" s="145">
        <v>5000</v>
      </c>
      <c r="P45" s="146">
        <f t="shared" si="0"/>
        <v>-2000</v>
      </c>
      <c r="Q45" s="213"/>
    </row>
    <row r="46" spans="1:17" ht="68.25" customHeight="1" x14ac:dyDescent="0.25">
      <c r="A46" s="212" t="s">
        <v>2990</v>
      </c>
      <c r="B46" s="207" t="s">
        <v>2991</v>
      </c>
      <c r="C46" s="237" t="s">
        <v>35</v>
      </c>
      <c r="D46" s="230" t="s">
        <v>1512</v>
      </c>
      <c r="E46" s="158" t="s">
        <v>1504</v>
      </c>
      <c r="F46" s="134" t="s">
        <v>109</v>
      </c>
      <c r="G46" s="144" t="s">
        <v>1513</v>
      </c>
      <c r="H46" s="134" t="s">
        <v>233</v>
      </c>
      <c r="I46" s="134" t="s">
        <v>4838</v>
      </c>
      <c r="J46" s="150">
        <v>1</v>
      </c>
      <c r="K46" s="144" t="s">
        <v>4791</v>
      </c>
      <c r="L46" s="144" t="s">
        <v>4791</v>
      </c>
      <c r="M46" s="157">
        <v>127297.09</v>
      </c>
      <c r="N46" s="160" t="s">
        <v>4839</v>
      </c>
      <c r="O46" s="145">
        <v>109200</v>
      </c>
      <c r="P46" s="146">
        <f t="shared" si="0"/>
        <v>-18097.089999999997</v>
      </c>
      <c r="Q46" s="213"/>
    </row>
    <row r="47" spans="1:17" ht="68.25" customHeight="1" x14ac:dyDescent="0.25">
      <c r="A47" s="212" t="s">
        <v>2993</v>
      </c>
      <c r="B47" s="207" t="s">
        <v>2994</v>
      </c>
      <c r="C47" s="237" t="s">
        <v>35</v>
      </c>
      <c r="D47" s="230" t="s">
        <v>1503</v>
      </c>
      <c r="E47" s="158" t="s">
        <v>1504</v>
      </c>
      <c r="F47" s="134" t="s">
        <v>109</v>
      </c>
      <c r="G47" s="144" t="s">
        <v>1505</v>
      </c>
      <c r="H47" s="134" t="s">
        <v>233</v>
      </c>
      <c r="I47" s="134" t="s">
        <v>4840</v>
      </c>
      <c r="J47" s="150">
        <v>1</v>
      </c>
      <c r="K47" s="150">
        <v>1</v>
      </c>
      <c r="L47" s="150">
        <v>1</v>
      </c>
      <c r="M47" s="157">
        <v>452135.61</v>
      </c>
      <c r="N47" s="160">
        <v>323464.01</v>
      </c>
      <c r="O47" s="145">
        <v>473535.08</v>
      </c>
      <c r="P47" s="146">
        <f t="shared" si="0"/>
        <v>21399.47000000003</v>
      </c>
      <c r="Q47" s="213" t="s">
        <v>1507</v>
      </c>
    </row>
    <row r="48" spans="1:17" ht="68.25" customHeight="1" x14ac:dyDescent="0.25">
      <c r="A48" s="212" t="s">
        <v>2993</v>
      </c>
      <c r="B48" s="207" t="s">
        <v>2994</v>
      </c>
      <c r="C48" s="237" t="s">
        <v>35</v>
      </c>
      <c r="D48" s="230" t="s">
        <v>1508</v>
      </c>
      <c r="E48" s="158" t="s">
        <v>1504</v>
      </c>
      <c r="F48" s="134" t="s">
        <v>109</v>
      </c>
      <c r="G48" s="144" t="s">
        <v>1505</v>
      </c>
      <c r="H48" s="134" t="s">
        <v>233</v>
      </c>
      <c r="I48" s="144" t="s">
        <v>1482</v>
      </c>
      <c r="J48" s="144">
        <v>10</v>
      </c>
      <c r="K48" s="162" t="s">
        <v>4836</v>
      </c>
      <c r="L48" s="144">
        <v>20</v>
      </c>
      <c r="M48" s="157">
        <v>10000</v>
      </c>
      <c r="N48" s="160" t="s">
        <v>4841</v>
      </c>
      <c r="O48" s="145">
        <v>40000</v>
      </c>
      <c r="P48" s="146">
        <f t="shared" si="0"/>
        <v>30000</v>
      </c>
      <c r="Q48" s="213" t="s">
        <v>1509</v>
      </c>
    </row>
    <row r="49" spans="1:17" ht="68.25" customHeight="1" x14ac:dyDescent="0.25">
      <c r="A49" s="212" t="s">
        <v>2993</v>
      </c>
      <c r="B49" s="207" t="s">
        <v>2994</v>
      </c>
      <c r="C49" s="237" t="s">
        <v>35</v>
      </c>
      <c r="D49" s="230" t="s">
        <v>1510</v>
      </c>
      <c r="E49" s="158" t="s">
        <v>1504</v>
      </c>
      <c r="F49" s="134" t="s">
        <v>109</v>
      </c>
      <c r="G49" s="144" t="s">
        <v>1505</v>
      </c>
      <c r="H49" s="134" t="s">
        <v>233</v>
      </c>
      <c r="I49" s="134" t="s">
        <v>1506</v>
      </c>
      <c r="J49" s="138">
        <v>1</v>
      </c>
      <c r="K49" s="139">
        <v>652455</v>
      </c>
      <c r="L49" s="138">
        <v>1</v>
      </c>
      <c r="M49" s="135">
        <v>776762.39</v>
      </c>
      <c r="N49" s="136"/>
      <c r="O49" s="145">
        <v>776802.14</v>
      </c>
      <c r="P49" s="146">
        <v>-39.75</v>
      </c>
      <c r="Q49" s="213" t="s">
        <v>1511</v>
      </c>
    </row>
    <row r="50" spans="1:17" ht="68.25" customHeight="1" x14ac:dyDescent="0.25">
      <c r="A50" s="212" t="s">
        <v>2640</v>
      </c>
      <c r="B50" s="207" t="s">
        <v>2641</v>
      </c>
      <c r="C50" s="237" t="s">
        <v>35</v>
      </c>
      <c r="D50" s="230" t="s">
        <v>1479</v>
      </c>
      <c r="E50" s="158" t="s">
        <v>1480</v>
      </c>
      <c r="F50" s="134" t="s">
        <v>109</v>
      </c>
      <c r="G50" s="144" t="s">
        <v>1481</v>
      </c>
      <c r="H50" s="134" t="s">
        <v>389</v>
      </c>
      <c r="I50" s="144" t="s">
        <v>1482</v>
      </c>
      <c r="J50" s="144">
        <v>10</v>
      </c>
      <c r="K50" s="162" t="s">
        <v>4836</v>
      </c>
      <c r="L50" s="144">
        <v>20</v>
      </c>
      <c r="M50" s="157">
        <v>10000</v>
      </c>
      <c r="N50" s="160" t="s">
        <v>4841</v>
      </c>
      <c r="O50" s="145">
        <v>40000</v>
      </c>
      <c r="P50" s="146">
        <v>-30000</v>
      </c>
      <c r="Q50" s="213" t="s">
        <v>1483</v>
      </c>
    </row>
    <row r="51" spans="1:17" ht="68.25" customHeight="1" x14ac:dyDescent="0.25">
      <c r="A51" s="212" t="s">
        <v>3022</v>
      </c>
      <c r="B51" s="207" t="s">
        <v>3023</v>
      </c>
      <c r="C51" s="237" t="s">
        <v>35</v>
      </c>
      <c r="D51" s="230" t="s">
        <v>1523</v>
      </c>
      <c r="E51" s="158" t="s">
        <v>1524</v>
      </c>
      <c r="F51" s="134" t="s">
        <v>109</v>
      </c>
      <c r="G51" s="144" t="s">
        <v>1525</v>
      </c>
      <c r="H51" s="134" t="s">
        <v>233</v>
      </c>
      <c r="I51" s="144" t="s">
        <v>4843</v>
      </c>
      <c r="J51" s="144" t="s">
        <v>4844</v>
      </c>
      <c r="K51" s="144" t="s">
        <v>4845</v>
      </c>
      <c r="L51" s="144" t="s">
        <v>4846</v>
      </c>
      <c r="M51" s="157">
        <v>42033.31</v>
      </c>
      <c r="N51" s="157">
        <v>14520</v>
      </c>
      <c r="O51" s="145">
        <v>92117.11</v>
      </c>
      <c r="P51" s="146">
        <v>-50083.8</v>
      </c>
      <c r="Q51" s="213" t="s">
        <v>1526</v>
      </c>
    </row>
    <row r="52" spans="1:17" ht="68.25" customHeight="1" x14ac:dyDescent="0.25">
      <c r="A52" s="212" t="s">
        <v>3031</v>
      </c>
      <c r="B52" s="207" t="s">
        <v>3032</v>
      </c>
      <c r="C52" s="237" t="s">
        <v>35</v>
      </c>
      <c r="D52" s="230" t="s">
        <v>1417</v>
      </c>
      <c r="E52" s="158" t="s">
        <v>1418</v>
      </c>
      <c r="F52" s="134" t="s">
        <v>109</v>
      </c>
      <c r="G52" s="144" t="s">
        <v>1419</v>
      </c>
      <c r="H52" s="134" t="s">
        <v>233</v>
      </c>
      <c r="I52" s="134" t="s">
        <v>1420</v>
      </c>
      <c r="J52" s="164">
        <v>1</v>
      </c>
      <c r="K52" s="161">
        <v>43950.15</v>
      </c>
      <c r="L52" s="150">
        <v>1</v>
      </c>
      <c r="M52" s="157">
        <v>60000</v>
      </c>
      <c r="N52" s="157">
        <v>16049.85</v>
      </c>
      <c r="O52" s="145">
        <v>60000</v>
      </c>
      <c r="P52" s="146">
        <v>0</v>
      </c>
      <c r="Q52" s="213"/>
    </row>
    <row r="53" spans="1:17" ht="68.25" customHeight="1" x14ac:dyDescent="0.25">
      <c r="A53" s="212" t="s">
        <v>3031</v>
      </c>
      <c r="B53" s="207" t="s">
        <v>3032</v>
      </c>
      <c r="C53" s="237" t="s">
        <v>35</v>
      </c>
      <c r="D53" s="230" t="s">
        <v>1532</v>
      </c>
      <c r="E53" s="158" t="s">
        <v>3032</v>
      </c>
      <c r="F53" s="134" t="s">
        <v>109</v>
      </c>
      <c r="G53" s="144" t="s">
        <v>1419</v>
      </c>
      <c r="H53" s="134" t="s">
        <v>233</v>
      </c>
      <c r="I53" s="144"/>
      <c r="J53" s="144"/>
      <c r="K53" s="144"/>
      <c r="L53" s="144"/>
      <c r="M53" s="144"/>
      <c r="N53" s="136"/>
      <c r="O53" s="145"/>
      <c r="P53" s="146">
        <v>0</v>
      </c>
      <c r="Q53" s="213"/>
    </row>
    <row r="54" spans="1:17" ht="68.25" customHeight="1" x14ac:dyDescent="0.25">
      <c r="A54" s="212" t="s">
        <v>3034</v>
      </c>
      <c r="B54" s="207" t="s">
        <v>3035</v>
      </c>
      <c r="C54" s="237" t="s">
        <v>35</v>
      </c>
      <c r="D54" s="230" t="s">
        <v>1421</v>
      </c>
      <c r="E54" s="158" t="s">
        <v>1422</v>
      </c>
      <c r="F54" s="134" t="s">
        <v>109</v>
      </c>
      <c r="G54" s="144" t="s">
        <v>1423</v>
      </c>
      <c r="H54" s="134" t="s">
        <v>233</v>
      </c>
      <c r="I54" s="134" t="s">
        <v>1424</v>
      </c>
      <c r="J54" s="134">
        <v>25</v>
      </c>
      <c r="K54" s="161">
        <v>35000</v>
      </c>
      <c r="L54" s="144">
        <v>25</v>
      </c>
      <c r="M54" s="157">
        <v>35000</v>
      </c>
      <c r="N54" s="160">
        <v>0</v>
      </c>
      <c r="O54" s="145">
        <v>63000</v>
      </c>
      <c r="P54" s="146">
        <v>-28000</v>
      </c>
      <c r="Q54" s="213" t="s">
        <v>1425</v>
      </c>
    </row>
    <row r="55" spans="1:17" ht="68.25" customHeight="1" x14ac:dyDescent="0.25">
      <c r="A55" s="212" t="s">
        <v>2644</v>
      </c>
      <c r="B55" s="207" t="s">
        <v>1429</v>
      </c>
      <c r="C55" s="237" t="s">
        <v>35</v>
      </c>
      <c r="D55" s="230" t="s">
        <v>1429</v>
      </c>
      <c r="E55" s="158" t="s">
        <v>1427</v>
      </c>
      <c r="F55" s="134" t="s">
        <v>109</v>
      </c>
      <c r="G55" s="144" t="s">
        <v>1430</v>
      </c>
      <c r="H55" s="134" t="s">
        <v>233</v>
      </c>
      <c r="I55" s="134" t="s">
        <v>1431</v>
      </c>
      <c r="J55" s="134">
        <v>60</v>
      </c>
      <c r="K55" s="161">
        <v>121000</v>
      </c>
      <c r="L55" s="144">
        <v>45</v>
      </c>
      <c r="M55" s="157">
        <v>121000</v>
      </c>
      <c r="N55" s="160">
        <v>0</v>
      </c>
      <c r="O55" s="145">
        <v>84525</v>
      </c>
      <c r="P55" s="146">
        <v>36475</v>
      </c>
      <c r="Q55" s="213"/>
    </row>
    <row r="56" spans="1:17" ht="68.25" customHeight="1" x14ac:dyDescent="0.25">
      <c r="A56" s="212" t="s">
        <v>4340</v>
      </c>
      <c r="B56" s="207" t="s">
        <v>1426</v>
      </c>
      <c r="C56" s="237" t="s">
        <v>35</v>
      </c>
      <c r="D56" s="230" t="s">
        <v>1426</v>
      </c>
      <c r="E56" s="158" t="s">
        <v>1427</v>
      </c>
      <c r="F56" s="134" t="s">
        <v>109</v>
      </c>
      <c r="G56" s="144" t="s">
        <v>1428</v>
      </c>
      <c r="H56" s="134" t="s">
        <v>233</v>
      </c>
      <c r="I56" s="134" t="s">
        <v>1424</v>
      </c>
      <c r="J56" s="134">
        <v>100</v>
      </c>
      <c r="K56" s="161">
        <v>125000</v>
      </c>
      <c r="L56" s="144">
        <v>100</v>
      </c>
      <c r="M56" s="157">
        <v>125000</v>
      </c>
      <c r="N56" s="160">
        <v>0</v>
      </c>
      <c r="O56" s="145">
        <v>125000</v>
      </c>
      <c r="P56" s="146">
        <v>0</v>
      </c>
      <c r="Q56" s="213"/>
    </row>
    <row r="57" spans="1:17" ht="68.25" customHeight="1" x14ac:dyDescent="0.25">
      <c r="A57" s="212" t="s">
        <v>2645</v>
      </c>
      <c r="B57" s="207" t="s">
        <v>2646</v>
      </c>
      <c r="C57" s="237" t="s">
        <v>35</v>
      </c>
      <c r="D57" s="230" t="s">
        <v>1470</v>
      </c>
      <c r="E57" s="158" t="s">
        <v>1471</v>
      </c>
      <c r="F57" s="134" t="s">
        <v>109</v>
      </c>
      <c r="G57" s="144" t="s">
        <v>1472</v>
      </c>
      <c r="H57" s="134" t="s">
        <v>389</v>
      </c>
      <c r="I57" s="134" t="s">
        <v>1431</v>
      </c>
      <c r="J57" s="134">
        <v>1</v>
      </c>
      <c r="K57" s="161">
        <v>15000</v>
      </c>
      <c r="L57" s="144" t="s">
        <v>1473</v>
      </c>
      <c r="M57" s="157">
        <v>15000</v>
      </c>
      <c r="N57" s="160">
        <v>0</v>
      </c>
      <c r="O57" s="145">
        <v>15000</v>
      </c>
      <c r="P57" s="146">
        <v>0</v>
      </c>
      <c r="Q57" s="213"/>
    </row>
    <row r="58" spans="1:17" ht="68.25" customHeight="1" x14ac:dyDescent="0.25">
      <c r="A58" s="212" t="s">
        <v>2647</v>
      </c>
      <c r="B58" s="207" t="s">
        <v>2648</v>
      </c>
      <c r="C58" s="237" t="s">
        <v>35</v>
      </c>
      <c r="D58" s="230" t="s">
        <v>1461</v>
      </c>
      <c r="E58" s="158" t="s">
        <v>1462</v>
      </c>
      <c r="F58" s="134" t="s">
        <v>109</v>
      </c>
      <c r="G58" s="144" t="s">
        <v>1463</v>
      </c>
      <c r="H58" s="134" t="s">
        <v>389</v>
      </c>
      <c r="I58" s="134" t="s">
        <v>1431</v>
      </c>
      <c r="J58" s="134">
        <v>5</v>
      </c>
      <c r="K58" s="161">
        <v>17000</v>
      </c>
      <c r="L58" s="144" t="s">
        <v>1464</v>
      </c>
      <c r="M58" s="157">
        <v>25000</v>
      </c>
      <c r="N58" s="157">
        <v>200</v>
      </c>
      <c r="O58" s="145">
        <v>25000</v>
      </c>
      <c r="P58" s="146">
        <v>0</v>
      </c>
      <c r="Q58" s="213"/>
    </row>
    <row r="59" spans="1:17" ht="68.25" customHeight="1" x14ac:dyDescent="0.25">
      <c r="A59" s="212" t="s">
        <v>2779</v>
      </c>
      <c r="B59" s="207" t="s">
        <v>1535</v>
      </c>
      <c r="C59" s="237" t="s">
        <v>35</v>
      </c>
      <c r="D59" s="230" t="s">
        <v>1499</v>
      </c>
      <c r="E59" s="158" t="s">
        <v>1500</v>
      </c>
      <c r="F59" s="134" t="s">
        <v>109</v>
      </c>
      <c r="G59" s="144" t="s">
        <v>1501</v>
      </c>
      <c r="H59" s="134" t="s">
        <v>389</v>
      </c>
      <c r="I59" s="134" t="s">
        <v>1502</v>
      </c>
      <c r="J59" s="134">
        <v>40</v>
      </c>
      <c r="K59" s="161">
        <v>40</v>
      </c>
      <c r="L59" s="144">
        <v>40</v>
      </c>
      <c r="M59" s="157">
        <v>1344933</v>
      </c>
      <c r="N59" s="160">
        <v>0</v>
      </c>
      <c r="O59" s="145">
        <v>1344933</v>
      </c>
      <c r="P59" s="146">
        <v>0</v>
      </c>
      <c r="Q59" s="213"/>
    </row>
    <row r="60" spans="1:17" ht="68.25" customHeight="1" x14ac:dyDescent="0.25">
      <c r="A60" s="212" t="s">
        <v>3058</v>
      </c>
      <c r="B60" s="207" t="s">
        <v>3059</v>
      </c>
      <c r="C60" s="237" t="s">
        <v>35</v>
      </c>
      <c r="D60" s="230" t="s">
        <v>1527</v>
      </c>
      <c r="E60" s="158" t="s">
        <v>1528</v>
      </c>
      <c r="F60" s="134" t="s">
        <v>109</v>
      </c>
      <c r="G60" s="144" t="s">
        <v>1529</v>
      </c>
      <c r="H60" s="134" t="s">
        <v>233</v>
      </c>
      <c r="I60" s="144" t="s">
        <v>4847</v>
      </c>
      <c r="J60" s="144" t="s">
        <v>4848</v>
      </c>
      <c r="K60" s="144" t="s">
        <v>4849</v>
      </c>
      <c r="L60" s="144" t="s">
        <v>4848</v>
      </c>
      <c r="M60" s="157">
        <v>16619</v>
      </c>
      <c r="N60" s="157">
        <v>10486</v>
      </c>
      <c r="O60" s="145">
        <v>16619</v>
      </c>
      <c r="P60" s="146"/>
      <c r="Q60" s="213"/>
    </row>
    <row r="61" spans="1:17" ht="68.25" customHeight="1" x14ac:dyDescent="0.25">
      <c r="A61" s="212" t="s">
        <v>3061</v>
      </c>
      <c r="B61" s="207" t="s">
        <v>3062</v>
      </c>
      <c r="C61" s="237" t="s">
        <v>35</v>
      </c>
      <c r="D61" s="230" t="s">
        <v>1530</v>
      </c>
      <c r="E61" s="158" t="s">
        <v>1528</v>
      </c>
      <c r="F61" s="134" t="s">
        <v>109</v>
      </c>
      <c r="G61" s="144" t="s">
        <v>1531</v>
      </c>
      <c r="H61" s="134" t="s">
        <v>233</v>
      </c>
      <c r="I61" s="144" t="s">
        <v>4850</v>
      </c>
      <c r="J61" s="144" t="s">
        <v>4848</v>
      </c>
      <c r="K61" s="144" t="s">
        <v>4849</v>
      </c>
      <c r="L61" s="144" t="s">
        <v>4848</v>
      </c>
      <c r="M61" s="157">
        <v>16619</v>
      </c>
      <c r="N61" s="160">
        <v>14500</v>
      </c>
      <c r="O61" s="145">
        <v>16619</v>
      </c>
      <c r="P61" s="146"/>
      <c r="Q61" s="213"/>
    </row>
    <row r="62" spans="1:17" ht="68.25" customHeight="1" x14ac:dyDescent="0.25">
      <c r="A62" s="212" t="s">
        <v>2959</v>
      </c>
      <c r="B62" s="207" t="s">
        <v>2960</v>
      </c>
      <c r="C62" s="237" t="s">
        <v>35</v>
      </c>
      <c r="D62" s="230" t="s">
        <v>1407</v>
      </c>
      <c r="E62" s="158"/>
      <c r="F62" s="134" t="s">
        <v>109</v>
      </c>
      <c r="G62" s="144" t="s">
        <v>1408</v>
      </c>
      <c r="H62" s="134" t="s">
        <v>233</v>
      </c>
      <c r="I62" s="134"/>
      <c r="J62" s="134"/>
      <c r="K62" s="134">
        <v>4619.3</v>
      </c>
      <c r="L62" s="134"/>
      <c r="M62" s="135">
        <v>6500</v>
      </c>
      <c r="N62" s="135">
        <v>1880.7</v>
      </c>
      <c r="O62" s="145">
        <v>6500</v>
      </c>
      <c r="P62" s="146">
        <v>0</v>
      </c>
      <c r="Q62" s="213"/>
    </row>
    <row r="63" spans="1:17" ht="68.25" customHeight="1" x14ac:dyDescent="0.25">
      <c r="A63" s="212" t="s">
        <v>2961</v>
      </c>
      <c r="B63" s="207" t="s">
        <v>2962</v>
      </c>
      <c r="C63" s="237" t="s">
        <v>35</v>
      </c>
      <c r="D63" s="230" t="s">
        <v>1409</v>
      </c>
      <c r="E63" s="158" t="s">
        <v>1410</v>
      </c>
      <c r="F63" s="134" t="s">
        <v>109</v>
      </c>
      <c r="G63" s="144" t="s">
        <v>1411</v>
      </c>
      <c r="H63" s="134" t="s">
        <v>233</v>
      </c>
      <c r="I63" s="138" t="s">
        <v>5166</v>
      </c>
      <c r="J63" s="138">
        <v>1</v>
      </c>
      <c r="K63" s="140">
        <v>1860.5</v>
      </c>
      <c r="L63" s="138">
        <v>1</v>
      </c>
      <c r="M63" s="135">
        <v>3000</v>
      </c>
      <c r="N63" s="135">
        <v>1139.5</v>
      </c>
      <c r="O63" s="145">
        <v>3000</v>
      </c>
      <c r="P63" s="146">
        <v>0</v>
      </c>
      <c r="Q63" s="213"/>
    </row>
    <row r="64" spans="1:17" ht="68.25" customHeight="1" x14ac:dyDescent="0.25">
      <c r="A64" s="212" t="s">
        <v>2652</v>
      </c>
      <c r="B64" s="207" t="s">
        <v>1661</v>
      </c>
      <c r="C64" s="237" t="s">
        <v>35</v>
      </c>
      <c r="D64" s="232" t="s">
        <v>1664</v>
      </c>
      <c r="E64" s="147" t="s">
        <v>1661</v>
      </c>
      <c r="F64" s="134" t="s">
        <v>109</v>
      </c>
      <c r="G64" s="147" t="s">
        <v>1660</v>
      </c>
      <c r="H64" s="165">
        <v>162250</v>
      </c>
      <c r="I64" s="134" t="s">
        <v>5017</v>
      </c>
      <c r="J64" s="144">
        <v>2</v>
      </c>
      <c r="K64" s="138">
        <v>0</v>
      </c>
      <c r="L64" s="138">
        <v>2</v>
      </c>
      <c r="M64" s="157">
        <v>248000</v>
      </c>
      <c r="N64" s="157">
        <v>140529.88</v>
      </c>
      <c r="O64" s="166">
        <v>162250</v>
      </c>
      <c r="P64" s="167">
        <f t="shared" ref="P64:P76" si="1">M64-O64</f>
        <v>85750</v>
      </c>
      <c r="Q64" s="213"/>
    </row>
    <row r="65" spans="1:17" ht="68.25" customHeight="1" x14ac:dyDescent="0.25">
      <c r="A65" s="212" t="s">
        <v>2653</v>
      </c>
      <c r="B65" s="207" t="s">
        <v>1605</v>
      </c>
      <c r="C65" s="237" t="s">
        <v>35</v>
      </c>
      <c r="D65" s="232" t="s">
        <v>1608</v>
      </c>
      <c r="E65" s="147" t="s">
        <v>1605</v>
      </c>
      <c r="F65" s="168" t="s">
        <v>109</v>
      </c>
      <c r="G65" s="169" t="s">
        <v>1604</v>
      </c>
      <c r="H65" s="170">
        <v>65000</v>
      </c>
      <c r="I65" s="168" t="s">
        <v>5017</v>
      </c>
      <c r="J65" s="171">
        <v>1</v>
      </c>
      <c r="K65" s="171">
        <v>0</v>
      </c>
      <c r="L65" s="171">
        <v>1</v>
      </c>
      <c r="M65" s="172">
        <v>65000</v>
      </c>
      <c r="N65" s="172">
        <v>0</v>
      </c>
      <c r="O65" s="173">
        <v>65000</v>
      </c>
      <c r="P65" s="174">
        <f t="shared" si="1"/>
        <v>0</v>
      </c>
      <c r="Q65" s="213"/>
    </row>
    <row r="66" spans="1:17" ht="68.25" customHeight="1" x14ac:dyDescent="0.25">
      <c r="A66" s="212" t="s">
        <v>2654</v>
      </c>
      <c r="B66" s="207" t="s">
        <v>1667</v>
      </c>
      <c r="C66" s="237" t="s">
        <v>35</v>
      </c>
      <c r="D66" s="232" t="s">
        <v>1669</v>
      </c>
      <c r="E66" s="147" t="s">
        <v>1667</v>
      </c>
      <c r="F66" s="168" t="s">
        <v>109</v>
      </c>
      <c r="G66" s="169" t="s">
        <v>1666</v>
      </c>
      <c r="H66" s="170">
        <v>133312</v>
      </c>
      <c r="I66" s="168" t="s">
        <v>5017</v>
      </c>
      <c r="J66" s="175">
        <v>0</v>
      </c>
      <c r="K66" s="171">
        <v>0</v>
      </c>
      <c r="L66" s="171">
        <v>0</v>
      </c>
      <c r="M66" s="172">
        <v>170640</v>
      </c>
      <c r="N66" s="172">
        <v>117351.99</v>
      </c>
      <c r="O66" s="173">
        <v>133312</v>
      </c>
      <c r="P66" s="174">
        <f t="shared" si="1"/>
        <v>37328</v>
      </c>
      <c r="Q66" s="213"/>
    </row>
    <row r="67" spans="1:17" ht="68.25" customHeight="1" x14ac:dyDescent="0.25">
      <c r="A67" s="212" t="s">
        <v>2655</v>
      </c>
      <c r="B67" s="207" t="s">
        <v>2656</v>
      </c>
      <c r="C67" s="237" t="s">
        <v>35</v>
      </c>
      <c r="D67" s="232" t="s">
        <v>1658</v>
      </c>
      <c r="E67" s="147" t="s">
        <v>1656</v>
      </c>
      <c r="F67" s="168" t="s">
        <v>109</v>
      </c>
      <c r="G67" s="169" t="s">
        <v>1655</v>
      </c>
      <c r="H67" s="170">
        <v>4300</v>
      </c>
      <c r="I67" s="168" t="s">
        <v>5017</v>
      </c>
      <c r="J67" s="175">
        <v>0</v>
      </c>
      <c r="K67" s="171">
        <v>0</v>
      </c>
      <c r="L67" s="171">
        <v>0</v>
      </c>
      <c r="M67" s="172">
        <v>16800</v>
      </c>
      <c r="N67" s="172">
        <v>29161.34</v>
      </c>
      <c r="O67" s="173">
        <v>4300</v>
      </c>
      <c r="P67" s="174">
        <f t="shared" si="1"/>
        <v>12500</v>
      </c>
      <c r="Q67" s="213"/>
    </row>
    <row r="68" spans="1:17" ht="68.25" customHeight="1" x14ac:dyDescent="0.25">
      <c r="A68" s="212" t="s">
        <v>2657</v>
      </c>
      <c r="B68" s="207" t="s">
        <v>2658</v>
      </c>
      <c r="C68" s="237" t="s">
        <v>35</v>
      </c>
      <c r="D68" s="232" t="s">
        <v>1625</v>
      </c>
      <c r="E68" s="147" t="s">
        <v>1622</v>
      </c>
      <c r="F68" s="168" t="s">
        <v>109</v>
      </c>
      <c r="G68" s="169" t="s">
        <v>1621</v>
      </c>
      <c r="H68" s="170">
        <v>36600</v>
      </c>
      <c r="I68" s="168" t="s">
        <v>5017</v>
      </c>
      <c r="J68" s="171">
        <v>6</v>
      </c>
      <c r="K68" s="171">
        <v>3</v>
      </c>
      <c r="L68" s="171">
        <v>5</v>
      </c>
      <c r="M68" s="172">
        <v>42900</v>
      </c>
      <c r="N68" s="172">
        <v>0</v>
      </c>
      <c r="O68" s="173">
        <v>36600</v>
      </c>
      <c r="P68" s="174">
        <f t="shared" si="1"/>
        <v>6300</v>
      </c>
      <c r="Q68" s="213"/>
    </row>
    <row r="69" spans="1:17" ht="68.25" customHeight="1" x14ac:dyDescent="0.25">
      <c r="A69" s="212" t="s">
        <v>2659</v>
      </c>
      <c r="B69" s="207" t="s">
        <v>1568</v>
      </c>
      <c r="C69" s="237" t="s">
        <v>35</v>
      </c>
      <c r="D69" s="233" t="s">
        <v>1571</v>
      </c>
      <c r="E69" s="147" t="s">
        <v>1568</v>
      </c>
      <c r="F69" s="168" t="s">
        <v>109</v>
      </c>
      <c r="G69" s="147" t="s">
        <v>1567</v>
      </c>
      <c r="H69" s="170">
        <v>48881</v>
      </c>
      <c r="I69" s="168" t="s">
        <v>5017</v>
      </c>
      <c r="J69" s="171">
        <v>2</v>
      </c>
      <c r="K69" s="171">
        <v>1</v>
      </c>
      <c r="L69" s="171">
        <v>2</v>
      </c>
      <c r="M69" s="165">
        <v>74200</v>
      </c>
      <c r="N69" s="172">
        <v>70181.11</v>
      </c>
      <c r="O69" s="173">
        <f>H69</f>
        <v>48881</v>
      </c>
      <c r="P69" s="174">
        <f t="shared" si="1"/>
        <v>25319</v>
      </c>
      <c r="Q69" s="213"/>
    </row>
    <row r="70" spans="1:17" ht="68.25" customHeight="1" x14ac:dyDescent="0.25">
      <c r="A70" s="212" t="s">
        <v>1597</v>
      </c>
      <c r="B70" s="207" t="s">
        <v>1598</v>
      </c>
      <c r="C70" s="237" t="s">
        <v>35</v>
      </c>
      <c r="D70" s="232" t="s">
        <v>1601</v>
      </c>
      <c r="E70" s="147" t="s">
        <v>1598</v>
      </c>
      <c r="F70" s="168" t="s">
        <v>109</v>
      </c>
      <c r="G70" s="169" t="s">
        <v>1597</v>
      </c>
      <c r="H70" s="170">
        <v>29400</v>
      </c>
      <c r="I70" s="168" t="s">
        <v>5017</v>
      </c>
      <c r="J70" s="171">
        <v>6</v>
      </c>
      <c r="K70" s="171">
        <v>0</v>
      </c>
      <c r="L70" s="171">
        <v>6</v>
      </c>
      <c r="M70" s="172">
        <v>44100</v>
      </c>
      <c r="N70" s="172">
        <v>22352.760000000002</v>
      </c>
      <c r="O70" s="173">
        <v>29400</v>
      </c>
      <c r="P70" s="174">
        <f t="shared" si="1"/>
        <v>14700</v>
      </c>
      <c r="Q70" s="213"/>
    </row>
    <row r="71" spans="1:17" ht="68.25" customHeight="1" x14ac:dyDescent="0.25">
      <c r="A71" s="212" t="s">
        <v>2662</v>
      </c>
      <c r="B71" s="207" t="s">
        <v>2663</v>
      </c>
      <c r="C71" s="237" t="s">
        <v>35</v>
      </c>
      <c r="D71" s="232" t="s">
        <v>1594</v>
      </c>
      <c r="E71" s="147" t="s">
        <v>1591</v>
      </c>
      <c r="F71" s="168" t="s">
        <v>109</v>
      </c>
      <c r="G71" s="169" t="s">
        <v>1590</v>
      </c>
      <c r="H71" s="170">
        <v>151887</v>
      </c>
      <c r="I71" s="168" t="s">
        <v>5017</v>
      </c>
      <c r="J71" s="171">
        <v>1</v>
      </c>
      <c r="K71" s="171">
        <v>1</v>
      </c>
      <c r="L71" s="171">
        <v>1</v>
      </c>
      <c r="M71" s="172">
        <v>80990</v>
      </c>
      <c r="N71" s="172">
        <v>41522.399999999994</v>
      </c>
      <c r="O71" s="173">
        <v>151887</v>
      </c>
      <c r="P71" s="174">
        <f t="shared" si="1"/>
        <v>-70897</v>
      </c>
      <c r="Q71" s="213" t="s">
        <v>5018</v>
      </c>
    </row>
    <row r="72" spans="1:17" ht="68.25" customHeight="1" x14ac:dyDescent="0.25">
      <c r="A72" s="212" t="s">
        <v>2664</v>
      </c>
      <c r="B72" s="207" t="s">
        <v>2665</v>
      </c>
      <c r="C72" s="237" t="s">
        <v>35</v>
      </c>
      <c r="D72" s="232" t="s">
        <v>1582</v>
      </c>
      <c r="E72" s="147" t="s">
        <v>1579</v>
      </c>
      <c r="F72" s="168" t="s">
        <v>109</v>
      </c>
      <c r="G72" s="169" t="s">
        <v>1578</v>
      </c>
      <c r="H72" s="170">
        <v>136300</v>
      </c>
      <c r="I72" s="168" t="s">
        <v>5017</v>
      </c>
      <c r="J72" s="171">
        <v>2</v>
      </c>
      <c r="K72" s="171">
        <v>2</v>
      </c>
      <c r="L72" s="171">
        <v>2</v>
      </c>
      <c r="M72" s="165">
        <v>68850</v>
      </c>
      <c r="N72" s="172">
        <v>29762.100000000006</v>
      </c>
      <c r="O72" s="173">
        <v>136300</v>
      </c>
      <c r="P72" s="174">
        <f t="shared" si="1"/>
        <v>-67450</v>
      </c>
      <c r="Q72" s="213" t="s">
        <v>5018</v>
      </c>
    </row>
    <row r="73" spans="1:17" ht="68.25" customHeight="1" x14ac:dyDescent="0.25">
      <c r="A73" s="212" t="s">
        <v>2666</v>
      </c>
      <c r="B73" s="207" t="s">
        <v>1631</v>
      </c>
      <c r="C73" s="237" t="s">
        <v>35</v>
      </c>
      <c r="D73" s="232" t="s">
        <v>1634</v>
      </c>
      <c r="E73" s="147" t="s">
        <v>1631</v>
      </c>
      <c r="F73" s="168" t="s">
        <v>109</v>
      </c>
      <c r="G73" s="169" t="s">
        <v>1630</v>
      </c>
      <c r="H73" s="170">
        <v>41200</v>
      </c>
      <c r="I73" s="168" t="s">
        <v>5017</v>
      </c>
      <c r="J73" s="171">
        <v>1</v>
      </c>
      <c r="K73" s="171">
        <v>0</v>
      </c>
      <c r="L73" s="171">
        <v>0</v>
      </c>
      <c r="M73" s="172">
        <v>61800</v>
      </c>
      <c r="N73" s="172">
        <v>51714.240000000005</v>
      </c>
      <c r="O73" s="173">
        <v>41200</v>
      </c>
      <c r="P73" s="174">
        <f t="shared" si="1"/>
        <v>20600</v>
      </c>
      <c r="Q73" s="213"/>
    </row>
    <row r="74" spans="1:17" ht="68.25" customHeight="1" x14ac:dyDescent="0.25">
      <c r="A74" s="212" t="s">
        <v>2667</v>
      </c>
      <c r="B74" s="207" t="s">
        <v>1639</v>
      </c>
      <c r="C74" s="237" t="s">
        <v>35</v>
      </c>
      <c r="D74" s="232" t="s">
        <v>1642</v>
      </c>
      <c r="E74" s="147" t="s">
        <v>1639</v>
      </c>
      <c r="F74" s="168" t="s">
        <v>109</v>
      </c>
      <c r="G74" s="169" t="s">
        <v>1638</v>
      </c>
      <c r="H74" s="170">
        <v>536820</v>
      </c>
      <c r="I74" s="168" t="s">
        <v>5017</v>
      </c>
      <c r="J74" s="175">
        <v>7</v>
      </c>
      <c r="K74" s="171">
        <v>0</v>
      </c>
      <c r="L74" s="171">
        <v>6</v>
      </c>
      <c r="M74" s="172">
        <v>545635</v>
      </c>
      <c r="N74" s="172">
        <v>361883.60000000003</v>
      </c>
      <c r="O74" s="173">
        <v>536820</v>
      </c>
      <c r="P74" s="174">
        <f t="shared" si="1"/>
        <v>8815</v>
      </c>
      <c r="Q74" s="213"/>
    </row>
    <row r="75" spans="1:17" ht="68.25" customHeight="1" x14ac:dyDescent="0.25">
      <c r="A75" s="212" t="s">
        <v>2668</v>
      </c>
      <c r="B75" s="207" t="s">
        <v>1645</v>
      </c>
      <c r="C75" s="237" t="s">
        <v>35</v>
      </c>
      <c r="D75" s="232" t="s">
        <v>1648</v>
      </c>
      <c r="E75" s="147" t="s">
        <v>1645</v>
      </c>
      <c r="F75" s="168" t="s">
        <v>109</v>
      </c>
      <c r="G75" s="169" t="s">
        <v>1644</v>
      </c>
      <c r="H75" s="170">
        <v>83223</v>
      </c>
      <c r="I75" s="168" t="s">
        <v>5017</v>
      </c>
      <c r="J75" s="175">
        <v>3</v>
      </c>
      <c r="K75" s="171">
        <v>2</v>
      </c>
      <c r="L75" s="171">
        <v>3</v>
      </c>
      <c r="M75" s="172">
        <v>144255</v>
      </c>
      <c r="N75" s="172">
        <v>112917.44</v>
      </c>
      <c r="O75" s="173">
        <v>83223</v>
      </c>
      <c r="P75" s="174">
        <f t="shared" si="1"/>
        <v>61032</v>
      </c>
      <c r="Q75" s="213"/>
    </row>
    <row r="76" spans="1:17" ht="68.25" customHeight="1" x14ac:dyDescent="0.25">
      <c r="A76" s="212" t="s">
        <v>1649</v>
      </c>
      <c r="B76" s="207" t="s">
        <v>1650</v>
      </c>
      <c r="C76" s="237" t="s">
        <v>35</v>
      </c>
      <c r="D76" s="232" t="s">
        <v>1653</v>
      </c>
      <c r="E76" s="147" t="s">
        <v>1650</v>
      </c>
      <c r="F76" s="168" t="s">
        <v>109</v>
      </c>
      <c r="G76" s="169" t="s">
        <v>1649</v>
      </c>
      <c r="H76" s="170">
        <v>323645</v>
      </c>
      <c r="I76" s="168" t="s">
        <v>5017</v>
      </c>
      <c r="J76" s="175">
        <v>6</v>
      </c>
      <c r="K76" s="171">
        <v>2</v>
      </c>
      <c r="L76" s="171">
        <v>4</v>
      </c>
      <c r="M76" s="172">
        <v>474105</v>
      </c>
      <c r="N76" s="172">
        <v>135259.02000000002</v>
      </c>
      <c r="O76" s="173">
        <v>323645</v>
      </c>
      <c r="P76" s="174">
        <f t="shared" si="1"/>
        <v>150460</v>
      </c>
      <c r="Q76" s="213"/>
    </row>
    <row r="77" spans="1:17" ht="68.25" customHeight="1" x14ac:dyDescent="0.25">
      <c r="A77" s="212" t="s">
        <v>2778</v>
      </c>
      <c r="B77" s="207" t="s">
        <v>1491</v>
      </c>
      <c r="C77" s="237" t="s">
        <v>35</v>
      </c>
      <c r="D77" s="230" t="s">
        <v>1491</v>
      </c>
      <c r="E77" s="158" t="s">
        <v>1492</v>
      </c>
      <c r="F77" s="134" t="s">
        <v>109</v>
      </c>
      <c r="G77" s="144" t="s">
        <v>1493</v>
      </c>
      <c r="H77" s="134" t="s">
        <v>233</v>
      </c>
      <c r="I77" s="134" t="s">
        <v>1494</v>
      </c>
      <c r="J77" s="134">
        <v>5</v>
      </c>
      <c r="K77" s="161">
        <v>5</v>
      </c>
      <c r="L77" s="144">
        <v>5</v>
      </c>
      <c r="M77" s="157">
        <v>30800</v>
      </c>
      <c r="N77" s="160" t="s">
        <v>4855</v>
      </c>
      <c r="O77" s="145">
        <v>27000</v>
      </c>
      <c r="P77" s="146">
        <v>3800</v>
      </c>
      <c r="Q77" s="213"/>
    </row>
    <row r="78" spans="1:17" ht="68.25" customHeight="1" x14ac:dyDescent="0.25">
      <c r="A78" s="212" t="s">
        <v>3000</v>
      </c>
      <c r="B78" s="207" t="s">
        <v>3001</v>
      </c>
      <c r="C78" s="237" t="s">
        <v>35</v>
      </c>
      <c r="D78" s="232" t="s">
        <v>1673</v>
      </c>
      <c r="E78" s="147" t="s">
        <v>1671</v>
      </c>
      <c r="F78" s="134" t="s">
        <v>109</v>
      </c>
      <c r="G78" s="147" t="s">
        <v>5019</v>
      </c>
      <c r="H78" s="134">
        <v>24500</v>
      </c>
      <c r="I78" s="134" t="s">
        <v>5017</v>
      </c>
      <c r="J78" s="144">
        <v>0</v>
      </c>
      <c r="K78" s="138">
        <v>0</v>
      </c>
      <c r="L78" s="138">
        <v>0</v>
      </c>
      <c r="M78" s="157">
        <v>24500</v>
      </c>
      <c r="N78" s="157">
        <v>24500</v>
      </c>
      <c r="O78" s="166">
        <v>24500</v>
      </c>
      <c r="P78" s="167">
        <f>M78-O78</f>
        <v>0</v>
      </c>
      <c r="Q78" s="213"/>
    </row>
    <row r="79" spans="1:17" ht="68.25" customHeight="1" x14ac:dyDescent="0.25">
      <c r="A79" s="212" t="s">
        <v>2669</v>
      </c>
      <c r="B79" s="207" t="s">
        <v>2670</v>
      </c>
      <c r="C79" s="237" t="s">
        <v>35</v>
      </c>
      <c r="D79" s="232" t="s">
        <v>1589</v>
      </c>
      <c r="E79" s="147" t="s">
        <v>1586</v>
      </c>
      <c r="F79" s="168" t="s">
        <v>109</v>
      </c>
      <c r="G79" s="169" t="s">
        <v>1585</v>
      </c>
      <c r="H79" s="170">
        <v>67667</v>
      </c>
      <c r="I79" s="168" t="s">
        <v>5017</v>
      </c>
      <c r="J79" s="171">
        <v>2</v>
      </c>
      <c r="K79" s="171">
        <v>0</v>
      </c>
      <c r="L79" s="171">
        <v>0</v>
      </c>
      <c r="M79" s="172">
        <v>137850</v>
      </c>
      <c r="N79" s="172">
        <v>111889.98999999999</v>
      </c>
      <c r="O79" s="173">
        <v>67667</v>
      </c>
      <c r="P79" s="174">
        <f>M79-O79</f>
        <v>70183</v>
      </c>
      <c r="Q79" s="213"/>
    </row>
    <row r="80" spans="1:17" ht="68.25" customHeight="1" x14ac:dyDescent="0.25">
      <c r="A80" s="212" t="s">
        <v>2806</v>
      </c>
      <c r="B80" s="207" t="s">
        <v>2807</v>
      </c>
      <c r="C80" s="237" t="s">
        <v>35</v>
      </c>
      <c r="D80" s="232" t="s">
        <v>2805</v>
      </c>
      <c r="E80" s="147" t="s">
        <v>2804</v>
      </c>
      <c r="F80" s="168" t="s">
        <v>109</v>
      </c>
      <c r="G80" s="169" t="s">
        <v>2803</v>
      </c>
      <c r="H80" s="170">
        <v>591896</v>
      </c>
      <c r="I80" s="168" t="s">
        <v>5017</v>
      </c>
      <c r="J80" s="171">
        <v>8</v>
      </c>
      <c r="K80" s="171">
        <v>0</v>
      </c>
      <c r="L80" s="171">
        <v>6</v>
      </c>
      <c r="M80" s="172">
        <v>642400</v>
      </c>
      <c r="N80" s="172">
        <v>417726.70000000007</v>
      </c>
      <c r="O80" s="173">
        <v>591896</v>
      </c>
      <c r="P80" s="174">
        <f>M80-O80</f>
        <v>50504</v>
      </c>
      <c r="Q80" s="213"/>
    </row>
    <row r="81" spans="1:17" ht="68.25" customHeight="1" x14ac:dyDescent="0.25">
      <c r="A81" s="212" t="s">
        <v>3007</v>
      </c>
      <c r="B81" s="207" t="s">
        <v>3008</v>
      </c>
      <c r="C81" s="237" t="s">
        <v>35</v>
      </c>
      <c r="D81" s="230" t="s">
        <v>1412</v>
      </c>
      <c r="E81" s="158" t="s">
        <v>1413</v>
      </c>
      <c r="F81" s="134" t="s">
        <v>109</v>
      </c>
      <c r="G81" s="144" t="s">
        <v>1414</v>
      </c>
      <c r="H81" s="134" t="s">
        <v>233</v>
      </c>
      <c r="I81" s="134" t="s">
        <v>1415</v>
      </c>
      <c r="J81" s="150">
        <v>1</v>
      </c>
      <c r="K81" s="161">
        <v>42231.14</v>
      </c>
      <c r="L81" s="150">
        <v>1</v>
      </c>
      <c r="M81" s="157">
        <v>70000</v>
      </c>
      <c r="N81" s="157">
        <v>27768.86</v>
      </c>
      <c r="O81" s="145">
        <v>70000</v>
      </c>
      <c r="P81" s="146">
        <v>0</v>
      </c>
      <c r="Q81" s="213"/>
    </row>
    <row r="82" spans="1:17" ht="68.25" customHeight="1" x14ac:dyDescent="0.25">
      <c r="A82" s="212" t="s">
        <v>3010</v>
      </c>
      <c r="B82" s="207" t="s">
        <v>3011</v>
      </c>
      <c r="C82" s="237" t="s">
        <v>35</v>
      </c>
      <c r="D82" s="230" t="s">
        <v>1442</v>
      </c>
      <c r="E82" s="158" t="s">
        <v>1443</v>
      </c>
      <c r="F82" s="134" t="s">
        <v>109</v>
      </c>
      <c r="G82" s="144" t="s">
        <v>1444</v>
      </c>
      <c r="H82" s="134" t="s">
        <v>233</v>
      </c>
      <c r="I82" s="144" t="s">
        <v>4856</v>
      </c>
      <c r="J82" s="150">
        <v>1</v>
      </c>
      <c r="K82" s="161">
        <v>1000</v>
      </c>
      <c r="L82" s="150">
        <v>1</v>
      </c>
      <c r="M82" s="157">
        <v>1000</v>
      </c>
      <c r="N82" s="160">
        <v>0</v>
      </c>
      <c r="O82" s="145">
        <v>1000</v>
      </c>
      <c r="P82" s="146">
        <v>0</v>
      </c>
      <c r="Q82" s="213"/>
    </row>
    <row r="83" spans="1:17" ht="68.25" customHeight="1" x14ac:dyDescent="0.25">
      <c r="A83" s="212" t="s">
        <v>3014</v>
      </c>
      <c r="B83" s="207" t="s">
        <v>3015</v>
      </c>
      <c r="C83" s="237" t="s">
        <v>35</v>
      </c>
      <c r="D83" s="230" t="s">
        <v>1514</v>
      </c>
      <c r="E83" s="158" t="s">
        <v>1515</v>
      </c>
      <c r="F83" s="134" t="s">
        <v>109</v>
      </c>
      <c r="G83" s="144" t="s">
        <v>1516</v>
      </c>
      <c r="H83" s="134" t="s">
        <v>233</v>
      </c>
      <c r="I83" s="134" t="s">
        <v>4857</v>
      </c>
      <c r="J83" s="150">
        <v>1</v>
      </c>
      <c r="K83" s="150">
        <v>1</v>
      </c>
      <c r="L83" s="150">
        <v>1</v>
      </c>
      <c r="M83" s="157">
        <v>32670</v>
      </c>
      <c r="N83" s="160">
        <v>24442</v>
      </c>
      <c r="O83" s="145">
        <v>27000</v>
      </c>
      <c r="P83" s="146">
        <v>5670</v>
      </c>
      <c r="Q83" s="213" t="s">
        <v>1517</v>
      </c>
    </row>
    <row r="84" spans="1:17" ht="68.25" customHeight="1" x14ac:dyDescent="0.25">
      <c r="A84" s="212" t="s">
        <v>3014</v>
      </c>
      <c r="B84" s="207" t="s">
        <v>3015</v>
      </c>
      <c r="C84" s="237" t="s">
        <v>35</v>
      </c>
      <c r="D84" s="230" t="s">
        <v>1518</v>
      </c>
      <c r="E84" s="158" t="s">
        <v>1519</v>
      </c>
      <c r="F84" s="134" t="s">
        <v>109</v>
      </c>
      <c r="G84" s="144" t="s">
        <v>1516</v>
      </c>
      <c r="H84" s="134" t="s">
        <v>233</v>
      </c>
      <c r="I84" s="134" t="s">
        <v>4858</v>
      </c>
      <c r="J84" s="150">
        <v>1</v>
      </c>
      <c r="K84" s="150">
        <v>1</v>
      </c>
      <c r="L84" s="150">
        <v>1</v>
      </c>
      <c r="M84" s="157">
        <v>816.93</v>
      </c>
      <c r="N84" s="160">
        <v>820.99</v>
      </c>
      <c r="O84" s="145">
        <v>883.51</v>
      </c>
      <c r="P84" s="146">
        <v>-66.580000000000041</v>
      </c>
      <c r="Q84" s="213" t="s">
        <v>1520</v>
      </c>
    </row>
    <row r="85" spans="1:17" ht="68.25" customHeight="1" x14ac:dyDescent="0.25">
      <c r="A85" s="212" t="s">
        <v>3014</v>
      </c>
      <c r="B85" s="207" t="s">
        <v>3015</v>
      </c>
      <c r="C85" s="237" t="s">
        <v>35</v>
      </c>
      <c r="D85" s="230" t="s">
        <v>1521</v>
      </c>
      <c r="E85" s="158" t="s">
        <v>1522</v>
      </c>
      <c r="F85" s="134" t="s">
        <v>109</v>
      </c>
      <c r="G85" s="144" t="s">
        <v>1516</v>
      </c>
      <c r="H85" s="134" t="s">
        <v>233</v>
      </c>
      <c r="I85" s="134" t="s">
        <v>4859</v>
      </c>
      <c r="J85" s="150">
        <v>1</v>
      </c>
      <c r="K85" s="150">
        <v>1</v>
      </c>
      <c r="L85" s="150">
        <v>1</v>
      </c>
      <c r="M85" s="157">
        <v>3146</v>
      </c>
      <c r="N85" s="160">
        <v>3146</v>
      </c>
      <c r="O85" s="145">
        <v>3146</v>
      </c>
      <c r="P85" s="146">
        <v>0</v>
      </c>
      <c r="Q85" s="213"/>
    </row>
    <row r="86" spans="1:17" ht="68.25" customHeight="1" x14ac:dyDescent="0.25">
      <c r="A86" s="212" t="s">
        <v>3017</v>
      </c>
      <c r="B86" s="207" t="s">
        <v>1445</v>
      </c>
      <c r="C86" s="237" t="s">
        <v>35</v>
      </c>
      <c r="D86" s="230" t="s">
        <v>1445</v>
      </c>
      <c r="E86" s="158" t="s">
        <v>1446</v>
      </c>
      <c r="F86" s="134" t="s">
        <v>109</v>
      </c>
      <c r="G86" s="144" t="s">
        <v>1447</v>
      </c>
      <c r="H86" s="134" t="s">
        <v>233</v>
      </c>
      <c r="I86" s="150" t="s">
        <v>4860</v>
      </c>
      <c r="J86" s="150">
        <v>1</v>
      </c>
      <c r="K86" s="144" t="s">
        <v>4861</v>
      </c>
      <c r="L86" s="150">
        <v>1</v>
      </c>
      <c r="M86" s="157">
        <v>5000</v>
      </c>
      <c r="N86" s="160" t="s">
        <v>4862</v>
      </c>
      <c r="O86" s="145">
        <v>5000</v>
      </c>
      <c r="P86" s="146">
        <v>0</v>
      </c>
      <c r="Q86" s="213"/>
    </row>
    <row r="87" spans="1:17" ht="68.25" customHeight="1" x14ac:dyDescent="0.25">
      <c r="A87" s="212" t="s">
        <v>3019</v>
      </c>
      <c r="B87" s="207" t="s">
        <v>3020</v>
      </c>
      <c r="C87" s="237" t="s">
        <v>35</v>
      </c>
      <c r="D87" s="230" t="s">
        <v>1448</v>
      </c>
      <c r="E87" s="158" t="s">
        <v>1449</v>
      </c>
      <c r="F87" s="134" t="s">
        <v>109</v>
      </c>
      <c r="G87" s="144" t="s">
        <v>1450</v>
      </c>
      <c r="H87" s="134" t="s">
        <v>233</v>
      </c>
      <c r="I87" s="134" t="s">
        <v>4361</v>
      </c>
      <c r="J87" s="150">
        <v>1</v>
      </c>
      <c r="K87" s="161">
        <v>12600</v>
      </c>
      <c r="L87" s="144" t="s">
        <v>1416</v>
      </c>
      <c r="M87" s="157">
        <v>17600</v>
      </c>
      <c r="N87" s="157">
        <v>5000</v>
      </c>
      <c r="O87" s="145">
        <v>17600</v>
      </c>
      <c r="P87" s="146">
        <v>0</v>
      </c>
      <c r="Q87" s="213"/>
    </row>
    <row r="88" spans="1:17" ht="68.25" customHeight="1" x14ac:dyDescent="0.25">
      <c r="A88" s="212" t="s">
        <v>2642</v>
      </c>
      <c r="B88" s="207" t="s">
        <v>2643</v>
      </c>
      <c r="C88" s="237" t="s">
        <v>35</v>
      </c>
      <c r="D88" s="230" t="s">
        <v>1457</v>
      </c>
      <c r="E88" s="158" t="s">
        <v>1458</v>
      </c>
      <c r="F88" s="134" t="s">
        <v>109</v>
      </c>
      <c r="G88" s="144" t="s">
        <v>1459</v>
      </c>
      <c r="H88" s="134" t="s">
        <v>233</v>
      </c>
      <c r="I88" s="134" t="s">
        <v>4362</v>
      </c>
      <c r="J88" s="134">
        <v>20</v>
      </c>
      <c r="K88" s="161">
        <v>20</v>
      </c>
      <c r="L88" s="144" t="s">
        <v>1460</v>
      </c>
      <c r="M88" s="157">
        <v>72000</v>
      </c>
      <c r="N88" s="160">
        <v>32400</v>
      </c>
      <c r="O88" s="145">
        <v>72000</v>
      </c>
      <c r="P88" s="146">
        <v>0</v>
      </c>
      <c r="Q88" s="213"/>
    </row>
    <row r="89" spans="1:17" ht="68.25" customHeight="1" x14ac:dyDescent="0.25">
      <c r="A89" s="212" t="s">
        <v>3028</v>
      </c>
      <c r="B89" s="207" t="s">
        <v>1495</v>
      </c>
      <c r="C89" s="237" t="s">
        <v>35</v>
      </c>
      <c r="D89" s="230" t="s">
        <v>1495</v>
      </c>
      <c r="E89" s="158" t="s">
        <v>1496</v>
      </c>
      <c r="F89" s="134" t="s">
        <v>109</v>
      </c>
      <c r="G89" s="144" t="s">
        <v>1497</v>
      </c>
      <c r="H89" s="134" t="s">
        <v>233</v>
      </c>
      <c r="I89" s="134" t="s">
        <v>4362</v>
      </c>
      <c r="J89" s="134">
        <v>12</v>
      </c>
      <c r="K89" s="161" t="s">
        <v>1498</v>
      </c>
      <c r="L89" s="144" t="s">
        <v>1498</v>
      </c>
      <c r="M89" s="157">
        <v>290000</v>
      </c>
      <c r="N89" s="160">
        <v>0</v>
      </c>
      <c r="O89" s="145">
        <v>378000</v>
      </c>
      <c r="P89" s="146">
        <v>-88000</v>
      </c>
      <c r="Q89" s="213" t="s">
        <v>1425</v>
      </c>
    </row>
    <row r="90" spans="1:17" ht="68.25" customHeight="1" x14ac:dyDescent="0.25">
      <c r="A90" s="212" t="s">
        <v>2651</v>
      </c>
      <c r="B90" s="207" t="s">
        <v>1671</v>
      </c>
      <c r="C90" s="237" t="s">
        <v>35</v>
      </c>
      <c r="D90" s="230" t="s">
        <v>1451</v>
      </c>
      <c r="E90" s="158" t="s">
        <v>1452</v>
      </c>
      <c r="F90" s="134" t="s">
        <v>109</v>
      </c>
      <c r="G90" s="144" t="s">
        <v>1453</v>
      </c>
      <c r="H90" s="134" t="s">
        <v>389</v>
      </c>
      <c r="I90" s="134" t="s">
        <v>1454</v>
      </c>
      <c r="J90" s="134">
        <v>4</v>
      </c>
      <c r="K90" s="161" t="s">
        <v>1456</v>
      </c>
      <c r="L90" s="144" t="s">
        <v>1455</v>
      </c>
      <c r="M90" s="157">
        <v>20000</v>
      </c>
      <c r="N90" s="160">
        <v>20000</v>
      </c>
      <c r="O90" s="145">
        <v>20000</v>
      </c>
      <c r="P90" s="146">
        <v>0</v>
      </c>
      <c r="Q90" s="213"/>
    </row>
    <row r="91" spans="1:17" ht="68.25" customHeight="1" x14ac:dyDescent="0.25">
      <c r="A91" s="212" t="s">
        <v>2649</v>
      </c>
      <c r="B91" s="207" t="s">
        <v>2650</v>
      </c>
      <c r="C91" s="237" t="s">
        <v>35</v>
      </c>
      <c r="D91" s="230" t="s">
        <v>1465</v>
      </c>
      <c r="E91" s="158" t="s">
        <v>1466</v>
      </c>
      <c r="F91" s="134" t="s">
        <v>109</v>
      </c>
      <c r="G91" s="144" t="s">
        <v>1467</v>
      </c>
      <c r="H91" s="134" t="s">
        <v>389</v>
      </c>
      <c r="I91" s="134" t="s">
        <v>1468</v>
      </c>
      <c r="J91" s="144" t="s">
        <v>4863</v>
      </c>
      <c r="K91" s="161">
        <v>200000</v>
      </c>
      <c r="L91" s="144" t="s">
        <v>1469</v>
      </c>
      <c r="M91" s="157">
        <v>200000</v>
      </c>
      <c r="N91" s="160">
        <v>0</v>
      </c>
      <c r="O91" s="145">
        <v>200000</v>
      </c>
      <c r="P91" s="146">
        <v>0</v>
      </c>
      <c r="Q91" s="213"/>
    </row>
    <row r="92" spans="1:17" ht="68.25" customHeight="1" x14ac:dyDescent="0.25">
      <c r="A92" s="212" t="s">
        <v>2780</v>
      </c>
      <c r="B92" s="207" t="s">
        <v>1451</v>
      </c>
      <c r="C92" s="237" t="s">
        <v>35</v>
      </c>
      <c r="D92" s="230" t="s">
        <v>4864</v>
      </c>
      <c r="E92" s="134" t="s">
        <v>1451</v>
      </c>
      <c r="F92" s="134"/>
      <c r="G92" s="144" t="s">
        <v>2780</v>
      </c>
      <c r="H92" s="177">
        <v>2500</v>
      </c>
      <c r="I92" s="144" t="s">
        <v>4865</v>
      </c>
      <c r="J92" s="144">
        <v>4</v>
      </c>
      <c r="K92" s="144" t="s">
        <v>4866</v>
      </c>
      <c r="L92" s="144">
        <v>4</v>
      </c>
      <c r="M92" s="177">
        <v>20000</v>
      </c>
      <c r="N92" s="160" t="s">
        <v>4867</v>
      </c>
      <c r="O92" s="145">
        <v>20000</v>
      </c>
      <c r="P92" s="146">
        <v>0</v>
      </c>
      <c r="Q92" s="213"/>
    </row>
    <row r="93" spans="1:17" ht="68.25" customHeight="1" x14ac:dyDescent="0.25">
      <c r="A93" s="212" t="s">
        <v>2660</v>
      </c>
      <c r="B93" s="207" t="s">
        <v>2661</v>
      </c>
      <c r="C93" s="237" t="s">
        <v>35</v>
      </c>
      <c r="D93" s="232" t="s">
        <v>1617</v>
      </c>
      <c r="E93" s="147" t="s">
        <v>1614</v>
      </c>
      <c r="F93" s="134" t="s">
        <v>109</v>
      </c>
      <c r="G93" s="147" t="s">
        <v>1613</v>
      </c>
      <c r="H93" s="165">
        <v>418850</v>
      </c>
      <c r="I93" s="134" t="s">
        <v>5017</v>
      </c>
      <c r="J93" s="138">
        <v>6</v>
      </c>
      <c r="K93" s="138">
        <v>6</v>
      </c>
      <c r="L93" s="138">
        <v>6</v>
      </c>
      <c r="M93" s="157">
        <v>392750</v>
      </c>
      <c r="N93" s="157">
        <v>401855.31999999995</v>
      </c>
      <c r="O93" s="166">
        <v>418850</v>
      </c>
      <c r="P93" s="167">
        <f>M93-O93</f>
        <v>-26100</v>
      </c>
      <c r="Q93" s="213" t="s">
        <v>5018</v>
      </c>
    </row>
    <row r="94" spans="1:17" ht="68.25" customHeight="1" x14ac:dyDescent="0.25">
      <c r="A94" s="212"/>
      <c r="B94" s="207"/>
      <c r="C94" s="237" t="s">
        <v>35</v>
      </c>
      <c r="D94" s="232" t="s">
        <v>1673</v>
      </c>
      <c r="E94" s="147" t="s">
        <v>1671</v>
      </c>
      <c r="F94" s="134" t="s">
        <v>109</v>
      </c>
      <c r="G94" s="147" t="s">
        <v>5019</v>
      </c>
      <c r="H94" s="134">
        <v>24500</v>
      </c>
      <c r="I94" s="134" t="s">
        <v>5017</v>
      </c>
      <c r="J94" s="144">
        <v>0</v>
      </c>
      <c r="K94" s="138">
        <v>0</v>
      </c>
      <c r="L94" s="138">
        <v>0</v>
      </c>
      <c r="M94" s="157">
        <v>24500</v>
      </c>
      <c r="N94" s="157">
        <v>24500</v>
      </c>
      <c r="O94" s="166">
        <v>24500</v>
      </c>
      <c r="P94" s="167">
        <f>M94-O94</f>
        <v>0</v>
      </c>
      <c r="Q94" s="213"/>
    </row>
    <row r="95" spans="1:17" ht="68.25" customHeight="1" x14ac:dyDescent="0.25">
      <c r="A95" s="212" t="s">
        <v>2762</v>
      </c>
      <c r="B95" s="207" t="s">
        <v>2763</v>
      </c>
      <c r="C95" s="237" t="s">
        <v>35</v>
      </c>
      <c r="D95" s="232" t="s">
        <v>1684</v>
      </c>
      <c r="E95" s="147" t="s">
        <v>1681</v>
      </c>
      <c r="F95" s="134" t="s">
        <v>109</v>
      </c>
      <c r="G95" s="147" t="s">
        <v>5020</v>
      </c>
      <c r="H95" s="165">
        <v>148990.15</v>
      </c>
      <c r="I95" s="134" t="s">
        <v>5017</v>
      </c>
      <c r="J95" s="144">
        <v>27</v>
      </c>
      <c r="K95" s="138">
        <v>27</v>
      </c>
      <c r="L95" s="138">
        <v>0</v>
      </c>
      <c r="M95" s="157">
        <v>148990.15</v>
      </c>
      <c r="N95" s="157">
        <v>0</v>
      </c>
      <c r="O95" s="166">
        <v>893941</v>
      </c>
      <c r="P95" s="167">
        <f>M95-O95</f>
        <v>-744950.85</v>
      </c>
      <c r="Q95" s="213" t="s">
        <v>5021</v>
      </c>
    </row>
    <row r="96" spans="1:17" ht="68.25" customHeight="1" x14ac:dyDescent="0.25">
      <c r="A96" s="212" t="s">
        <v>2773</v>
      </c>
      <c r="B96" s="207" t="s">
        <v>2774</v>
      </c>
      <c r="C96" s="237" t="s">
        <v>35</v>
      </c>
      <c r="D96" s="232" t="s">
        <v>1684</v>
      </c>
      <c r="E96" s="147" t="s">
        <v>1687</v>
      </c>
      <c r="F96" s="134" t="s">
        <v>109</v>
      </c>
      <c r="G96" s="147" t="s">
        <v>1406</v>
      </c>
      <c r="H96" s="165">
        <v>827957</v>
      </c>
      <c r="I96" s="134" t="s">
        <v>5017</v>
      </c>
      <c r="J96" s="144">
        <v>0</v>
      </c>
      <c r="K96" s="138">
        <v>0</v>
      </c>
      <c r="L96" s="138">
        <v>27</v>
      </c>
      <c r="M96" s="157">
        <v>0</v>
      </c>
      <c r="N96" s="157">
        <v>0</v>
      </c>
      <c r="O96" s="166">
        <v>827957</v>
      </c>
      <c r="P96" s="167">
        <f>M96-O96</f>
        <v>-827957</v>
      </c>
      <c r="Q96" s="213" t="s">
        <v>5022</v>
      </c>
    </row>
    <row r="97" spans="1:17" ht="68.25" customHeight="1" x14ac:dyDescent="0.25">
      <c r="A97" s="212" t="s">
        <v>2671</v>
      </c>
      <c r="B97" s="207" t="s">
        <v>2672</v>
      </c>
      <c r="C97" s="237" t="s">
        <v>35</v>
      </c>
      <c r="D97" s="232" t="s">
        <v>1677</v>
      </c>
      <c r="E97" s="147" t="s">
        <v>1675</v>
      </c>
      <c r="F97" s="168" t="s">
        <v>109</v>
      </c>
      <c r="G97" s="169" t="s">
        <v>1674</v>
      </c>
      <c r="H97" s="147"/>
      <c r="I97" s="168"/>
      <c r="J97" s="175"/>
      <c r="K97" s="168"/>
      <c r="L97" s="168"/>
      <c r="M97" s="172"/>
      <c r="N97" s="172"/>
      <c r="O97" s="178">
        <v>210959</v>
      </c>
      <c r="P97" s="174"/>
      <c r="Q97" s="213"/>
    </row>
    <row r="98" spans="1:17" ht="68.25" customHeight="1" x14ac:dyDescent="0.25">
      <c r="A98" s="212" t="s">
        <v>3065</v>
      </c>
      <c r="B98" s="207" t="s">
        <v>3066</v>
      </c>
      <c r="C98" s="237" t="s">
        <v>36</v>
      </c>
      <c r="D98" s="230" t="s">
        <v>1690</v>
      </c>
      <c r="E98" s="144"/>
      <c r="F98" s="134" t="s">
        <v>109</v>
      </c>
      <c r="G98" s="144" t="s">
        <v>1691</v>
      </c>
      <c r="H98" s="134"/>
      <c r="I98" s="134" t="s">
        <v>1711</v>
      </c>
      <c r="J98" s="134">
        <v>1</v>
      </c>
      <c r="K98" s="134">
        <v>0.60589999999999999</v>
      </c>
      <c r="L98" s="134">
        <v>1</v>
      </c>
      <c r="M98" s="135">
        <v>15800</v>
      </c>
      <c r="N98" s="135">
        <v>6060.31</v>
      </c>
      <c r="O98" s="145">
        <v>15800</v>
      </c>
      <c r="P98" s="146">
        <v>0</v>
      </c>
      <c r="Q98" s="213"/>
    </row>
    <row r="99" spans="1:17" ht="68.25" customHeight="1" x14ac:dyDescent="0.25">
      <c r="A99" s="212" t="s">
        <v>3067</v>
      </c>
      <c r="B99" s="207" t="s">
        <v>3068</v>
      </c>
      <c r="C99" s="237" t="s">
        <v>36</v>
      </c>
      <c r="D99" s="230" t="s">
        <v>1692</v>
      </c>
      <c r="E99" s="144" t="s">
        <v>4868</v>
      </c>
      <c r="F99" s="134" t="s">
        <v>109</v>
      </c>
      <c r="G99" s="144" t="s">
        <v>1693</v>
      </c>
      <c r="H99" s="144" t="s">
        <v>233</v>
      </c>
      <c r="I99" s="134" t="s">
        <v>4869</v>
      </c>
      <c r="J99" s="164">
        <v>1</v>
      </c>
      <c r="K99" s="179">
        <v>0.45</v>
      </c>
      <c r="L99" s="150">
        <v>1</v>
      </c>
      <c r="M99" s="157">
        <v>2000</v>
      </c>
      <c r="N99" s="157">
        <v>905.02</v>
      </c>
      <c r="O99" s="145">
        <v>2000</v>
      </c>
      <c r="P99" s="146">
        <v>0</v>
      </c>
      <c r="Q99" s="213"/>
    </row>
    <row r="100" spans="1:17" ht="68.25" customHeight="1" x14ac:dyDescent="0.25">
      <c r="A100" s="212" t="s">
        <v>3070</v>
      </c>
      <c r="B100" s="207" t="s">
        <v>3071</v>
      </c>
      <c r="C100" s="237" t="s">
        <v>36</v>
      </c>
      <c r="D100" s="230" t="s">
        <v>1707</v>
      </c>
      <c r="E100" s="158" t="s">
        <v>1708</v>
      </c>
      <c r="F100" s="134" t="s">
        <v>109</v>
      </c>
      <c r="G100" s="144" t="s">
        <v>1709</v>
      </c>
      <c r="H100" s="134"/>
      <c r="I100" s="134"/>
      <c r="J100" s="134" t="s">
        <v>1719</v>
      </c>
      <c r="K100" s="134"/>
      <c r="L100" s="134"/>
      <c r="M100" s="134"/>
      <c r="N100" s="134"/>
      <c r="O100" s="145"/>
      <c r="P100" s="134"/>
      <c r="Q100" s="213"/>
    </row>
    <row r="101" spans="1:17" ht="68.25" customHeight="1" x14ac:dyDescent="0.25">
      <c r="A101" s="212" t="s">
        <v>3072</v>
      </c>
      <c r="B101" s="207" t="s">
        <v>3073</v>
      </c>
      <c r="C101" s="237" t="s">
        <v>36</v>
      </c>
      <c r="D101" s="230" t="s">
        <v>1694</v>
      </c>
      <c r="E101" s="134" t="s">
        <v>5167</v>
      </c>
      <c r="F101" s="134" t="s">
        <v>109</v>
      </c>
      <c r="G101" s="144" t="s">
        <v>1695</v>
      </c>
      <c r="H101" s="134" t="s">
        <v>233</v>
      </c>
      <c r="I101" s="134" t="s">
        <v>1712</v>
      </c>
      <c r="J101" s="134">
        <v>1</v>
      </c>
      <c r="K101" s="134">
        <v>0.99319999999999997</v>
      </c>
      <c r="L101" s="134">
        <v>1</v>
      </c>
      <c r="M101" s="135">
        <v>6500</v>
      </c>
      <c r="N101" s="135">
        <v>44.43</v>
      </c>
      <c r="O101" s="145">
        <v>13000</v>
      </c>
      <c r="P101" s="134"/>
      <c r="Q101" s="214"/>
    </row>
    <row r="102" spans="1:17" ht="68.25" customHeight="1" x14ac:dyDescent="0.25">
      <c r="A102" s="212" t="s">
        <v>3072</v>
      </c>
      <c r="B102" s="207" t="s">
        <v>3073</v>
      </c>
      <c r="C102" s="237" t="s">
        <v>36</v>
      </c>
      <c r="D102" s="230" t="s">
        <v>1696</v>
      </c>
      <c r="E102" s="158" t="s">
        <v>1697</v>
      </c>
      <c r="F102" s="134" t="s">
        <v>109</v>
      </c>
      <c r="G102" s="144" t="s">
        <v>1695</v>
      </c>
      <c r="H102" s="134"/>
      <c r="I102" s="134"/>
      <c r="J102" s="134" t="s">
        <v>1713</v>
      </c>
      <c r="K102" s="134"/>
      <c r="L102" s="134"/>
      <c r="M102" s="134"/>
      <c r="N102" s="134"/>
      <c r="O102" s="145"/>
      <c r="P102" s="134"/>
      <c r="Q102" s="213"/>
    </row>
    <row r="103" spans="1:17" ht="68.25" customHeight="1" x14ac:dyDescent="0.25">
      <c r="A103" s="212" t="s">
        <v>3072</v>
      </c>
      <c r="B103" s="207" t="s">
        <v>3073</v>
      </c>
      <c r="C103" s="237" t="s">
        <v>36</v>
      </c>
      <c r="D103" s="230" t="s">
        <v>1698</v>
      </c>
      <c r="E103" s="158" t="s">
        <v>1699</v>
      </c>
      <c r="F103" s="134" t="s">
        <v>109</v>
      </c>
      <c r="G103" s="144" t="s">
        <v>1695</v>
      </c>
      <c r="H103" s="134"/>
      <c r="I103" s="134"/>
      <c r="J103" s="134" t="s">
        <v>1714</v>
      </c>
      <c r="K103" s="134"/>
      <c r="L103" s="134"/>
      <c r="M103" s="134"/>
      <c r="N103" s="134"/>
      <c r="O103" s="145"/>
      <c r="P103" s="134"/>
      <c r="Q103" s="213"/>
    </row>
    <row r="104" spans="1:17" ht="68.25" customHeight="1" x14ac:dyDescent="0.25">
      <c r="A104" s="212" t="s">
        <v>3072</v>
      </c>
      <c r="B104" s="207" t="s">
        <v>3073</v>
      </c>
      <c r="C104" s="237" t="s">
        <v>36</v>
      </c>
      <c r="D104" s="230" t="s">
        <v>1437</v>
      </c>
      <c r="E104" s="158" t="s">
        <v>1700</v>
      </c>
      <c r="F104" s="134" t="s">
        <v>109</v>
      </c>
      <c r="G104" s="144" t="s">
        <v>1695</v>
      </c>
      <c r="H104" s="134"/>
      <c r="I104" s="134"/>
      <c r="J104" s="134" t="s">
        <v>1715</v>
      </c>
      <c r="K104" s="134"/>
      <c r="L104" s="134"/>
      <c r="M104" s="134"/>
      <c r="N104" s="134"/>
      <c r="O104" s="145"/>
      <c r="P104" s="134"/>
      <c r="Q104" s="213"/>
    </row>
    <row r="105" spans="1:17" ht="68.25" customHeight="1" x14ac:dyDescent="0.25">
      <c r="A105" s="212" t="s">
        <v>3072</v>
      </c>
      <c r="B105" s="207" t="s">
        <v>3073</v>
      </c>
      <c r="C105" s="237" t="s">
        <v>36</v>
      </c>
      <c r="D105" s="230" t="s">
        <v>1701</v>
      </c>
      <c r="E105" s="158" t="s">
        <v>1702</v>
      </c>
      <c r="F105" s="134" t="s">
        <v>109</v>
      </c>
      <c r="G105" s="144" t="s">
        <v>1695</v>
      </c>
      <c r="H105" s="134"/>
      <c r="I105" s="134"/>
      <c r="J105" s="134" t="s">
        <v>1716</v>
      </c>
      <c r="K105" s="134"/>
      <c r="L105" s="134"/>
      <c r="M105" s="134"/>
      <c r="N105" s="134"/>
      <c r="O105" s="145"/>
      <c r="P105" s="134"/>
      <c r="Q105" s="213"/>
    </row>
    <row r="106" spans="1:17" ht="68.25" customHeight="1" x14ac:dyDescent="0.25">
      <c r="A106" s="212" t="s">
        <v>3072</v>
      </c>
      <c r="B106" s="207" t="s">
        <v>3073</v>
      </c>
      <c r="C106" s="237" t="s">
        <v>36</v>
      </c>
      <c r="D106" s="230" t="s">
        <v>1703</v>
      </c>
      <c r="E106" s="158" t="s">
        <v>1704</v>
      </c>
      <c r="F106" s="134" t="s">
        <v>109</v>
      </c>
      <c r="G106" s="144" t="s">
        <v>1695</v>
      </c>
      <c r="H106" s="134"/>
      <c r="I106" s="134"/>
      <c r="J106" s="134" t="s">
        <v>1717</v>
      </c>
      <c r="K106" s="134"/>
      <c r="L106" s="134"/>
      <c r="M106" s="134"/>
      <c r="N106" s="134"/>
      <c r="O106" s="145"/>
      <c r="P106" s="134"/>
      <c r="Q106" s="213"/>
    </row>
    <row r="107" spans="1:17" ht="68.25" customHeight="1" x14ac:dyDescent="0.25">
      <c r="A107" s="212" t="s">
        <v>3072</v>
      </c>
      <c r="B107" s="207" t="s">
        <v>3073</v>
      </c>
      <c r="C107" s="237" t="s">
        <v>36</v>
      </c>
      <c r="D107" s="230" t="s">
        <v>1705</v>
      </c>
      <c r="E107" s="158" t="s">
        <v>1706</v>
      </c>
      <c r="F107" s="134" t="s">
        <v>109</v>
      </c>
      <c r="G107" s="144" t="s">
        <v>1695</v>
      </c>
      <c r="H107" s="134"/>
      <c r="I107" s="134"/>
      <c r="J107" s="134" t="s">
        <v>1718</v>
      </c>
      <c r="K107" s="134"/>
      <c r="L107" s="134"/>
      <c r="M107" s="134"/>
      <c r="N107" s="134"/>
      <c r="O107" s="145"/>
      <c r="P107" s="134"/>
      <c r="Q107" s="213"/>
    </row>
    <row r="108" spans="1:17" ht="68.25" customHeight="1" x14ac:dyDescent="0.25">
      <c r="A108" s="212" t="s">
        <v>3072</v>
      </c>
      <c r="B108" s="207" t="s">
        <v>3073</v>
      </c>
      <c r="C108" s="237" t="s">
        <v>36</v>
      </c>
      <c r="D108" s="230" t="s">
        <v>155</v>
      </c>
      <c r="E108" s="158" t="s">
        <v>1710</v>
      </c>
      <c r="F108" s="134" t="s">
        <v>109</v>
      </c>
      <c r="G108" s="144" t="s">
        <v>1695</v>
      </c>
      <c r="H108" s="134"/>
      <c r="I108" s="134"/>
      <c r="J108" s="134" t="s">
        <v>1720</v>
      </c>
      <c r="K108" s="134"/>
      <c r="L108" s="134"/>
      <c r="M108" s="134"/>
      <c r="N108" s="134"/>
      <c r="O108" s="145"/>
      <c r="P108" s="134"/>
      <c r="Q108" s="213"/>
    </row>
    <row r="109" spans="1:17" ht="68.25" customHeight="1" x14ac:dyDescent="0.25">
      <c r="A109" s="212" t="s">
        <v>3074</v>
      </c>
      <c r="B109" s="207" t="s">
        <v>3075</v>
      </c>
      <c r="C109" s="237" t="s">
        <v>38</v>
      </c>
      <c r="D109" s="230" t="s">
        <v>1338</v>
      </c>
      <c r="E109" s="158" t="s">
        <v>1731</v>
      </c>
      <c r="F109" s="134" t="s">
        <v>109</v>
      </c>
      <c r="G109" s="144" t="s">
        <v>1732</v>
      </c>
      <c r="H109" s="134"/>
      <c r="I109" s="134"/>
      <c r="J109" s="134"/>
      <c r="K109" s="134"/>
      <c r="L109" s="134"/>
      <c r="M109" s="135">
        <v>4500</v>
      </c>
      <c r="N109" s="135">
        <v>2869.66</v>
      </c>
      <c r="O109" s="145">
        <v>4500</v>
      </c>
      <c r="P109" s="146">
        <v>0</v>
      </c>
      <c r="Q109" s="213"/>
    </row>
    <row r="110" spans="1:17" ht="68.25" customHeight="1" x14ac:dyDescent="0.25">
      <c r="A110" s="212" t="s">
        <v>3076</v>
      </c>
      <c r="B110" s="207" t="s">
        <v>3077</v>
      </c>
      <c r="C110" s="237" t="s">
        <v>38</v>
      </c>
      <c r="D110" s="230" t="s">
        <v>1733</v>
      </c>
      <c r="E110" s="158" t="s">
        <v>1734</v>
      </c>
      <c r="F110" s="134" t="s">
        <v>109</v>
      </c>
      <c r="G110" s="144" t="s">
        <v>1735</v>
      </c>
      <c r="H110" s="134" t="s">
        <v>387</v>
      </c>
      <c r="I110" s="134" t="s">
        <v>1736</v>
      </c>
      <c r="J110" s="134" t="s">
        <v>1737</v>
      </c>
      <c r="K110" s="134"/>
      <c r="L110" s="134" t="s">
        <v>1737</v>
      </c>
      <c r="M110" s="135">
        <v>1000</v>
      </c>
      <c r="N110" s="135">
        <v>1000</v>
      </c>
      <c r="O110" s="145">
        <v>1000</v>
      </c>
      <c r="P110" s="146">
        <v>0</v>
      </c>
      <c r="Q110" s="213"/>
    </row>
    <row r="111" spans="1:17" ht="68.25" customHeight="1" x14ac:dyDescent="0.25">
      <c r="A111" s="212" t="s">
        <v>3078</v>
      </c>
      <c r="B111" s="207" t="s">
        <v>3079</v>
      </c>
      <c r="C111" s="237" t="s">
        <v>38</v>
      </c>
      <c r="D111" s="230" t="s">
        <v>1721</v>
      </c>
      <c r="E111" s="158" t="s">
        <v>1722</v>
      </c>
      <c r="F111" s="134" t="s">
        <v>109</v>
      </c>
      <c r="G111" s="144" t="s">
        <v>1723</v>
      </c>
      <c r="H111" s="144" t="s">
        <v>258</v>
      </c>
      <c r="I111" s="134" t="s">
        <v>1724</v>
      </c>
      <c r="J111" s="134" t="s">
        <v>4363</v>
      </c>
      <c r="K111" s="144" t="s">
        <v>4870</v>
      </c>
      <c r="L111" s="134" t="s">
        <v>4363</v>
      </c>
      <c r="M111" s="157">
        <v>2090</v>
      </c>
      <c r="N111" s="160" t="s">
        <v>4871</v>
      </c>
      <c r="O111" s="145">
        <v>1000</v>
      </c>
      <c r="P111" s="146">
        <v>1090</v>
      </c>
      <c r="Q111" s="213"/>
    </row>
    <row r="112" spans="1:17" ht="68.25" customHeight="1" x14ac:dyDescent="0.25">
      <c r="A112" s="212" t="s">
        <v>3078</v>
      </c>
      <c r="B112" s="207" t="s">
        <v>3079</v>
      </c>
      <c r="C112" s="237" t="s">
        <v>38</v>
      </c>
      <c r="D112" s="230" t="s">
        <v>1721</v>
      </c>
      <c r="E112" s="158" t="s">
        <v>1726</v>
      </c>
      <c r="F112" s="134" t="s">
        <v>109</v>
      </c>
      <c r="G112" s="144"/>
      <c r="H112" s="134" t="s">
        <v>387</v>
      </c>
      <c r="I112" s="134" t="s">
        <v>1727</v>
      </c>
      <c r="J112" s="134" t="s">
        <v>1725</v>
      </c>
      <c r="K112" s="134"/>
      <c r="L112" s="134" t="s">
        <v>1725</v>
      </c>
      <c r="M112" s="135">
        <v>3060</v>
      </c>
      <c r="N112" s="135">
        <v>4200</v>
      </c>
      <c r="O112" s="145">
        <v>4200</v>
      </c>
      <c r="P112" s="146">
        <v>-1140</v>
      </c>
      <c r="Q112" s="213"/>
    </row>
    <row r="113" spans="1:17" ht="68.25" customHeight="1" x14ac:dyDescent="0.25">
      <c r="A113" s="212" t="s">
        <v>3078</v>
      </c>
      <c r="B113" s="207" t="s">
        <v>3079</v>
      </c>
      <c r="C113" s="237" t="s">
        <v>38</v>
      </c>
      <c r="D113" s="230" t="s">
        <v>1721</v>
      </c>
      <c r="E113" s="158" t="s">
        <v>1728</v>
      </c>
      <c r="F113" s="134" t="s">
        <v>109</v>
      </c>
      <c r="G113" s="144"/>
      <c r="H113" s="134" t="s">
        <v>387</v>
      </c>
      <c r="I113" s="134" t="s">
        <v>1729</v>
      </c>
      <c r="J113" s="134" t="s">
        <v>1730</v>
      </c>
      <c r="K113" s="134"/>
      <c r="L113" s="134" t="s">
        <v>1730</v>
      </c>
      <c r="M113" s="135">
        <v>1000</v>
      </c>
      <c r="N113" s="135">
        <v>1170.8399999999999</v>
      </c>
      <c r="O113" s="145">
        <v>950</v>
      </c>
      <c r="P113" s="146">
        <v>50</v>
      </c>
      <c r="Q113" s="213"/>
    </row>
    <row r="114" spans="1:17" ht="68.25" customHeight="1" x14ac:dyDescent="0.25">
      <c r="A114" s="212" t="s">
        <v>3080</v>
      </c>
      <c r="B114" s="207" t="s">
        <v>3081</v>
      </c>
      <c r="C114" s="237" t="s">
        <v>201</v>
      </c>
      <c r="D114" s="230" t="s">
        <v>1338</v>
      </c>
      <c r="E114" s="158" t="s">
        <v>1738</v>
      </c>
      <c r="F114" s="134"/>
      <c r="G114" s="144" t="s">
        <v>1739</v>
      </c>
      <c r="H114" s="134" t="s">
        <v>233</v>
      </c>
      <c r="I114" s="134"/>
      <c r="J114" s="134"/>
      <c r="K114" s="134"/>
      <c r="L114" s="134"/>
      <c r="M114" s="135">
        <v>5000</v>
      </c>
      <c r="N114" s="135">
        <v>3959.42</v>
      </c>
      <c r="O114" s="145">
        <v>5000</v>
      </c>
      <c r="P114" s="134"/>
      <c r="Q114" s="213">
        <v>0</v>
      </c>
    </row>
    <row r="115" spans="1:17" ht="68.25" customHeight="1" x14ac:dyDescent="0.25">
      <c r="A115" s="212" t="s">
        <v>3085</v>
      </c>
      <c r="B115" s="207" t="s">
        <v>3086</v>
      </c>
      <c r="C115" s="237" t="s">
        <v>201</v>
      </c>
      <c r="D115" s="230" t="s">
        <v>1743</v>
      </c>
      <c r="E115" s="158" t="s">
        <v>1744</v>
      </c>
      <c r="F115" s="134"/>
      <c r="G115" s="144" t="s">
        <v>1745</v>
      </c>
      <c r="H115" s="134" t="s">
        <v>232</v>
      </c>
      <c r="I115" s="144" t="s">
        <v>4872</v>
      </c>
      <c r="J115" s="150">
        <v>1</v>
      </c>
      <c r="K115" s="179">
        <v>1</v>
      </c>
      <c r="L115" s="150">
        <v>1</v>
      </c>
      <c r="M115" s="157">
        <v>88700</v>
      </c>
      <c r="N115" s="157">
        <v>2430</v>
      </c>
      <c r="O115" s="145">
        <v>92000</v>
      </c>
      <c r="P115" s="146"/>
      <c r="Q115" s="213" t="s">
        <v>1748</v>
      </c>
    </row>
    <row r="116" spans="1:17" ht="68.25" customHeight="1" x14ac:dyDescent="0.25">
      <c r="A116" s="212" t="s">
        <v>3090</v>
      </c>
      <c r="B116" s="207" t="s">
        <v>3091</v>
      </c>
      <c r="C116" s="237" t="s">
        <v>201</v>
      </c>
      <c r="D116" s="230" t="s">
        <v>1740</v>
      </c>
      <c r="E116" s="158" t="s">
        <v>1741</v>
      </c>
      <c r="F116" s="134"/>
      <c r="G116" s="144" t="s">
        <v>1742</v>
      </c>
      <c r="H116" s="134" t="s">
        <v>233</v>
      </c>
      <c r="I116" s="144" t="s">
        <v>4873</v>
      </c>
      <c r="J116" s="150">
        <v>1</v>
      </c>
      <c r="K116" s="150">
        <v>1</v>
      </c>
      <c r="L116" s="150">
        <v>1</v>
      </c>
      <c r="M116" s="157">
        <v>3000</v>
      </c>
      <c r="N116" s="157">
        <v>2285</v>
      </c>
      <c r="O116" s="145">
        <v>3500</v>
      </c>
      <c r="P116" s="146"/>
      <c r="Q116" s="213" t="s">
        <v>1747</v>
      </c>
    </row>
    <row r="117" spans="1:17" ht="68.25" customHeight="1" x14ac:dyDescent="0.25">
      <c r="A117" s="212" t="s">
        <v>3137</v>
      </c>
      <c r="B117" s="207" t="s">
        <v>3138</v>
      </c>
      <c r="C117" s="237" t="s">
        <v>40</v>
      </c>
      <c r="D117" s="230" t="s">
        <v>1172</v>
      </c>
      <c r="E117" s="134" t="s">
        <v>4424</v>
      </c>
      <c r="F117" s="134" t="s">
        <v>109</v>
      </c>
      <c r="G117" s="144" t="s">
        <v>1173</v>
      </c>
      <c r="H117" s="134" t="s">
        <v>233</v>
      </c>
      <c r="I117" s="134" t="s">
        <v>1174</v>
      </c>
      <c r="J117" s="134" t="s">
        <v>1175</v>
      </c>
      <c r="K117" s="134" t="s">
        <v>1176</v>
      </c>
      <c r="L117" s="134" t="s">
        <v>1175</v>
      </c>
      <c r="M117" s="135">
        <v>97848.76</v>
      </c>
      <c r="N117" s="135">
        <v>27132</v>
      </c>
      <c r="O117" s="145">
        <v>97848.76</v>
      </c>
      <c r="P117" s="146">
        <v>0</v>
      </c>
      <c r="Q117" s="213"/>
    </row>
    <row r="118" spans="1:17" ht="68.25" customHeight="1" x14ac:dyDescent="0.25">
      <c r="A118" s="212" t="s">
        <v>3142</v>
      </c>
      <c r="B118" s="207" t="s">
        <v>1166</v>
      </c>
      <c r="C118" s="237" t="s">
        <v>40</v>
      </c>
      <c r="D118" s="230" t="s">
        <v>1166</v>
      </c>
      <c r="E118" s="134" t="s">
        <v>4425</v>
      </c>
      <c r="F118" s="134" t="s">
        <v>109</v>
      </c>
      <c r="G118" s="134" t="s">
        <v>1168</v>
      </c>
      <c r="H118" s="134" t="s">
        <v>233</v>
      </c>
      <c r="I118" s="144" t="s">
        <v>1216</v>
      </c>
      <c r="J118" s="144" t="s">
        <v>1221</v>
      </c>
      <c r="K118" s="144">
        <v>44</v>
      </c>
      <c r="L118" s="144" t="s">
        <v>4426</v>
      </c>
      <c r="M118" s="135">
        <v>1311318.76</v>
      </c>
      <c r="N118" s="135">
        <v>1311318.76</v>
      </c>
      <c r="O118" s="145">
        <v>1311318.76</v>
      </c>
      <c r="P118" s="146">
        <v>0</v>
      </c>
      <c r="Q118" s="213" t="s">
        <v>1169</v>
      </c>
    </row>
    <row r="119" spans="1:17" ht="68.25" customHeight="1" x14ac:dyDescent="0.25">
      <c r="A119" s="212" t="s">
        <v>3140</v>
      </c>
      <c r="B119" s="207" t="s">
        <v>1170</v>
      </c>
      <c r="C119" s="237" t="s">
        <v>40</v>
      </c>
      <c r="D119" s="230" t="s">
        <v>1170</v>
      </c>
      <c r="E119" s="134" t="s">
        <v>1167</v>
      </c>
      <c r="F119" s="134" t="s">
        <v>109</v>
      </c>
      <c r="G119" s="144" t="s">
        <v>1171</v>
      </c>
      <c r="H119" s="134" t="s">
        <v>233</v>
      </c>
      <c r="I119" s="144" t="s">
        <v>4427</v>
      </c>
      <c r="J119" s="144" t="s">
        <v>4428</v>
      </c>
      <c r="K119" s="144">
        <v>36</v>
      </c>
      <c r="L119" s="144" t="s">
        <v>4429</v>
      </c>
      <c r="M119" s="135">
        <v>372990.47</v>
      </c>
      <c r="N119" s="135">
        <v>372990.47</v>
      </c>
      <c r="O119" s="145">
        <v>372990.47</v>
      </c>
      <c r="P119" s="146">
        <v>0</v>
      </c>
      <c r="Q119" s="213" t="s">
        <v>1169</v>
      </c>
    </row>
    <row r="120" spans="1:17" ht="68.25" customHeight="1" x14ac:dyDescent="0.25">
      <c r="A120" s="212" t="s">
        <v>2673</v>
      </c>
      <c r="B120" s="207" t="s">
        <v>2674</v>
      </c>
      <c r="C120" s="237" t="s">
        <v>40</v>
      </c>
      <c r="D120" s="230" t="s">
        <v>1087</v>
      </c>
      <c r="E120" s="134" t="s">
        <v>1088</v>
      </c>
      <c r="F120" s="134" t="s">
        <v>109</v>
      </c>
      <c r="G120" s="144" t="s">
        <v>1089</v>
      </c>
      <c r="H120" s="134" t="s">
        <v>232</v>
      </c>
      <c r="I120" s="134" t="s">
        <v>1090</v>
      </c>
      <c r="J120" s="134" t="s">
        <v>1091</v>
      </c>
      <c r="K120" s="134" t="s">
        <v>1092</v>
      </c>
      <c r="L120" s="134" t="s">
        <v>1091</v>
      </c>
      <c r="M120" s="135">
        <v>25000</v>
      </c>
      <c r="N120" s="135">
        <v>2500</v>
      </c>
      <c r="O120" s="145">
        <v>25000</v>
      </c>
      <c r="P120" s="146">
        <v>0</v>
      </c>
      <c r="Q120" s="213" t="s">
        <v>1093</v>
      </c>
    </row>
    <row r="121" spans="1:17" ht="68.25" customHeight="1" x14ac:dyDescent="0.25">
      <c r="A121" s="212" t="s">
        <v>1211</v>
      </c>
      <c r="B121" s="207" t="s">
        <v>2683</v>
      </c>
      <c r="C121" s="237" t="s">
        <v>40</v>
      </c>
      <c r="D121" s="230" t="s">
        <v>1094</v>
      </c>
      <c r="E121" s="134" t="s">
        <v>1095</v>
      </c>
      <c r="F121" s="134" t="s">
        <v>109</v>
      </c>
      <c r="G121" s="144" t="s">
        <v>1096</v>
      </c>
      <c r="H121" s="134" t="s">
        <v>232</v>
      </c>
      <c r="I121" s="134" t="s">
        <v>1097</v>
      </c>
      <c r="J121" s="134" t="s">
        <v>1098</v>
      </c>
      <c r="K121" s="134" t="s">
        <v>1099</v>
      </c>
      <c r="L121" s="134" t="s">
        <v>1098</v>
      </c>
      <c r="M121" s="135">
        <v>60000</v>
      </c>
      <c r="N121" s="135">
        <v>10000</v>
      </c>
      <c r="O121" s="145">
        <v>60000</v>
      </c>
      <c r="P121" s="146">
        <v>0</v>
      </c>
      <c r="Q121" s="213"/>
    </row>
    <row r="122" spans="1:17" ht="68.25" customHeight="1" x14ac:dyDescent="0.25">
      <c r="A122" s="212" t="s">
        <v>2675</v>
      </c>
      <c r="B122" s="207" t="s">
        <v>2676</v>
      </c>
      <c r="C122" s="237" t="s">
        <v>40</v>
      </c>
      <c r="D122" s="230" t="s">
        <v>1104</v>
      </c>
      <c r="E122" s="134" t="s">
        <v>1105</v>
      </c>
      <c r="F122" s="134" t="s">
        <v>109</v>
      </c>
      <c r="G122" s="144" t="s">
        <v>1106</v>
      </c>
      <c r="H122" s="134" t="s">
        <v>233</v>
      </c>
      <c r="I122" s="134" t="s">
        <v>1107</v>
      </c>
      <c r="J122" s="134" t="s">
        <v>1108</v>
      </c>
      <c r="K122" s="134" t="s">
        <v>1109</v>
      </c>
      <c r="L122" s="134" t="s">
        <v>1110</v>
      </c>
      <c r="M122" s="135">
        <v>11000</v>
      </c>
      <c r="N122" s="135">
        <v>10000</v>
      </c>
      <c r="O122" s="145">
        <v>18000</v>
      </c>
      <c r="P122" s="146">
        <v>-7000</v>
      </c>
      <c r="Q122" s="213" t="s">
        <v>1111</v>
      </c>
    </row>
    <row r="123" spans="1:17" ht="68.25" customHeight="1" x14ac:dyDescent="0.25">
      <c r="A123" s="212" t="s">
        <v>1129</v>
      </c>
      <c r="B123" s="207" t="s">
        <v>1127</v>
      </c>
      <c r="C123" s="237" t="s">
        <v>40</v>
      </c>
      <c r="D123" s="230" t="s">
        <v>1127</v>
      </c>
      <c r="E123" s="134" t="s">
        <v>1128</v>
      </c>
      <c r="F123" s="134" t="s">
        <v>109</v>
      </c>
      <c r="G123" s="144" t="s">
        <v>1129</v>
      </c>
      <c r="H123" s="134" t="s">
        <v>233</v>
      </c>
      <c r="I123" s="134" t="s">
        <v>1130</v>
      </c>
      <c r="J123" s="134" t="s">
        <v>1131</v>
      </c>
      <c r="K123" s="134">
        <v>1</v>
      </c>
      <c r="L123" s="134" t="s">
        <v>1132</v>
      </c>
      <c r="M123" s="135">
        <v>10000</v>
      </c>
      <c r="N123" s="135">
        <v>2400</v>
      </c>
      <c r="O123" s="145">
        <v>5000</v>
      </c>
      <c r="P123" s="146">
        <v>5000</v>
      </c>
      <c r="Q123" s="213"/>
    </row>
    <row r="124" spans="1:17" ht="68.25" customHeight="1" x14ac:dyDescent="0.25">
      <c r="A124" s="212" t="s">
        <v>1135</v>
      </c>
      <c r="B124" s="207" t="s">
        <v>2686</v>
      </c>
      <c r="C124" s="237" t="s">
        <v>40</v>
      </c>
      <c r="D124" s="230" t="s">
        <v>1133</v>
      </c>
      <c r="E124" s="134" t="s">
        <v>1134</v>
      </c>
      <c r="F124" s="134" t="s">
        <v>109</v>
      </c>
      <c r="G124" s="144" t="s">
        <v>1135</v>
      </c>
      <c r="H124" s="134" t="s">
        <v>233</v>
      </c>
      <c r="I124" s="134" t="s">
        <v>1136</v>
      </c>
      <c r="J124" s="134" t="s">
        <v>1137</v>
      </c>
      <c r="K124" s="134">
        <v>4</v>
      </c>
      <c r="L124" s="134">
        <v>5</v>
      </c>
      <c r="M124" s="135">
        <v>10000</v>
      </c>
      <c r="N124" s="135">
        <v>9999</v>
      </c>
      <c r="O124" s="145">
        <v>10000</v>
      </c>
      <c r="P124" s="146">
        <v>0</v>
      </c>
      <c r="Q124" s="213" t="s">
        <v>1138</v>
      </c>
    </row>
    <row r="125" spans="1:17" ht="68.25" customHeight="1" x14ac:dyDescent="0.25">
      <c r="A125" s="212" t="s">
        <v>3190</v>
      </c>
      <c r="B125" s="207" t="s">
        <v>1158</v>
      </c>
      <c r="C125" s="237" t="s">
        <v>40</v>
      </c>
      <c r="D125" s="230" t="s">
        <v>1158</v>
      </c>
      <c r="E125" s="134" t="s">
        <v>1159</v>
      </c>
      <c r="F125" s="134" t="s">
        <v>109</v>
      </c>
      <c r="G125" s="144" t="s">
        <v>1160</v>
      </c>
      <c r="H125" s="134" t="s">
        <v>233</v>
      </c>
      <c r="I125" s="134" t="s">
        <v>1161</v>
      </c>
      <c r="J125" s="134" t="s">
        <v>1162</v>
      </c>
      <c r="K125" s="134" t="s">
        <v>1163</v>
      </c>
      <c r="L125" s="134" t="s">
        <v>1164</v>
      </c>
      <c r="M125" s="135">
        <v>2000</v>
      </c>
      <c r="N125" s="135">
        <v>0</v>
      </c>
      <c r="O125" s="145">
        <v>2000</v>
      </c>
      <c r="P125" s="146">
        <v>0</v>
      </c>
      <c r="Q125" s="213" t="s">
        <v>1165</v>
      </c>
    </row>
    <row r="126" spans="1:17" ht="68.25" customHeight="1" x14ac:dyDescent="0.25">
      <c r="A126" s="212" t="s">
        <v>2684</v>
      </c>
      <c r="B126" s="207" t="s">
        <v>2685</v>
      </c>
      <c r="C126" s="237" t="s">
        <v>40</v>
      </c>
      <c r="D126" s="230" t="s">
        <v>1139</v>
      </c>
      <c r="E126" s="134" t="s">
        <v>1140</v>
      </c>
      <c r="F126" s="134" t="s">
        <v>109</v>
      </c>
      <c r="G126" s="144" t="s">
        <v>1141</v>
      </c>
      <c r="H126" s="134" t="s">
        <v>233</v>
      </c>
      <c r="I126" s="134" t="s">
        <v>1142</v>
      </c>
      <c r="J126" s="134" t="s">
        <v>1143</v>
      </c>
      <c r="K126" s="134" t="s">
        <v>1144</v>
      </c>
      <c r="L126" s="134" t="s">
        <v>1145</v>
      </c>
      <c r="M126" s="135">
        <v>40000</v>
      </c>
      <c r="N126" s="135">
        <v>40000</v>
      </c>
      <c r="O126" s="145">
        <v>40000</v>
      </c>
      <c r="P126" s="146">
        <v>0</v>
      </c>
      <c r="Q126" s="213" t="s">
        <v>1146</v>
      </c>
    </row>
    <row r="127" spans="1:17" ht="68.25" customHeight="1" x14ac:dyDescent="0.25">
      <c r="A127" s="212" t="s">
        <v>2677</v>
      </c>
      <c r="B127" s="207" t="s">
        <v>1147</v>
      </c>
      <c r="C127" s="237" t="s">
        <v>40</v>
      </c>
      <c r="D127" s="230" t="s">
        <v>1147</v>
      </c>
      <c r="E127" s="134" t="s">
        <v>1148</v>
      </c>
      <c r="F127" s="134" t="s">
        <v>109</v>
      </c>
      <c r="G127" s="144" t="s">
        <v>1149</v>
      </c>
      <c r="H127" s="134" t="s">
        <v>233</v>
      </c>
      <c r="I127" s="134" t="s">
        <v>1150</v>
      </c>
      <c r="J127" s="134" t="s">
        <v>1151</v>
      </c>
      <c r="K127" s="134" t="s">
        <v>1152</v>
      </c>
      <c r="L127" s="134">
        <v>45</v>
      </c>
      <c r="M127" s="135">
        <v>17000</v>
      </c>
      <c r="N127" s="135">
        <v>8400</v>
      </c>
      <c r="O127" s="145">
        <v>14000</v>
      </c>
      <c r="P127" s="146">
        <v>3000</v>
      </c>
      <c r="Q127" s="213" t="s">
        <v>1153</v>
      </c>
    </row>
    <row r="128" spans="1:17" ht="68.25" customHeight="1" x14ac:dyDescent="0.25">
      <c r="A128" s="212" t="s">
        <v>2678</v>
      </c>
      <c r="B128" s="207" t="s">
        <v>1112</v>
      </c>
      <c r="C128" s="237" t="s">
        <v>40</v>
      </c>
      <c r="D128" s="230" t="s">
        <v>1112</v>
      </c>
      <c r="E128" s="134" t="s">
        <v>1113</v>
      </c>
      <c r="F128" s="134" t="s">
        <v>109</v>
      </c>
      <c r="G128" s="144" t="s">
        <v>1114</v>
      </c>
      <c r="H128" s="134" t="s">
        <v>233</v>
      </c>
      <c r="I128" s="134" t="s">
        <v>1115</v>
      </c>
      <c r="J128" s="134" t="s">
        <v>1116</v>
      </c>
      <c r="K128" s="134" t="s">
        <v>1117</v>
      </c>
      <c r="L128" s="134" t="s">
        <v>1118</v>
      </c>
      <c r="M128" s="135">
        <v>5000</v>
      </c>
      <c r="N128" s="135">
        <v>5000</v>
      </c>
      <c r="O128" s="145">
        <v>6000</v>
      </c>
      <c r="P128" s="146">
        <v>-1000</v>
      </c>
      <c r="Q128" s="213" t="s">
        <v>1119</v>
      </c>
    </row>
    <row r="129" spans="1:17" ht="68.25" customHeight="1" x14ac:dyDescent="0.25">
      <c r="A129" s="212" t="s">
        <v>1122</v>
      </c>
      <c r="B129" s="207" t="s">
        <v>2687</v>
      </c>
      <c r="C129" s="237" t="s">
        <v>40</v>
      </c>
      <c r="D129" s="230" t="s">
        <v>1120</v>
      </c>
      <c r="E129" s="134" t="s">
        <v>1121</v>
      </c>
      <c r="F129" s="134" t="s">
        <v>109</v>
      </c>
      <c r="G129" s="144" t="s">
        <v>1122</v>
      </c>
      <c r="H129" s="134" t="s">
        <v>233</v>
      </c>
      <c r="I129" s="134" t="s">
        <v>1123</v>
      </c>
      <c r="J129" s="134" t="s">
        <v>1124</v>
      </c>
      <c r="K129" s="134">
        <v>8</v>
      </c>
      <c r="L129" s="134" t="s">
        <v>1125</v>
      </c>
      <c r="M129" s="135">
        <v>5000</v>
      </c>
      <c r="N129" s="135">
        <v>4000</v>
      </c>
      <c r="O129" s="145">
        <v>5000</v>
      </c>
      <c r="P129" s="146">
        <v>0</v>
      </c>
      <c r="Q129" s="213" t="s">
        <v>1126</v>
      </c>
    </row>
    <row r="130" spans="1:17" ht="68.25" customHeight="1" x14ac:dyDescent="0.25">
      <c r="A130" s="212" t="s">
        <v>3143</v>
      </c>
      <c r="B130" s="207" t="s">
        <v>3144</v>
      </c>
      <c r="C130" s="237" t="s">
        <v>40</v>
      </c>
      <c r="D130" s="230" t="s">
        <v>1100</v>
      </c>
      <c r="E130" s="134" t="s">
        <v>1101</v>
      </c>
      <c r="F130" s="134" t="s">
        <v>109</v>
      </c>
      <c r="G130" s="144" t="s">
        <v>1102</v>
      </c>
      <c r="H130" s="134" t="s">
        <v>233</v>
      </c>
      <c r="I130" s="134"/>
      <c r="J130" s="134"/>
      <c r="K130" s="134"/>
      <c r="L130" s="134"/>
      <c r="M130" s="135">
        <v>6000</v>
      </c>
      <c r="N130" s="135">
        <v>2942.96</v>
      </c>
      <c r="O130" s="145">
        <v>6000</v>
      </c>
      <c r="P130" s="146">
        <v>0</v>
      </c>
      <c r="Q130" s="213" t="s">
        <v>1103</v>
      </c>
    </row>
    <row r="131" spans="1:17" ht="68.25" customHeight="1" x14ac:dyDescent="0.25">
      <c r="A131" s="212" t="s">
        <v>2679</v>
      </c>
      <c r="B131" s="207" t="s">
        <v>2680</v>
      </c>
      <c r="C131" s="237" t="s">
        <v>40</v>
      </c>
      <c r="D131" s="230" t="s">
        <v>748</v>
      </c>
      <c r="E131" s="134" t="s">
        <v>1208</v>
      </c>
      <c r="F131" s="134" t="s">
        <v>109</v>
      </c>
      <c r="G131" s="144" t="s">
        <v>1209</v>
      </c>
      <c r="H131" s="134" t="s">
        <v>232</v>
      </c>
      <c r="I131" s="134" t="s">
        <v>752</v>
      </c>
      <c r="J131" s="134">
        <v>4</v>
      </c>
      <c r="K131" s="144"/>
      <c r="L131" s="134">
        <v>4</v>
      </c>
      <c r="M131" s="135">
        <v>20000</v>
      </c>
      <c r="N131" s="135">
        <v>0</v>
      </c>
      <c r="O131" s="145">
        <v>20000</v>
      </c>
      <c r="P131" s="146"/>
      <c r="Q131" s="213"/>
    </row>
    <row r="132" spans="1:17" ht="68.25" customHeight="1" x14ac:dyDescent="0.25">
      <c r="A132" s="212" t="s">
        <v>2681</v>
      </c>
      <c r="B132" s="207" t="s">
        <v>2682</v>
      </c>
      <c r="C132" s="237" t="s">
        <v>40</v>
      </c>
      <c r="D132" s="230" t="s">
        <v>748</v>
      </c>
      <c r="E132" s="134" t="s">
        <v>1206</v>
      </c>
      <c r="F132" s="134" t="s">
        <v>109</v>
      </c>
      <c r="G132" s="144" t="s">
        <v>1207</v>
      </c>
      <c r="H132" s="134" t="s">
        <v>232</v>
      </c>
      <c r="I132" s="134" t="s">
        <v>752</v>
      </c>
      <c r="J132" s="134">
        <v>4</v>
      </c>
      <c r="K132" s="134">
        <v>3</v>
      </c>
      <c r="L132" s="134">
        <v>4</v>
      </c>
      <c r="M132" s="157">
        <v>8000</v>
      </c>
      <c r="N132" s="157">
        <v>6000</v>
      </c>
      <c r="O132" s="145">
        <v>8000</v>
      </c>
      <c r="P132" s="146"/>
      <c r="Q132" s="213"/>
    </row>
    <row r="133" spans="1:17" ht="68.25" customHeight="1" x14ac:dyDescent="0.25">
      <c r="A133" s="212" t="s">
        <v>3160</v>
      </c>
      <c r="B133" s="207" t="s">
        <v>1080</v>
      </c>
      <c r="C133" s="237" t="s">
        <v>40</v>
      </c>
      <c r="D133" s="230" t="s">
        <v>1080</v>
      </c>
      <c r="E133" s="134" t="s">
        <v>1081</v>
      </c>
      <c r="F133" s="134" t="s">
        <v>109</v>
      </c>
      <c r="G133" s="144" t="s">
        <v>1082</v>
      </c>
      <c r="H133" s="134" t="s">
        <v>233</v>
      </c>
      <c r="I133" s="134" t="s">
        <v>1083</v>
      </c>
      <c r="J133" s="134" t="s">
        <v>1084</v>
      </c>
      <c r="K133" s="134" t="s">
        <v>1085</v>
      </c>
      <c r="L133" s="134" t="s">
        <v>1084</v>
      </c>
      <c r="M133" s="135">
        <v>2000</v>
      </c>
      <c r="N133" s="135">
        <v>450</v>
      </c>
      <c r="O133" s="145">
        <v>2000</v>
      </c>
      <c r="P133" s="146">
        <v>0</v>
      </c>
      <c r="Q133" s="213" t="s">
        <v>1086</v>
      </c>
    </row>
    <row r="134" spans="1:17" ht="68.25" customHeight="1" x14ac:dyDescent="0.25">
      <c r="A134" s="212" t="s">
        <v>3163</v>
      </c>
      <c r="B134" s="207" t="s">
        <v>3164</v>
      </c>
      <c r="C134" s="237" t="s">
        <v>40</v>
      </c>
      <c r="D134" s="230" t="s">
        <v>1177</v>
      </c>
      <c r="E134" s="134" t="s">
        <v>4430</v>
      </c>
      <c r="F134" s="134" t="s">
        <v>109</v>
      </c>
      <c r="G134" s="144" t="s">
        <v>1178</v>
      </c>
      <c r="H134" s="134" t="s">
        <v>233</v>
      </c>
      <c r="I134" s="134" t="s">
        <v>1179</v>
      </c>
      <c r="J134" s="134" t="s">
        <v>1180</v>
      </c>
      <c r="K134" s="134" t="s">
        <v>1181</v>
      </c>
      <c r="L134" s="134" t="s">
        <v>1182</v>
      </c>
      <c r="M134" s="135">
        <v>100000</v>
      </c>
      <c r="N134" s="135">
        <v>100000</v>
      </c>
      <c r="O134" s="145">
        <v>100000</v>
      </c>
      <c r="P134" s="146">
        <v>0</v>
      </c>
      <c r="Q134" s="213"/>
    </row>
    <row r="135" spans="1:17" ht="68.25" customHeight="1" x14ac:dyDescent="0.25">
      <c r="A135" s="212" t="s">
        <v>3170</v>
      </c>
      <c r="B135" s="207" t="s">
        <v>1183</v>
      </c>
      <c r="C135" s="237" t="s">
        <v>40</v>
      </c>
      <c r="D135" s="230" t="s">
        <v>1183</v>
      </c>
      <c r="E135" s="134" t="s">
        <v>1184</v>
      </c>
      <c r="F135" s="134" t="s">
        <v>109</v>
      </c>
      <c r="G135" s="144" t="s">
        <v>1185</v>
      </c>
      <c r="H135" s="134" t="s">
        <v>232</v>
      </c>
      <c r="I135" s="134" t="s">
        <v>1186</v>
      </c>
      <c r="J135" s="134" t="s">
        <v>1187</v>
      </c>
      <c r="K135" s="134" t="s">
        <v>1188</v>
      </c>
      <c r="L135" s="134" t="s">
        <v>1189</v>
      </c>
      <c r="M135" s="135">
        <v>50000</v>
      </c>
      <c r="N135" s="135">
        <v>50000</v>
      </c>
      <c r="O135" s="145">
        <v>55000</v>
      </c>
      <c r="P135" s="146">
        <v>-5000</v>
      </c>
      <c r="Q135" s="213" t="s">
        <v>1190</v>
      </c>
    </row>
    <row r="136" spans="1:17" ht="68.25" customHeight="1" x14ac:dyDescent="0.25">
      <c r="A136" s="212" t="s">
        <v>2688</v>
      </c>
      <c r="B136" s="207" t="s">
        <v>1191</v>
      </c>
      <c r="C136" s="237" t="s">
        <v>40</v>
      </c>
      <c r="D136" s="230" t="s">
        <v>1191</v>
      </c>
      <c r="E136" s="134" t="s">
        <v>1192</v>
      </c>
      <c r="F136" s="134" t="s">
        <v>109</v>
      </c>
      <c r="G136" s="144" t="s">
        <v>1193</v>
      </c>
      <c r="H136" s="134" t="s">
        <v>1194</v>
      </c>
      <c r="I136" s="134" t="s">
        <v>1195</v>
      </c>
      <c r="J136" s="134" t="s">
        <v>1196</v>
      </c>
      <c r="K136" s="144"/>
      <c r="L136" s="134" t="s">
        <v>1196</v>
      </c>
      <c r="M136" s="135">
        <v>9750</v>
      </c>
      <c r="N136" s="135">
        <v>9750</v>
      </c>
      <c r="O136" s="145">
        <v>9600</v>
      </c>
      <c r="P136" s="146"/>
      <c r="Q136" s="213" t="s">
        <v>1197</v>
      </c>
    </row>
    <row r="137" spans="1:17" ht="68.25" customHeight="1" x14ac:dyDescent="0.25">
      <c r="A137" s="212" t="s">
        <v>3178</v>
      </c>
      <c r="B137" s="207" t="s">
        <v>3179</v>
      </c>
      <c r="C137" s="237" t="s">
        <v>40</v>
      </c>
      <c r="D137" s="230" t="s">
        <v>1198</v>
      </c>
      <c r="E137" s="134" t="s">
        <v>1199</v>
      </c>
      <c r="F137" s="134" t="s">
        <v>109</v>
      </c>
      <c r="G137" s="144" t="s">
        <v>1200</v>
      </c>
      <c r="H137" s="134" t="s">
        <v>233</v>
      </c>
      <c r="I137" s="134" t="s">
        <v>1201</v>
      </c>
      <c r="J137" s="134" t="s">
        <v>1202</v>
      </c>
      <c r="K137" s="134" t="s">
        <v>1203</v>
      </c>
      <c r="L137" s="134" t="s">
        <v>1204</v>
      </c>
      <c r="M137" s="135">
        <v>1770.9</v>
      </c>
      <c r="N137" s="135">
        <v>28229.1</v>
      </c>
      <c r="O137" s="145">
        <v>30000</v>
      </c>
      <c r="P137" s="146">
        <v>-28229.1</v>
      </c>
      <c r="Q137" s="213" t="s">
        <v>1205</v>
      </c>
    </row>
    <row r="138" spans="1:17" ht="68.25" customHeight="1" x14ac:dyDescent="0.25">
      <c r="A138" s="212" t="s">
        <v>3181</v>
      </c>
      <c r="B138" s="207" t="s">
        <v>1072</v>
      </c>
      <c r="C138" s="237" t="s">
        <v>40</v>
      </c>
      <c r="D138" s="230" t="s">
        <v>1072</v>
      </c>
      <c r="E138" s="134" t="s">
        <v>1073</v>
      </c>
      <c r="F138" s="134" t="s">
        <v>109</v>
      </c>
      <c r="G138" s="144" t="s">
        <v>1074</v>
      </c>
      <c r="H138" s="134" t="s">
        <v>233</v>
      </c>
      <c r="I138" s="134" t="s">
        <v>1075</v>
      </c>
      <c r="J138" s="134" t="s">
        <v>1076</v>
      </c>
      <c r="K138" s="134" t="s">
        <v>1077</v>
      </c>
      <c r="L138" s="134" t="s">
        <v>1078</v>
      </c>
      <c r="M138" s="135">
        <v>46360</v>
      </c>
      <c r="N138" s="135">
        <v>19450</v>
      </c>
      <c r="O138" s="145">
        <v>46360</v>
      </c>
      <c r="P138" s="146">
        <v>0</v>
      </c>
      <c r="Q138" s="213" t="s">
        <v>1079</v>
      </c>
    </row>
    <row r="139" spans="1:17" ht="68.25" customHeight="1" x14ac:dyDescent="0.25">
      <c r="A139" s="212" t="s">
        <v>2781</v>
      </c>
      <c r="B139" s="207" t="s">
        <v>2782</v>
      </c>
      <c r="C139" s="237" t="s">
        <v>40</v>
      </c>
      <c r="D139" s="230" t="s">
        <v>1154</v>
      </c>
      <c r="E139" s="134" t="s">
        <v>1155</v>
      </c>
      <c r="F139" s="134" t="s">
        <v>109</v>
      </c>
      <c r="G139" s="144" t="s">
        <v>1156</v>
      </c>
      <c r="H139" s="134" t="s">
        <v>233</v>
      </c>
      <c r="I139" s="144" t="s">
        <v>4431</v>
      </c>
      <c r="J139" s="144" t="s">
        <v>4432</v>
      </c>
      <c r="K139" s="144" t="s">
        <v>4433</v>
      </c>
      <c r="L139" s="144" t="s">
        <v>4434</v>
      </c>
      <c r="M139" s="180">
        <v>0</v>
      </c>
      <c r="N139" s="135" t="s">
        <v>4435</v>
      </c>
      <c r="O139" s="145">
        <v>10141.35</v>
      </c>
      <c r="P139" s="146">
        <v>0</v>
      </c>
      <c r="Q139" s="213" t="s">
        <v>1157</v>
      </c>
    </row>
    <row r="140" spans="1:17" ht="68.25" customHeight="1" x14ac:dyDescent="0.25">
      <c r="A140" s="212" t="s">
        <v>3282</v>
      </c>
      <c r="B140" s="207" t="s">
        <v>3283</v>
      </c>
      <c r="C140" s="237" t="s">
        <v>42</v>
      </c>
      <c r="D140" s="230" t="s">
        <v>1314</v>
      </c>
      <c r="E140" s="134" t="s">
        <v>5157</v>
      </c>
      <c r="F140" s="134"/>
      <c r="G140" s="144" t="s">
        <v>1316</v>
      </c>
      <c r="H140" s="144" t="s">
        <v>233</v>
      </c>
      <c r="I140" s="144"/>
      <c r="J140" s="144"/>
      <c r="K140" s="144"/>
      <c r="L140" s="144"/>
      <c r="M140" s="135">
        <v>56000</v>
      </c>
      <c r="N140" s="135">
        <v>56000</v>
      </c>
      <c r="O140" s="145">
        <v>80400</v>
      </c>
      <c r="P140" s="146">
        <v>-24400</v>
      </c>
      <c r="Q140" s="213" t="s">
        <v>1317</v>
      </c>
    </row>
    <row r="141" spans="1:17" ht="68.25" customHeight="1" x14ac:dyDescent="0.25">
      <c r="A141" s="212" t="s">
        <v>3219</v>
      </c>
      <c r="B141" s="207" t="s">
        <v>1285</v>
      </c>
      <c r="C141" s="237" t="s">
        <v>42</v>
      </c>
      <c r="D141" s="230" t="s">
        <v>1285</v>
      </c>
      <c r="E141" s="135"/>
      <c r="F141" s="134"/>
      <c r="G141" s="144" t="s">
        <v>1286</v>
      </c>
      <c r="H141" s="144" t="s">
        <v>233</v>
      </c>
      <c r="I141" s="135"/>
      <c r="J141" s="135"/>
      <c r="K141" s="135"/>
      <c r="L141" s="135"/>
      <c r="M141" s="135">
        <v>109800</v>
      </c>
      <c r="N141" s="135">
        <v>109269</v>
      </c>
      <c r="O141" s="145">
        <v>108635.69</v>
      </c>
      <c r="P141" s="146">
        <v>1164.3099999999977</v>
      </c>
      <c r="Q141" s="213" t="s">
        <v>1287</v>
      </c>
    </row>
    <row r="142" spans="1:17" ht="68.25" customHeight="1" x14ac:dyDescent="0.25">
      <c r="A142" s="212" t="s">
        <v>3221</v>
      </c>
      <c r="B142" s="207" t="s">
        <v>3222</v>
      </c>
      <c r="C142" s="237" t="s">
        <v>42</v>
      </c>
      <c r="D142" s="230" t="s">
        <v>1288</v>
      </c>
      <c r="E142" s="135"/>
      <c r="F142" s="134"/>
      <c r="G142" s="144" t="s">
        <v>1289</v>
      </c>
      <c r="H142" s="144" t="s">
        <v>233</v>
      </c>
      <c r="I142" s="135"/>
      <c r="J142" s="135"/>
      <c r="K142" s="135"/>
      <c r="L142" s="135"/>
      <c r="M142" s="135">
        <v>128991.8</v>
      </c>
      <c r="N142" s="135">
        <v>113480.86</v>
      </c>
      <c r="O142" s="145">
        <v>142856.4</v>
      </c>
      <c r="P142" s="146">
        <v>-13864.599999999991</v>
      </c>
      <c r="Q142" s="213" t="s">
        <v>1290</v>
      </c>
    </row>
    <row r="143" spans="1:17" ht="68.25" customHeight="1" x14ac:dyDescent="0.25">
      <c r="A143" s="212" t="s">
        <v>3224</v>
      </c>
      <c r="B143" s="207" t="s">
        <v>1291</v>
      </c>
      <c r="C143" s="237" t="s">
        <v>42</v>
      </c>
      <c r="D143" s="230" t="s">
        <v>1291</v>
      </c>
      <c r="E143" s="135"/>
      <c r="F143" s="134"/>
      <c r="G143" s="144" t="s">
        <v>1292</v>
      </c>
      <c r="H143" s="144" t="s">
        <v>233</v>
      </c>
      <c r="I143" s="135"/>
      <c r="J143" s="135"/>
      <c r="K143" s="135"/>
      <c r="L143" s="135"/>
      <c r="M143" s="135">
        <v>161619.35</v>
      </c>
      <c r="N143" s="135">
        <v>161619.35</v>
      </c>
      <c r="O143" s="145">
        <v>161619.35</v>
      </c>
      <c r="P143" s="146">
        <v>0</v>
      </c>
      <c r="Q143" s="213"/>
    </row>
    <row r="144" spans="1:17" ht="68.25" customHeight="1" x14ac:dyDescent="0.25">
      <c r="A144" s="212" t="s">
        <v>3225</v>
      </c>
      <c r="B144" s="207" t="s">
        <v>3226</v>
      </c>
      <c r="C144" s="237" t="s">
        <v>42</v>
      </c>
      <c r="D144" s="230" t="s">
        <v>1293</v>
      </c>
      <c r="E144" s="135"/>
      <c r="F144" s="134"/>
      <c r="G144" s="144" t="s">
        <v>1294</v>
      </c>
      <c r="H144" s="144" t="s">
        <v>233</v>
      </c>
      <c r="I144" s="135"/>
      <c r="J144" s="135"/>
      <c r="K144" s="135"/>
      <c r="L144" s="135"/>
      <c r="M144" s="135">
        <v>69700</v>
      </c>
      <c r="N144" s="135">
        <v>69696</v>
      </c>
      <c r="O144" s="145">
        <v>69700</v>
      </c>
      <c r="P144" s="146">
        <v>0</v>
      </c>
      <c r="Q144" s="213" t="s">
        <v>1295</v>
      </c>
    </row>
    <row r="145" spans="1:17" ht="68.25" customHeight="1" x14ac:dyDescent="0.25">
      <c r="A145" s="212" t="s">
        <v>3228</v>
      </c>
      <c r="B145" s="207" t="s">
        <v>3229</v>
      </c>
      <c r="C145" s="237" t="s">
        <v>42</v>
      </c>
      <c r="D145" s="230" t="s">
        <v>1296</v>
      </c>
      <c r="E145" s="135"/>
      <c r="F145" s="134"/>
      <c r="G145" s="144" t="s">
        <v>1297</v>
      </c>
      <c r="H145" s="144" t="s">
        <v>233</v>
      </c>
      <c r="I145" s="135"/>
      <c r="J145" s="135"/>
      <c r="K145" s="135"/>
      <c r="L145" s="135"/>
      <c r="M145" s="135">
        <v>12000</v>
      </c>
      <c r="N145" s="135">
        <v>5539.88</v>
      </c>
      <c r="O145" s="145">
        <v>0</v>
      </c>
      <c r="P145" s="146">
        <v>12000</v>
      </c>
      <c r="Q145" s="213" t="s">
        <v>1298</v>
      </c>
    </row>
    <row r="146" spans="1:17" ht="68.25" customHeight="1" x14ac:dyDescent="0.25">
      <c r="A146" s="212" t="s">
        <v>3262</v>
      </c>
      <c r="B146" s="207" t="s">
        <v>3263</v>
      </c>
      <c r="C146" s="237" t="s">
        <v>42</v>
      </c>
      <c r="D146" s="230" t="s">
        <v>1299</v>
      </c>
      <c r="E146" s="134" t="s">
        <v>1300</v>
      </c>
      <c r="F146" s="134"/>
      <c r="G146" s="144" t="s">
        <v>1301</v>
      </c>
      <c r="H146" s="144" t="s">
        <v>233</v>
      </c>
      <c r="I146" s="144"/>
      <c r="J146" s="144"/>
      <c r="K146" s="144"/>
      <c r="L146" s="144"/>
      <c r="M146" s="135">
        <v>4500</v>
      </c>
      <c r="N146" s="135">
        <v>0</v>
      </c>
      <c r="O146" s="145">
        <v>3000</v>
      </c>
      <c r="P146" s="146">
        <v>1500</v>
      </c>
      <c r="Q146" s="213" t="s">
        <v>1302</v>
      </c>
    </row>
    <row r="147" spans="1:17" ht="68.25" customHeight="1" x14ac:dyDescent="0.25">
      <c r="A147" s="212" t="s">
        <v>3265</v>
      </c>
      <c r="B147" s="207" t="s">
        <v>3266</v>
      </c>
      <c r="C147" s="237" t="s">
        <v>42</v>
      </c>
      <c r="D147" s="230" t="s">
        <v>1303</v>
      </c>
      <c r="E147" s="144"/>
      <c r="F147" s="134"/>
      <c r="G147" s="144" t="s">
        <v>1304</v>
      </c>
      <c r="H147" s="144" t="s">
        <v>233</v>
      </c>
      <c r="I147" s="144"/>
      <c r="J147" s="144"/>
      <c r="K147" s="144"/>
      <c r="L147" s="144"/>
      <c r="M147" s="135">
        <v>30000</v>
      </c>
      <c r="N147" s="135">
        <v>0</v>
      </c>
      <c r="O147" s="145">
        <v>30000</v>
      </c>
      <c r="P147" s="146">
        <v>0</v>
      </c>
      <c r="Q147" s="213"/>
    </row>
    <row r="148" spans="1:17" ht="68.25" customHeight="1" x14ac:dyDescent="0.25">
      <c r="A148" s="212" t="s">
        <v>3267</v>
      </c>
      <c r="B148" s="207" t="s">
        <v>1305</v>
      </c>
      <c r="C148" s="237" t="s">
        <v>42</v>
      </c>
      <c r="D148" s="230" t="s">
        <v>1305</v>
      </c>
      <c r="E148" s="144"/>
      <c r="F148" s="134"/>
      <c r="G148" s="144" t="s">
        <v>1306</v>
      </c>
      <c r="H148" s="144" t="s">
        <v>233</v>
      </c>
      <c r="I148" s="144"/>
      <c r="J148" s="144"/>
      <c r="K148" s="144"/>
      <c r="L148" s="144"/>
      <c r="M148" s="135">
        <v>54200</v>
      </c>
      <c r="N148" s="135">
        <v>47265.7</v>
      </c>
      <c r="O148" s="145">
        <v>54200</v>
      </c>
      <c r="P148" s="146">
        <v>0</v>
      </c>
      <c r="Q148" s="213" t="s">
        <v>1307</v>
      </c>
    </row>
    <row r="149" spans="1:17" ht="68.25" customHeight="1" x14ac:dyDescent="0.25">
      <c r="A149" s="212" t="s">
        <v>3268</v>
      </c>
      <c r="B149" s="207" t="s">
        <v>3269</v>
      </c>
      <c r="C149" s="237" t="s">
        <v>42</v>
      </c>
      <c r="D149" s="230" t="s">
        <v>1308</v>
      </c>
      <c r="E149" s="144"/>
      <c r="F149" s="134"/>
      <c r="G149" s="144" t="s">
        <v>1309</v>
      </c>
      <c r="H149" s="144" t="s">
        <v>233</v>
      </c>
      <c r="I149" s="144"/>
      <c r="J149" s="144"/>
      <c r="K149" s="144"/>
      <c r="L149" s="144"/>
      <c r="M149" s="135">
        <v>2540969.7799999998</v>
      </c>
      <c r="N149" s="135">
        <v>2343247.9300000002</v>
      </c>
      <c r="O149" s="145">
        <v>3385428.24</v>
      </c>
      <c r="P149" s="146">
        <v>-844458.46000000043</v>
      </c>
      <c r="Q149" s="213" t="s">
        <v>1310</v>
      </c>
    </row>
    <row r="150" spans="1:17" ht="68.25" customHeight="1" x14ac:dyDescent="0.25">
      <c r="A150" s="212" t="s">
        <v>3270</v>
      </c>
      <c r="B150" s="207" t="s">
        <v>1283</v>
      </c>
      <c r="C150" s="237" t="s">
        <v>42</v>
      </c>
      <c r="D150" s="230" t="s">
        <v>1283</v>
      </c>
      <c r="E150" s="144"/>
      <c r="F150" s="134"/>
      <c r="G150" s="144" t="s">
        <v>1284</v>
      </c>
      <c r="H150" s="144" t="s">
        <v>233</v>
      </c>
      <c r="I150" s="144"/>
      <c r="J150" s="144"/>
      <c r="K150" s="144"/>
      <c r="L150" s="144"/>
      <c r="M150" s="135">
        <v>155000</v>
      </c>
      <c r="N150" s="135">
        <v>165801.42000000001</v>
      </c>
      <c r="O150" s="145">
        <v>155000</v>
      </c>
      <c r="P150" s="146">
        <v>0</v>
      </c>
      <c r="Q150" s="213"/>
    </row>
    <row r="151" spans="1:17" ht="68.25" customHeight="1" x14ac:dyDescent="0.25">
      <c r="A151" s="212" t="s">
        <v>3272</v>
      </c>
      <c r="B151" s="207" t="s">
        <v>3273</v>
      </c>
      <c r="C151" s="237" t="s">
        <v>42</v>
      </c>
      <c r="D151" s="230" t="s">
        <v>1311</v>
      </c>
      <c r="E151" s="144"/>
      <c r="F151" s="134"/>
      <c r="G151" s="144" t="s">
        <v>1312</v>
      </c>
      <c r="H151" s="144" t="s">
        <v>233</v>
      </c>
      <c r="I151" s="144"/>
      <c r="J151" s="144"/>
      <c r="K151" s="144"/>
      <c r="L151" s="144"/>
      <c r="M151" s="135">
        <v>243512.5</v>
      </c>
      <c r="N151" s="135">
        <v>215254.23</v>
      </c>
      <c r="O151" s="145">
        <v>217769.87</v>
      </c>
      <c r="P151" s="146">
        <v>25742.630000000005</v>
      </c>
      <c r="Q151" s="213" t="s">
        <v>1313</v>
      </c>
    </row>
    <row r="152" spans="1:17" ht="68.25" customHeight="1" x14ac:dyDescent="0.25">
      <c r="A152" s="212" t="s">
        <v>3345</v>
      </c>
      <c r="B152" s="207" t="s">
        <v>3346</v>
      </c>
      <c r="C152" s="237" t="s">
        <v>42</v>
      </c>
      <c r="D152" s="230" t="s">
        <v>1338</v>
      </c>
      <c r="E152" s="134" t="s">
        <v>1339</v>
      </c>
      <c r="F152" s="134"/>
      <c r="G152" s="144" t="s">
        <v>1340</v>
      </c>
      <c r="H152" s="144" t="s">
        <v>233</v>
      </c>
      <c r="I152" s="144"/>
      <c r="J152" s="144"/>
      <c r="K152" s="144"/>
      <c r="L152" s="144"/>
      <c r="M152" s="135">
        <v>5000</v>
      </c>
      <c r="N152" s="135">
        <v>2660.6</v>
      </c>
      <c r="O152" s="145">
        <v>5000</v>
      </c>
      <c r="P152" s="146">
        <v>0</v>
      </c>
      <c r="Q152" s="213"/>
    </row>
    <row r="153" spans="1:17" ht="68.25" customHeight="1" x14ac:dyDescent="0.25">
      <c r="A153" s="212" t="s">
        <v>3347</v>
      </c>
      <c r="B153" s="207" t="s">
        <v>3348</v>
      </c>
      <c r="C153" s="237" t="s">
        <v>42</v>
      </c>
      <c r="D153" s="230" t="s">
        <v>1341</v>
      </c>
      <c r="E153" s="134" t="s">
        <v>1342</v>
      </c>
      <c r="F153" s="134"/>
      <c r="G153" s="144" t="s">
        <v>1343</v>
      </c>
      <c r="H153" s="144" t="s">
        <v>233</v>
      </c>
      <c r="I153" s="138" t="s">
        <v>5158</v>
      </c>
      <c r="J153" s="138" t="s">
        <v>5159</v>
      </c>
      <c r="K153" s="138" t="s">
        <v>5160</v>
      </c>
      <c r="L153" s="138" t="s">
        <v>5161</v>
      </c>
      <c r="M153" s="135">
        <v>10000</v>
      </c>
      <c r="N153" s="135">
        <v>10000</v>
      </c>
      <c r="O153" s="145">
        <v>10000</v>
      </c>
      <c r="P153" s="146">
        <v>0</v>
      </c>
      <c r="Q153" s="213"/>
    </row>
    <row r="154" spans="1:17" ht="68.25" customHeight="1" x14ac:dyDescent="0.25">
      <c r="A154" s="212" t="s">
        <v>3349</v>
      </c>
      <c r="B154" s="207" t="s">
        <v>3350</v>
      </c>
      <c r="C154" s="237" t="s">
        <v>42</v>
      </c>
      <c r="D154" s="230" t="s">
        <v>1344</v>
      </c>
      <c r="E154" s="134" t="s">
        <v>1345</v>
      </c>
      <c r="F154" s="134"/>
      <c r="G154" s="144" t="s">
        <v>1346</v>
      </c>
      <c r="H154" s="144" t="s">
        <v>233</v>
      </c>
      <c r="I154" s="144"/>
      <c r="J154" s="144"/>
      <c r="K154" s="144"/>
      <c r="L154" s="144"/>
      <c r="M154" s="135">
        <v>39500</v>
      </c>
      <c r="N154" s="135">
        <v>14268.46</v>
      </c>
      <c r="O154" s="145">
        <v>20000</v>
      </c>
      <c r="P154" s="146">
        <v>19500</v>
      </c>
      <c r="Q154" s="213" t="s">
        <v>1347</v>
      </c>
    </row>
    <row r="155" spans="1:17" ht="68.25" customHeight="1" x14ac:dyDescent="0.25">
      <c r="A155" s="212" t="s">
        <v>3352</v>
      </c>
      <c r="B155" s="207" t="s">
        <v>3353</v>
      </c>
      <c r="C155" s="237" t="s">
        <v>42</v>
      </c>
      <c r="D155" s="230" t="s">
        <v>1348</v>
      </c>
      <c r="E155" s="134"/>
      <c r="F155" s="134"/>
      <c r="G155" s="144" t="s">
        <v>1349</v>
      </c>
      <c r="H155" s="144" t="s">
        <v>233</v>
      </c>
      <c r="I155" s="144"/>
      <c r="J155" s="144"/>
      <c r="K155" s="144"/>
      <c r="L155" s="144"/>
      <c r="M155" s="135">
        <v>4000</v>
      </c>
      <c r="N155" s="135">
        <v>466.34</v>
      </c>
      <c r="O155" s="145">
        <v>500</v>
      </c>
      <c r="P155" s="146">
        <v>3500</v>
      </c>
      <c r="Q155" s="213" t="s">
        <v>1350</v>
      </c>
    </row>
    <row r="156" spans="1:17" ht="68.25" customHeight="1" x14ac:dyDescent="0.25">
      <c r="A156" s="212" t="s">
        <v>3356</v>
      </c>
      <c r="B156" s="207" t="s">
        <v>3357</v>
      </c>
      <c r="C156" s="237" t="s">
        <v>44</v>
      </c>
      <c r="D156" s="230" t="s">
        <v>2218</v>
      </c>
      <c r="E156" s="134" t="s">
        <v>2219</v>
      </c>
      <c r="F156" s="134" t="s">
        <v>109</v>
      </c>
      <c r="G156" s="144" t="s">
        <v>2220</v>
      </c>
      <c r="H156" s="144" t="s">
        <v>233</v>
      </c>
      <c r="I156" s="144"/>
      <c r="J156" s="144"/>
      <c r="K156" s="144"/>
      <c r="L156" s="144"/>
      <c r="M156" s="135">
        <v>96000</v>
      </c>
      <c r="N156" s="135">
        <v>91809.78</v>
      </c>
      <c r="O156" s="145">
        <v>118240</v>
      </c>
      <c r="P156" s="146">
        <v>-22240</v>
      </c>
      <c r="Q156" s="213" t="s">
        <v>2222</v>
      </c>
    </row>
    <row r="157" spans="1:17" ht="68.25" customHeight="1" x14ac:dyDescent="0.25">
      <c r="A157" s="212" t="s">
        <v>2224</v>
      </c>
      <c r="B157" s="207" t="s">
        <v>3358</v>
      </c>
      <c r="C157" s="237" t="s">
        <v>44</v>
      </c>
      <c r="D157" s="230" t="s">
        <v>2223</v>
      </c>
      <c r="E157" s="144"/>
      <c r="F157" s="134" t="s">
        <v>109</v>
      </c>
      <c r="G157" s="144" t="s">
        <v>2224</v>
      </c>
      <c r="H157" s="144" t="s">
        <v>233</v>
      </c>
      <c r="I157" s="144"/>
      <c r="J157" s="144"/>
      <c r="K157" s="144"/>
      <c r="L157" s="144"/>
      <c r="M157" s="135">
        <v>2500</v>
      </c>
      <c r="N157" s="135">
        <v>1126.96</v>
      </c>
      <c r="O157" s="145">
        <v>2500</v>
      </c>
      <c r="P157" s="146">
        <v>0</v>
      </c>
      <c r="Q157" s="213"/>
    </row>
    <row r="158" spans="1:17" ht="68.25" customHeight="1" x14ac:dyDescent="0.25">
      <c r="A158" s="212" t="s">
        <v>2227</v>
      </c>
      <c r="B158" s="207" t="s">
        <v>2226</v>
      </c>
      <c r="C158" s="237" t="s">
        <v>44</v>
      </c>
      <c r="D158" s="230" t="s">
        <v>2226</v>
      </c>
      <c r="E158" s="144"/>
      <c r="F158" s="134" t="s">
        <v>109</v>
      </c>
      <c r="G158" s="144" t="s">
        <v>2227</v>
      </c>
      <c r="H158" s="144" t="s">
        <v>233</v>
      </c>
      <c r="I158" s="138" t="s">
        <v>5162</v>
      </c>
      <c r="J158" s="138" t="s">
        <v>5163</v>
      </c>
      <c r="K158" s="138" t="s">
        <v>5164</v>
      </c>
      <c r="L158" s="138" t="s">
        <v>5165</v>
      </c>
      <c r="M158" s="135">
        <v>4810</v>
      </c>
      <c r="N158" s="135">
        <v>3833.2200000000003</v>
      </c>
      <c r="O158" s="145">
        <v>5500</v>
      </c>
      <c r="P158" s="146">
        <v>-690</v>
      </c>
      <c r="Q158" s="213" t="s">
        <v>2229</v>
      </c>
    </row>
    <row r="159" spans="1:17" ht="68.25" customHeight="1" x14ac:dyDescent="0.25">
      <c r="A159" s="212" t="s">
        <v>3439</v>
      </c>
      <c r="B159" s="207" t="s">
        <v>3440</v>
      </c>
      <c r="C159" s="237" t="s">
        <v>50</v>
      </c>
      <c r="D159" s="230" t="s">
        <v>1248</v>
      </c>
      <c r="E159" s="134" t="s">
        <v>1249</v>
      </c>
      <c r="F159" s="134"/>
      <c r="G159" s="144" t="s">
        <v>1250</v>
      </c>
      <c r="H159" s="144" t="s">
        <v>4994</v>
      </c>
      <c r="I159" s="144" t="s">
        <v>5023</v>
      </c>
      <c r="J159" s="144" t="s">
        <v>4995</v>
      </c>
      <c r="K159" s="144" t="s">
        <v>4996</v>
      </c>
      <c r="L159" s="144" t="s">
        <v>4997</v>
      </c>
      <c r="M159" s="157">
        <v>3000</v>
      </c>
      <c r="N159" s="157">
        <v>0</v>
      </c>
      <c r="O159" s="145">
        <v>3000</v>
      </c>
      <c r="P159" s="146">
        <v>0</v>
      </c>
      <c r="Q159" s="213" t="s">
        <v>1252</v>
      </c>
    </row>
    <row r="160" spans="1:17" ht="68.25" customHeight="1" x14ac:dyDescent="0.25">
      <c r="A160" s="212" t="s">
        <v>1275</v>
      </c>
      <c r="B160" s="207" t="s">
        <v>1276</v>
      </c>
      <c r="C160" s="237" t="s">
        <v>50</v>
      </c>
      <c r="D160" s="230" t="s">
        <v>1248</v>
      </c>
      <c r="E160" s="134" t="s">
        <v>1253</v>
      </c>
      <c r="F160" s="134"/>
      <c r="G160" s="144" t="s">
        <v>1254</v>
      </c>
      <c r="H160" s="144" t="s">
        <v>4994</v>
      </c>
      <c r="I160" s="144" t="s">
        <v>1255</v>
      </c>
      <c r="J160" s="144">
        <v>90</v>
      </c>
      <c r="K160" s="144" t="s">
        <v>4998</v>
      </c>
      <c r="L160" s="144">
        <v>90</v>
      </c>
      <c r="M160" s="157">
        <v>120000</v>
      </c>
      <c r="N160" s="157">
        <v>99000</v>
      </c>
      <c r="O160" s="145">
        <v>120000</v>
      </c>
      <c r="P160" s="146">
        <v>0</v>
      </c>
      <c r="Q160" s="213"/>
    </row>
    <row r="161" spans="1:17" ht="68.25" customHeight="1" x14ac:dyDescent="0.25">
      <c r="A161" s="212" t="s">
        <v>3445</v>
      </c>
      <c r="B161" s="207" t="s">
        <v>3446</v>
      </c>
      <c r="C161" s="237" t="s">
        <v>50</v>
      </c>
      <c r="D161" s="230" t="s">
        <v>1260</v>
      </c>
      <c r="E161" s="134" t="s">
        <v>1261</v>
      </c>
      <c r="F161" s="134"/>
      <c r="G161" s="144" t="s">
        <v>1262</v>
      </c>
      <c r="H161" s="144" t="s">
        <v>4994</v>
      </c>
      <c r="I161" s="144" t="s">
        <v>5024</v>
      </c>
      <c r="J161" s="144">
        <v>70</v>
      </c>
      <c r="K161" s="144">
        <v>38</v>
      </c>
      <c r="L161" s="144">
        <v>80</v>
      </c>
      <c r="M161" s="157">
        <v>31000</v>
      </c>
      <c r="N161" s="157">
        <v>13886.92</v>
      </c>
      <c r="O161" s="145">
        <v>31000</v>
      </c>
      <c r="P161" s="146">
        <v>0</v>
      </c>
      <c r="Q161" s="213"/>
    </row>
    <row r="162" spans="1:17" ht="68.25" customHeight="1" x14ac:dyDescent="0.25">
      <c r="A162" s="212" t="s">
        <v>3448</v>
      </c>
      <c r="B162" s="207" t="s">
        <v>3449</v>
      </c>
      <c r="C162" s="237" t="s">
        <v>50</v>
      </c>
      <c r="D162" s="230" t="s">
        <v>1248</v>
      </c>
      <c r="E162" s="134" t="s">
        <v>1256</v>
      </c>
      <c r="F162" s="134"/>
      <c r="G162" s="144" t="s">
        <v>1257</v>
      </c>
      <c r="H162" s="144" t="s">
        <v>4994</v>
      </c>
      <c r="I162" s="144" t="s">
        <v>1258</v>
      </c>
      <c r="J162" s="144">
        <v>3</v>
      </c>
      <c r="K162" s="144" t="s">
        <v>4999</v>
      </c>
      <c r="L162" s="144">
        <v>4</v>
      </c>
      <c r="M162" s="157">
        <v>3500</v>
      </c>
      <c r="N162" s="157">
        <v>331.82</v>
      </c>
      <c r="O162" s="145">
        <v>3500</v>
      </c>
      <c r="P162" s="146">
        <v>0</v>
      </c>
      <c r="Q162" s="213" t="s">
        <v>1259</v>
      </c>
    </row>
    <row r="163" spans="1:17" ht="68.25" customHeight="1" x14ac:dyDescent="0.25">
      <c r="A163" s="212" t="s">
        <v>3453</v>
      </c>
      <c r="B163" s="207" t="s">
        <v>3454</v>
      </c>
      <c r="C163" s="237" t="s">
        <v>50</v>
      </c>
      <c r="D163" s="230" t="s">
        <v>1263</v>
      </c>
      <c r="E163" s="134" t="s">
        <v>1264</v>
      </c>
      <c r="F163" s="134"/>
      <c r="G163" s="144" t="s">
        <v>1265</v>
      </c>
      <c r="H163" s="144" t="s">
        <v>4994</v>
      </c>
      <c r="I163" s="134" t="s">
        <v>5001</v>
      </c>
      <c r="J163" s="134">
        <v>20</v>
      </c>
      <c r="K163" s="134">
        <v>20</v>
      </c>
      <c r="L163" s="134">
        <v>22</v>
      </c>
      <c r="M163" s="135">
        <v>25000</v>
      </c>
      <c r="N163" s="135">
        <v>25000</v>
      </c>
      <c r="O163" s="145">
        <v>25000</v>
      </c>
      <c r="P163" s="146">
        <v>0</v>
      </c>
      <c r="Q163" s="213"/>
    </row>
    <row r="164" spans="1:17" ht="68.25" customHeight="1" x14ac:dyDescent="0.25">
      <c r="A164" s="212" t="s">
        <v>3455</v>
      </c>
      <c r="B164" s="207" t="s">
        <v>3456</v>
      </c>
      <c r="C164" s="237" t="s">
        <v>50</v>
      </c>
      <c r="D164" s="230" t="s">
        <v>1271</v>
      </c>
      <c r="E164" s="134" t="s">
        <v>1272</v>
      </c>
      <c r="F164" s="134"/>
      <c r="G164" s="144" t="s">
        <v>1273</v>
      </c>
      <c r="H164" s="144" t="s">
        <v>4994</v>
      </c>
      <c r="I164" s="144" t="s">
        <v>5000</v>
      </c>
      <c r="J164" s="144" t="s">
        <v>5000</v>
      </c>
      <c r="K164" s="144" t="s">
        <v>5000</v>
      </c>
      <c r="L164" s="144" t="s">
        <v>5000</v>
      </c>
      <c r="M164" s="157">
        <v>2500</v>
      </c>
      <c r="N164" s="157">
        <v>0</v>
      </c>
      <c r="O164" s="145">
        <v>2500</v>
      </c>
      <c r="P164" s="146">
        <v>0</v>
      </c>
      <c r="Q164" s="213" t="s">
        <v>1274</v>
      </c>
    </row>
    <row r="165" spans="1:17" ht="68.25" customHeight="1" x14ac:dyDescent="0.25">
      <c r="A165" s="212" t="s">
        <v>3457</v>
      </c>
      <c r="B165" s="207" t="s">
        <v>3458</v>
      </c>
      <c r="C165" s="237" t="s">
        <v>50</v>
      </c>
      <c r="D165" s="230" t="s">
        <v>1263</v>
      </c>
      <c r="E165" s="134" t="s">
        <v>1266</v>
      </c>
      <c r="F165" s="134"/>
      <c r="G165" s="144" t="s">
        <v>1267</v>
      </c>
      <c r="H165" s="144" t="s">
        <v>4994</v>
      </c>
      <c r="I165" s="144" t="s">
        <v>5001</v>
      </c>
      <c r="J165" s="144">
        <v>25</v>
      </c>
      <c r="K165" s="144">
        <v>20</v>
      </c>
      <c r="L165" s="144">
        <v>22</v>
      </c>
      <c r="M165" s="157">
        <v>10000</v>
      </c>
      <c r="N165" s="157">
        <v>4666.37</v>
      </c>
      <c r="O165" s="145">
        <v>10000</v>
      </c>
      <c r="P165" s="146">
        <v>0</v>
      </c>
      <c r="Q165" s="213"/>
    </row>
    <row r="166" spans="1:17" ht="68.25" customHeight="1" x14ac:dyDescent="0.25">
      <c r="A166" s="212" t="s">
        <v>3459</v>
      </c>
      <c r="B166" s="207" t="s">
        <v>3460</v>
      </c>
      <c r="C166" s="237" t="s">
        <v>50</v>
      </c>
      <c r="D166" s="230" t="s">
        <v>1268</v>
      </c>
      <c r="E166" s="134" t="s">
        <v>1269</v>
      </c>
      <c r="F166" s="134"/>
      <c r="G166" s="144" t="s">
        <v>1270</v>
      </c>
      <c r="H166" s="144" t="s">
        <v>5002</v>
      </c>
      <c r="I166" s="144" t="s">
        <v>5394</v>
      </c>
      <c r="J166" s="144">
        <v>4</v>
      </c>
      <c r="K166" s="144">
        <v>4</v>
      </c>
      <c r="L166" s="144">
        <v>4</v>
      </c>
      <c r="M166" s="157">
        <v>188000</v>
      </c>
      <c r="N166" s="157">
        <v>177285.59</v>
      </c>
      <c r="O166" s="145">
        <v>188000</v>
      </c>
      <c r="P166" s="146">
        <v>0</v>
      </c>
      <c r="Q166" s="213"/>
    </row>
    <row r="167" spans="1:17" ht="68.25" customHeight="1" x14ac:dyDescent="0.25">
      <c r="A167" s="215" t="s">
        <v>3465</v>
      </c>
      <c r="B167" s="208" t="s">
        <v>3466</v>
      </c>
      <c r="C167" s="237" t="s">
        <v>52</v>
      </c>
      <c r="D167" s="230" t="s">
        <v>914</v>
      </c>
      <c r="E167" s="134" t="s">
        <v>915</v>
      </c>
      <c r="F167" s="134" t="s">
        <v>109</v>
      </c>
      <c r="G167" s="144" t="s">
        <v>916</v>
      </c>
      <c r="H167" s="134" t="s">
        <v>233</v>
      </c>
      <c r="I167" s="134" t="s">
        <v>917</v>
      </c>
      <c r="J167" s="134">
        <v>7</v>
      </c>
      <c r="K167" s="134">
        <v>2</v>
      </c>
      <c r="L167" s="134">
        <v>7</v>
      </c>
      <c r="M167" s="167">
        <v>15000</v>
      </c>
      <c r="N167" s="167">
        <v>8348.06</v>
      </c>
      <c r="O167" s="145">
        <v>35000</v>
      </c>
      <c r="P167" s="146">
        <f>M167-O167</f>
        <v>-20000</v>
      </c>
      <c r="Q167" s="213" t="s">
        <v>918</v>
      </c>
    </row>
    <row r="168" spans="1:17" ht="68.25" customHeight="1" x14ac:dyDescent="0.25">
      <c r="A168" s="212" t="s">
        <v>3467</v>
      </c>
      <c r="B168" s="207" t="s">
        <v>3468</v>
      </c>
      <c r="C168" s="237" t="s">
        <v>52</v>
      </c>
      <c r="D168" s="230" t="s">
        <v>641</v>
      </c>
      <c r="E168" s="134" t="s">
        <v>642</v>
      </c>
      <c r="F168" s="134" t="s">
        <v>109</v>
      </c>
      <c r="G168" s="144" t="s">
        <v>643</v>
      </c>
      <c r="H168" s="147" t="s">
        <v>5025</v>
      </c>
      <c r="I168" s="147" t="s">
        <v>5025</v>
      </c>
      <c r="J168" s="147" t="s">
        <v>5025</v>
      </c>
      <c r="K168" s="147" t="s">
        <v>5025</v>
      </c>
      <c r="L168" s="147" t="s">
        <v>5025</v>
      </c>
      <c r="M168" s="155">
        <v>3000</v>
      </c>
      <c r="N168" s="147" t="s">
        <v>5025</v>
      </c>
      <c r="O168" s="147" t="s">
        <v>5025</v>
      </c>
      <c r="P168" s="155">
        <v>3000</v>
      </c>
      <c r="Q168" s="216" t="s">
        <v>644</v>
      </c>
    </row>
    <row r="169" spans="1:17" ht="68.25" customHeight="1" x14ac:dyDescent="0.25">
      <c r="A169" s="212" t="s">
        <v>3471</v>
      </c>
      <c r="B169" s="207" t="s">
        <v>3472</v>
      </c>
      <c r="C169" s="237" t="s">
        <v>52</v>
      </c>
      <c r="D169" s="230" t="s">
        <v>727</v>
      </c>
      <c r="E169" s="134" t="s">
        <v>728</v>
      </c>
      <c r="F169" s="134" t="s">
        <v>109</v>
      </c>
      <c r="G169" s="144" t="s">
        <v>729</v>
      </c>
      <c r="H169" s="147" t="s">
        <v>745</v>
      </c>
      <c r="I169" s="147" t="s">
        <v>703</v>
      </c>
      <c r="J169" s="147">
        <v>64</v>
      </c>
      <c r="K169" s="147">
        <v>52</v>
      </c>
      <c r="L169" s="147">
        <v>64</v>
      </c>
      <c r="M169" s="155">
        <v>122269.44</v>
      </c>
      <c r="N169" s="155">
        <v>122269.44</v>
      </c>
      <c r="O169" s="181">
        <v>124335.36000000002</v>
      </c>
      <c r="P169" s="155">
        <v>-2065.9200000000128</v>
      </c>
      <c r="Q169" s="213" t="s">
        <v>730</v>
      </c>
    </row>
    <row r="170" spans="1:17" ht="68.25" customHeight="1" x14ac:dyDescent="0.25">
      <c r="A170" s="212" t="s">
        <v>3474</v>
      </c>
      <c r="B170" s="207" t="s">
        <v>3475</v>
      </c>
      <c r="C170" s="237" t="s">
        <v>52</v>
      </c>
      <c r="D170" s="230" t="s">
        <v>656</v>
      </c>
      <c r="E170" s="134" t="s">
        <v>657</v>
      </c>
      <c r="F170" s="134" t="s">
        <v>109</v>
      </c>
      <c r="G170" s="144" t="s">
        <v>658</v>
      </c>
      <c r="H170" s="147" t="s">
        <v>745</v>
      </c>
      <c r="I170" s="147" t="s">
        <v>659</v>
      </c>
      <c r="J170" s="147">
        <v>248</v>
      </c>
      <c r="K170" s="147" t="s">
        <v>5026</v>
      </c>
      <c r="L170" s="147">
        <v>300</v>
      </c>
      <c r="M170" s="155">
        <v>280000</v>
      </c>
      <c r="N170" s="182">
        <v>268939.28999999998</v>
      </c>
      <c r="O170" s="181">
        <v>325000</v>
      </c>
      <c r="P170" s="155">
        <v>-45000</v>
      </c>
      <c r="Q170" s="213"/>
    </row>
    <row r="171" spans="1:17" ht="68.25" customHeight="1" x14ac:dyDescent="0.25">
      <c r="A171" s="212" t="s">
        <v>2776</v>
      </c>
      <c r="B171" s="207" t="s">
        <v>2777</v>
      </c>
      <c r="C171" s="237" t="s">
        <v>52</v>
      </c>
      <c r="D171" s="230" t="s">
        <v>721</v>
      </c>
      <c r="E171" s="134" t="s">
        <v>722</v>
      </c>
      <c r="F171" s="134" t="s">
        <v>109</v>
      </c>
      <c r="G171" s="144" t="s">
        <v>723</v>
      </c>
      <c r="H171" s="147" t="s">
        <v>745</v>
      </c>
      <c r="I171" s="134" t="s">
        <v>703</v>
      </c>
      <c r="J171" s="134">
        <v>18</v>
      </c>
      <c r="K171" s="134">
        <v>10</v>
      </c>
      <c r="L171" s="134">
        <v>18</v>
      </c>
      <c r="M171" s="135">
        <v>35000</v>
      </c>
      <c r="N171" s="135" t="s">
        <v>725</v>
      </c>
      <c r="O171" s="145">
        <v>35640</v>
      </c>
      <c r="P171" s="146">
        <v>-640</v>
      </c>
      <c r="Q171" s="213" t="s">
        <v>726</v>
      </c>
    </row>
    <row r="172" spans="1:17" ht="68.25" customHeight="1" x14ac:dyDescent="0.25">
      <c r="A172" s="212" t="s">
        <v>3477</v>
      </c>
      <c r="B172" s="207" t="s">
        <v>3478</v>
      </c>
      <c r="C172" s="237" t="s">
        <v>52</v>
      </c>
      <c r="D172" s="230" t="s">
        <v>678</v>
      </c>
      <c r="E172" s="134" t="s">
        <v>679</v>
      </c>
      <c r="F172" s="134" t="s">
        <v>109</v>
      </c>
      <c r="G172" s="144" t="s">
        <v>680</v>
      </c>
      <c r="H172" s="147" t="s">
        <v>233</v>
      </c>
      <c r="I172" s="147" t="s">
        <v>681</v>
      </c>
      <c r="J172" s="147" t="s">
        <v>5027</v>
      </c>
      <c r="K172" s="147" t="s">
        <v>5028</v>
      </c>
      <c r="L172" s="147" t="s">
        <v>5029</v>
      </c>
      <c r="M172" s="155" t="s">
        <v>387</v>
      </c>
      <c r="N172" s="155" t="s">
        <v>5030</v>
      </c>
      <c r="O172" s="181">
        <v>8600</v>
      </c>
      <c r="P172" s="155">
        <v>-8600</v>
      </c>
      <c r="Q172" s="213" t="s">
        <v>5031</v>
      </c>
    </row>
    <row r="173" spans="1:17" ht="68.25" customHeight="1" x14ac:dyDescent="0.25">
      <c r="A173" s="212" t="s">
        <v>3477</v>
      </c>
      <c r="B173" s="207" t="s">
        <v>3478</v>
      </c>
      <c r="C173" s="237" t="s">
        <v>52</v>
      </c>
      <c r="D173" s="230" t="s">
        <v>678</v>
      </c>
      <c r="E173" s="134" t="s">
        <v>684</v>
      </c>
      <c r="F173" s="134" t="s">
        <v>109</v>
      </c>
      <c r="G173" s="144" t="s">
        <v>680</v>
      </c>
      <c r="H173" s="147" t="s">
        <v>233</v>
      </c>
      <c r="I173" s="147" t="s">
        <v>681</v>
      </c>
      <c r="J173" s="147" t="s">
        <v>5032</v>
      </c>
      <c r="K173" s="147" t="s">
        <v>5033</v>
      </c>
      <c r="L173" s="147" t="s">
        <v>5034</v>
      </c>
      <c r="M173" s="155">
        <v>37.17</v>
      </c>
      <c r="N173" s="155" t="s">
        <v>5030</v>
      </c>
      <c r="O173" s="181">
        <v>37.520000000000003</v>
      </c>
      <c r="P173" s="155">
        <v>-0.35000000000000142</v>
      </c>
      <c r="Q173" s="213"/>
    </row>
    <row r="174" spans="1:17" ht="68.25" customHeight="1" x14ac:dyDescent="0.25">
      <c r="A174" s="212" t="s">
        <v>3477</v>
      </c>
      <c r="B174" s="207" t="s">
        <v>3478</v>
      </c>
      <c r="C174" s="237" t="s">
        <v>52</v>
      </c>
      <c r="D174" s="230" t="s">
        <v>678</v>
      </c>
      <c r="E174" s="134" t="s">
        <v>685</v>
      </c>
      <c r="F174" s="134" t="s">
        <v>109</v>
      </c>
      <c r="G174" s="144" t="s">
        <v>686</v>
      </c>
      <c r="H174" s="147" t="s">
        <v>233</v>
      </c>
      <c r="I174" s="147" t="s">
        <v>681</v>
      </c>
      <c r="J174" s="147" t="s">
        <v>5035</v>
      </c>
      <c r="K174" s="147" t="s">
        <v>5036</v>
      </c>
      <c r="L174" s="147" t="s">
        <v>5037</v>
      </c>
      <c r="M174" s="155">
        <v>3050</v>
      </c>
      <c r="N174" s="155" t="s">
        <v>5030</v>
      </c>
      <c r="O174" s="181">
        <v>1050</v>
      </c>
      <c r="P174" s="155">
        <f>M174-O174</f>
        <v>2000</v>
      </c>
      <c r="Q174" s="213" t="s">
        <v>5038</v>
      </c>
    </row>
    <row r="175" spans="1:17" ht="68.25" customHeight="1" x14ac:dyDescent="0.25">
      <c r="A175" s="212" t="s">
        <v>3480</v>
      </c>
      <c r="B175" s="207" t="s">
        <v>2393</v>
      </c>
      <c r="C175" s="237" t="s">
        <v>52</v>
      </c>
      <c r="D175" s="230" t="s">
        <v>1440</v>
      </c>
      <c r="E175" s="134" t="s">
        <v>1803</v>
      </c>
      <c r="F175" s="134" t="s">
        <v>109</v>
      </c>
      <c r="G175" s="144" t="s">
        <v>1006</v>
      </c>
      <c r="H175" s="147" t="s">
        <v>233</v>
      </c>
      <c r="I175" s="134" t="s">
        <v>1804</v>
      </c>
      <c r="J175" s="134">
        <v>2</v>
      </c>
      <c r="K175" s="134"/>
      <c r="L175" s="134">
        <v>2</v>
      </c>
      <c r="M175" s="135">
        <v>2500</v>
      </c>
      <c r="N175" s="136"/>
      <c r="O175" s="145">
        <v>4000</v>
      </c>
      <c r="P175" s="146">
        <v>-1500</v>
      </c>
      <c r="Q175" s="213" t="s">
        <v>1805</v>
      </c>
    </row>
    <row r="176" spans="1:17" ht="68.25" customHeight="1" x14ac:dyDescent="0.25">
      <c r="A176" s="212" t="s">
        <v>3480</v>
      </c>
      <c r="B176" s="207" t="s">
        <v>2393</v>
      </c>
      <c r="C176" s="237" t="s">
        <v>52</v>
      </c>
      <c r="D176" s="230" t="s">
        <v>672</v>
      </c>
      <c r="E176" s="134" t="s">
        <v>673</v>
      </c>
      <c r="F176" s="134" t="s">
        <v>109</v>
      </c>
      <c r="G176" s="144" t="s">
        <v>484</v>
      </c>
      <c r="H176" s="147" t="s">
        <v>233</v>
      </c>
      <c r="I176" s="147" t="s">
        <v>5039</v>
      </c>
      <c r="J176" s="147">
        <v>0</v>
      </c>
      <c r="K176" s="147">
        <v>0</v>
      </c>
      <c r="L176" s="147">
        <v>1</v>
      </c>
      <c r="M176" s="155">
        <v>0</v>
      </c>
      <c r="N176" s="155">
        <v>2000</v>
      </c>
      <c r="O176" s="181">
        <v>2000</v>
      </c>
      <c r="P176" s="155">
        <v>-2000</v>
      </c>
      <c r="Q176" s="213" t="s">
        <v>5040</v>
      </c>
    </row>
    <row r="177" spans="1:17" ht="68.25" customHeight="1" x14ac:dyDescent="0.25">
      <c r="A177" s="212" t="s">
        <v>3480</v>
      </c>
      <c r="B177" s="207" t="s">
        <v>2393</v>
      </c>
      <c r="C177" s="237" t="s">
        <v>52</v>
      </c>
      <c r="D177" s="230" t="s">
        <v>672</v>
      </c>
      <c r="E177" s="134" t="s">
        <v>676</v>
      </c>
      <c r="F177" s="134" t="s">
        <v>109</v>
      </c>
      <c r="G177" s="144" t="s">
        <v>677</v>
      </c>
      <c r="H177" s="147" t="s">
        <v>233</v>
      </c>
      <c r="I177" s="147" t="s">
        <v>5039</v>
      </c>
      <c r="J177" s="147">
        <v>1</v>
      </c>
      <c r="K177" s="147">
        <v>1</v>
      </c>
      <c r="L177" s="147">
        <v>1</v>
      </c>
      <c r="M177" s="155">
        <v>25000</v>
      </c>
      <c r="N177" s="155">
        <v>24534.07</v>
      </c>
      <c r="O177" s="181">
        <v>25000</v>
      </c>
      <c r="P177" s="155">
        <v>0</v>
      </c>
      <c r="Q177" s="213"/>
    </row>
    <row r="178" spans="1:17" ht="68.25" customHeight="1" x14ac:dyDescent="0.25">
      <c r="A178" s="212" t="s">
        <v>2693</v>
      </c>
      <c r="B178" s="207" t="s">
        <v>771</v>
      </c>
      <c r="C178" s="237" t="s">
        <v>52</v>
      </c>
      <c r="D178" s="230" t="s">
        <v>699</v>
      </c>
      <c r="E178" s="134" t="s">
        <v>700</v>
      </c>
      <c r="F178" s="134" t="s">
        <v>109</v>
      </c>
      <c r="G178" s="144" t="s">
        <v>701</v>
      </c>
      <c r="H178" s="147" t="s">
        <v>233</v>
      </c>
      <c r="I178" s="147" t="s">
        <v>703</v>
      </c>
      <c r="J178" s="147">
        <v>225</v>
      </c>
      <c r="K178" s="147">
        <v>226</v>
      </c>
      <c r="L178" s="147">
        <v>225</v>
      </c>
      <c r="M178" s="155">
        <v>50000</v>
      </c>
      <c r="N178" s="155">
        <v>49800</v>
      </c>
      <c r="O178" s="181">
        <v>50000</v>
      </c>
      <c r="P178" s="155"/>
      <c r="Q178" s="213"/>
    </row>
    <row r="179" spans="1:17" ht="68.25" customHeight="1" x14ac:dyDescent="0.25">
      <c r="A179" s="212" t="s">
        <v>2694</v>
      </c>
      <c r="B179" s="207" t="s">
        <v>2695</v>
      </c>
      <c r="C179" s="237" t="s">
        <v>52</v>
      </c>
      <c r="D179" s="230" t="s">
        <v>704</v>
      </c>
      <c r="E179" s="134" t="s">
        <v>705</v>
      </c>
      <c r="F179" s="134" t="s">
        <v>109</v>
      </c>
      <c r="G179" s="144" t="s">
        <v>706</v>
      </c>
      <c r="H179" s="147" t="s">
        <v>233</v>
      </c>
      <c r="I179" s="147" t="s">
        <v>703</v>
      </c>
      <c r="J179" s="147">
        <v>47</v>
      </c>
      <c r="K179" s="147">
        <v>0</v>
      </c>
      <c r="L179" s="147">
        <v>47</v>
      </c>
      <c r="M179" s="155">
        <v>75000</v>
      </c>
      <c r="N179" s="155">
        <v>80547.460000000006</v>
      </c>
      <c r="O179" s="181">
        <v>75000</v>
      </c>
      <c r="P179" s="155">
        <v>0</v>
      </c>
      <c r="Q179" s="213"/>
    </row>
    <row r="180" spans="1:17" ht="68.25" customHeight="1" x14ac:dyDescent="0.25">
      <c r="A180" s="212" t="s">
        <v>2696</v>
      </c>
      <c r="B180" s="207" t="s">
        <v>2697</v>
      </c>
      <c r="C180" s="237" t="s">
        <v>52</v>
      </c>
      <c r="D180" s="230" t="s">
        <v>709</v>
      </c>
      <c r="E180" s="134" t="s">
        <v>710</v>
      </c>
      <c r="F180" s="134" t="s">
        <v>109</v>
      </c>
      <c r="G180" s="144" t="s">
        <v>711</v>
      </c>
      <c r="H180" s="147" t="s">
        <v>233</v>
      </c>
      <c r="I180" s="147" t="s">
        <v>703</v>
      </c>
      <c r="J180" s="147">
        <v>235</v>
      </c>
      <c r="K180" s="147">
        <v>0</v>
      </c>
      <c r="L180" s="147">
        <v>235</v>
      </c>
      <c r="M180" s="155">
        <v>300000</v>
      </c>
      <c r="N180" s="155">
        <v>175608.77</v>
      </c>
      <c r="O180" s="181">
        <v>300000</v>
      </c>
      <c r="P180" s="155">
        <v>0</v>
      </c>
      <c r="Q180" s="213"/>
    </row>
    <row r="181" spans="1:17" ht="68.25" customHeight="1" x14ac:dyDescent="0.25">
      <c r="A181" s="212" t="s">
        <v>2698</v>
      </c>
      <c r="B181" s="207" t="s">
        <v>2699</v>
      </c>
      <c r="C181" s="237" t="s">
        <v>52</v>
      </c>
      <c r="D181" s="230" t="s">
        <v>713</v>
      </c>
      <c r="E181" s="134" t="s">
        <v>714</v>
      </c>
      <c r="F181" s="134" t="s">
        <v>109</v>
      </c>
      <c r="G181" s="144" t="s">
        <v>715</v>
      </c>
      <c r="H181" s="147" t="s">
        <v>233</v>
      </c>
      <c r="I181" s="147" t="s">
        <v>703</v>
      </c>
      <c r="J181" s="147">
        <v>28</v>
      </c>
      <c r="K181" s="147">
        <v>0</v>
      </c>
      <c r="L181" s="147">
        <v>28</v>
      </c>
      <c r="M181" s="155">
        <v>28000</v>
      </c>
      <c r="N181" s="155">
        <v>0</v>
      </c>
      <c r="O181" s="181">
        <v>28000</v>
      </c>
      <c r="P181" s="155">
        <v>0</v>
      </c>
      <c r="Q181" s="213"/>
    </row>
    <row r="182" spans="1:17" ht="68.25" customHeight="1" x14ac:dyDescent="0.25">
      <c r="A182" s="212" t="s">
        <v>2700</v>
      </c>
      <c r="B182" s="207" t="s">
        <v>2701</v>
      </c>
      <c r="C182" s="237" t="s">
        <v>52</v>
      </c>
      <c r="D182" s="230" t="s">
        <v>717</v>
      </c>
      <c r="E182" s="134" t="s">
        <v>718</v>
      </c>
      <c r="F182" s="134" t="s">
        <v>109</v>
      </c>
      <c r="G182" s="144" t="s">
        <v>719</v>
      </c>
      <c r="H182" s="147" t="s">
        <v>233</v>
      </c>
      <c r="I182" s="134" t="s">
        <v>703</v>
      </c>
      <c r="J182" s="134">
        <v>265</v>
      </c>
      <c r="K182" s="134">
        <v>382</v>
      </c>
      <c r="L182" s="134">
        <v>265</v>
      </c>
      <c r="M182" s="135">
        <v>100000</v>
      </c>
      <c r="N182" s="135">
        <v>76542.789999999994</v>
      </c>
      <c r="O182" s="145">
        <v>100000</v>
      </c>
      <c r="P182" s="146">
        <v>0</v>
      </c>
      <c r="Q182" s="213"/>
    </row>
    <row r="183" spans="1:17" ht="68.25" customHeight="1" x14ac:dyDescent="0.25">
      <c r="A183" s="212" t="s">
        <v>2689</v>
      </c>
      <c r="B183" s="207" t="s">
        <v>4359</v>
      </c>
      <c r="C183" s="237" t="s">
        <v>52</v>
      </c>
      <c r="D183" s="230" t="s">
        <v>748</v>
      </c>
      <c r="E183" s="134" t="s">
        <v>754</v>
      </c>
      <c r="F183" s="134" t="s">
        <v>109</v>
      </c>
      <c r="G183" s="144" t="s">
        <v>755</v>
      </c>
      <c r="H183" s="134" t="s">
        <v>232</v>
      </c>
      <c r="I183" s="134" t="s">
        <v>752</v>
      </c>
      <c r="J183" s="134">
        <v>10</v>
      </c>
      <c r="K183" s="134">
        <v>8</v>
      </c>
      <c r="L183" s="134">
        <v>10</v>
      </c>
      <c r="M183" s="135">
        <v>30000</v>
      </c>
      <c r="N183" s="135">
        <v>24000</v>
      </c>
      <c r="O183" s="145">
        <v>30000</v>
      </c>
      <c r="P183" s="146"/>
      <c r="Q183" s="213"/>
    </row>
    <row r="184" spans="1:17" ht="68.25" customHeight="1" x14ac:dyDescent="0.25">
      <c r="A184" s="212" t="s">
        <v>2783</v>
      </c>
      <c r="B184" s="207" t="s">
        <v>2784</v>
      </c>
      <c r="C184" s="237" t="s">
        <v>52</v>
      </c>
      <c r="D184" s="230" t="s">
        <v>731</v>
      </c>
      <c r="E184" s="134" t="s">
        <v>732</v>
      </c>
      <c r="F184" s="134" t="s">
        <v>109</v>
      </c>
      <c r="G184" s="144" t="s">
        <v>733</v>
      </c>
      <c r="H184" s="134" t="s">
        <v>734</v>
      </c>
      <c r="I184" s="147" t="s">
        <v>703</v>
      </c>
      <c r="J184" s="147">
        <v>4</v>
      </c>
      <c r="K184" s="147">
        <v>0</v>
      </c>
      <c r="L184" s="147">
        <v>4</v>
      </c>
      <c r="M184" s="155">
        <v>4000</v>
      </c>
      <c r="N184" s="155">
        <v>0</v>
      </c>
      <c r="O184" s="181">
        <v>4000</v>
      </c>
      <c r="P184" s="155">
        <v>0</v>
      </c>
      <c r="Q184" s="213" t="s">
        <v>736</v>
      </c>
    </row>
    <row r="185" spans="1:17" ht="68.25" customHeight="1" x14ac:dyDescent="0.25">
      <c r="A185" s="212" t="s">
        <v>3548</v>
      </c>
      <c r="B185" s="207" t="s">
        <v>3549</v>
      </c>
      <c r="C185" s="237" t="s">
        <v>52</v>
      </c>
      <c r="D185" s="232" t="s">
        <v>5041</v>
      </c>
      <c r="E185" s="134" t="s">
        <v>761</v>
      </c>
      <c r="F185" s="134" t="s">
        <v>109</v>
      </c>
      <c r="G185" s="144" t="s">
        <v>762</v>
      </c>
      <c r="H185" s="147" t="s">
        <v>233</v>
      </c>
      <c r="I185" s="147" t="s">
        <v>5042</v>
      </c>
      <c r="J185" s="147">
        <v>1</v>
      </c>
      <c r="K185" s="147" t="s">
        <v>5043</v>
      </c>
      <c r="L185" s="147">
        <v>1</v>
      </c>
      <c r="M185" s="155">
        <v>18000</v>
      </c>
      <c r="N185" s="155">
        <v>13890.85</v>
      </c>
      <c r="O185" s="181">
        <v>18000</v>
      </c>
      <c r="P185" s="155">
        <v>0</v>
      </c>
      <c r="Q185" s="213"/>
    </row>
    <row r="186" spans="1:17" ht="68.25" customHeight="1" x14ac:dyDescent="0.25">
      <c r="A186" s="212" t="s">
        <v>3485</v>
      </c>
      <c r="B186" s="207" t="s">
        <v>3486</v>
      </c>
      <c r="C186" s="237" t="s">
        <v>52</v>
      </c>
      <c r="D186" s="230" t="s">
        <v>696</v>
      </c>
      <c r="E186" s="134" t="s">
        <v>697</v>
      </c>
      <c r="F186" s="134" t="s">
        <v>109</v>
      </c>
      <c r="G186" s="144" t="s">
        <v>698</v>
      </c>
      <c r="H186" s="147" t="s">
        <v>233</v>
      </c>
      <c r="I186" s="147" t="s">
        <v>5044</v>
      </c>
      <c r="J186" s="147" t="s">
        <v>5044</v>
      </c>
      <c r="K186" s="147" t="s">
        <v>5044</v>
      </c>
      <c r="L186" s="147" t="s">
        <v>5044</v>
      </c>
      <c r="M186" s="155">
        <v>5000</v>
      </c>
      <c r="N186" s="155">
        <v>1531.83</v>
      </c>
      <c r="O186" s="181">
        <v>5000</v>
      </c>
      <c r="P186" s="155">
        <v>0</v>
      </c>
      <c r="Q186" s="213"/>
    </row>
    <row r="187" spans="1:17" ht="68.25" customHeight="1" x14ac:dyDescent="0.25">
      <c r="A187" s="212" t="s">
        <v>3497</v>
      </c>
      <c r="B187" s="207" t="s">
        <v>3498</v>
      </c>
      <c r="C187" s="237" t="s">
        <v>52</v>
      </c>
      <c r="D187" s="230" t="s">
        <v>588</v>
      </c>
      <c r="E187" s="134" t="s">
        <v>596</v>
      </c>
      <c r="F187" s="134" t="s">
        <v>109</v>
      </c>
      <c r="G187" s="144" t="s">
        <v>763</v>
      </c>
      <c r="H187" s="147" t="s">
        <v>233</v>
      </c>
      <c r="I187" s="147" t="s">
        <v>597</v>
      </c>
      <c r="J187" s="147">
        <v>4</v>
      </c>
      <c r="K187" s="147">
        <v>4</v>
      </c>
      <c r="L187" s="147">
        <v>5</v>
      </c>
      <c r="M187" s="155">
        <v>18000</v>
      </c>
      <c r="N187" s="155">
        <v>9569.02</v>
      </c>
      <c r="O187" s="181">
        <v>18000</v>
      </c>
      <c r="P187" s="155">
        <v>0</v>
      </c>
      <c r="Q187" s="213"/>
    </row>
    <row r="188" spans="1:17" ht="68.25" customHeight="1" x14ac:dyDescent="0.25">
      <c r="A188" s="212" t="s">
        <v>3504</v>
      </c>
      <c r="B188" s="207" t="s">
        <v>3505</v>
      </c>
      <c r="C188" s="237" t="s">
        <v>52</v>
      </c>
      <c r="D188" s="230" t="s">
        <v>588</v>
      </c>
      <c r="E188" s="134" t="s">
        <v>598</v>
      </c>
      <c r="F188" s="134" t="s">
        <v>109</v>
      </c>
      <c r="G188" s="144" t="s">
        <v>599</v>
      </c>
      <c r="H188" s="147" t="s">
        <v>745</v>
      </c>
      <c r="I188" s="147" t="s">
        <v>600</v>
      </c>
      <c r="J188" s="147">
        <v>4</v>
      </c>
      <c r="K188" s="147">
        <v>3</v>
      </c>
      <c r="L188" s="147">
        <v>4</v>
      </c>
      <c r="M188" s="155">
        <v>10750</v>
      </c>
      <c r="N188" s="155">
        <v>10750</v>
      </c>
      <c r="O188" s="181">
        <v>10750</v>
      </c>
      <c r="P188" s="155">
        <v>0</v>
      </c>
      <c r="Q188" s="213"/>
    </row>
    <row r="189" spans="1:17" ht="68.25" customHeight="1" x14ac:dyDescent="0.25">
      <c r="A189" s="212" t="s">
        <v>3508</v>
      </c>
      <c r="B189" s="207" t="s">
        <v>3509</v>
      </c>
      <c r="C189" s="237" t="s">
        <v>52</v>
      </c>
      <c r="D189" s="230" t="s">
        <v>601</v>
      </c>
      <c r="E189" s="134" t="s">
        <v>602</v>
      </c>
      <c r="F189" s="134" t="s">
        <v>109</v>
      </c>
      <c r="G189" s="144" t="s">
        <v>603</v>
      </c>
      <c r="H189" s="147" t="s">
        <v>5045</v>
      </c>
      <c r="I189" s="147" t="s">
        <v>5046</v>
      </c>
      <c r="J189" s="147">
        <v>320</v>
      </c>
      <c r="K189" s="147">
        <v>290</v>
      </c>
      <c r="L189" s="147">
        <v>320</v>
      </c>
      <c r="M189" s="155">
        <v>16250</v>
      </c>
      <c r="N189" s="136">
        <v>37332</v>
      </c>
      <c r="O189" s="181">
        <v>16250</v>
      </c>
      <c r="P189" s="155">
        <v>0</v>
      </c>
      <c r="Q189" s="213" t="s">
        <v>592</v>
      </c>
    </row>
    <row r="190" spans="1:17" ht="68.25" customHeight="1" x14ac:dyDescent="0.25">
      <c r="A190" s="212" t="s">
        <v>3508</v>
      </c>
      <c r="B190" s="207" t="s">
        <v>3509</v>
      </c>
      <c r="C190" s="237" t="s">
        <v>52</v>
      </c>
      <c r="D190" s="230" t="s">
        <v>601</v>
      </c>
      <c r="E190" s="134" t="s">
        <v>605</v>
      </c>
      <c r="F190" s="134" t="s">
        <v>109</v>
      </c>
      <c r="G190" s="144" t="s">
        <v>603</v>
      </c>
      <c r="H190" s="147" t="s">
        <v>745</v>
      </c>
      <c r="I190" s="147" t="s">
        <v>5047</v>
      </c>
      <c r="J190" s="147">
        <v>120</v>
      </c>
      <c r="K190" s="147">
        <v>90</v>
      </c>
      <c r="L190" s="147">
        <v>120</v>
      </c>
      <c r="M190" s="155">
        <v>45970</v>
      </c>
      <c r="N190" s="147"/>
      <c r="O190" s="181">
        <v>45970</v>
      </c>
      <c r="P190" s="155">
        <v>0</v>
      </c>
      <c r="Q190" s="213" t="s">
        <v>592</v>
      </c>
    </row>
    <row r="191" spans="1:17" ht="68.25" customHeight="1" x14ac:dyDescent="0.25">
      <c r="A191" s="212" t="s">
        <v>3508</v>
      </c>
      <c r="B191" s="207" t="s">
        <v>3509</v>
      </c>
      <c r="C191" s="237" t="s">
        <v>52</v>
      </c>
      <c r="D191" s="230" t="s">
        <v>601</v>
      </c>
      <c r="E191" s="134" t="s">
        <v>607</v>
      </c>
      <c r="F191" s="134" t="s">
        <v>109</v>
      </c>
      <c r="G191" s="144" t="s">
        <v>603</v>
      </c>
      <c r="H191" s="147" t="s">
        <v>745</v>
      </c>
      <c r="I191" s="134" t="s">
        <v>608</v>
      </c>
      <c r="J191" s="134">
        <v>19</v>
      </c>
      <c r="K191" s="144" t="s">
        <v>4365</v>
      </c>
      <c r="L191" s="144" t="s">
        <v>4365</v>
      </c>
      <c r="M191" s="135">
        <v>3500</v>
      </c>
      <c r="N191" s="136" t="s">
        <v>4366</v>
      </c>
      <c r="O191" s="145">
        <v>3500</v>
      </c>
      <c r="P191" s="146">
        <v>0</v>
      </c>
      <c r="Q191" s="213"/>
    </row>
    <row r="192" spans="1:17" ht="68.25" customHeight="1" x14ac:dyDescent="0.25">
      <c r="A192" s="212" t="s">
        <v>3512</v>
      </c>
      <c r="B192" s="207" t="s">
        <v>3513</v>
      </c>
      <c r="C192" s="237" t="s">
        <v>52</v>
      </c>
      <c r="D192" s="230" t="s">
        <v>609</v>
      </c>
      <c r="E192" s="134" t="s">
        <v>610</v>
      </c>
      <c r="F192" s="134" t="s">
        <v>109</v>
      </c>
      <c r="G192" s="144" t="s">
        <v>611</v>
      </c>
      <c r="H192" s="147" t="s">
        <v>745</v>
      </c>
      <c r="I192" s="147" t="s">
        <v>5048</v>
      </c>
      <c r="J192" s="147">
        <v>32</v>
      </c>
      <c r="K192" s="147">
        <v>29</v>
      </c>
      <c r="L192" s="147">
        <v>32</v>
      </c>
      <c r="M192" s="155">
        <v>6991.74</v>
      </c>
      <c r="N192" s="155">
        <v>3963</v>
      </c>
      <c r="O192" s="181">
        <v>6991.74</v>
      </c>
      <c r="P192" s="155">
        <v>0</v>
      </c>
      <c r="Q192" s="213"/>
    </row>
    <row r="193" spans="1:17" ht="68.25" customHeight="1" x14ac:dyDescent="0.25">
      <c r="A193" s="212" t="s">
        <v>3512</v>
      </c>
      <c r="B193" s="207" t="s">
        <v>3513</v>
      </c>
      <c r="C193" s="237" t="s">
        <v>52</v>
      </c>
      <c r="D193" s="230" t="s">
        <v>609</v>
      </c>
      <c r="E193" s="134" t="s">
        <v>613</v>
      </c>
      <c r="F193" s="134" t="s">
        <v>109</v>
      </c>
      <c r="G193" s="144" t="s">
        <v>611</v>
      </c>
      <c r="H193" s="147" t="s">
        <v>5330</v>
      </c>
      <c r="I193" s="147" t="s">
        <v>5049</v>
      </c>
      <c r="J193" s="147">
        <v>32</v>
      </c>
      <c r="K193" s="147">
        <v>29</v>
      </c>
      <c r="L193" s="147">
        <v>32</v>
      </c>
      <c r="M193" s="155">
        <v>4000</v>
      </c>
      <c r="N193" s="155">
        <v>1237.8</v>
      </c>
      <c r="O193" s="181">
        <v>4000</v>
      </c>
      <c r="P193" s="155">
        <v>0</v>
      </c>
      <c r="Q193" s="213" t="s">
        <v>5331</v>
      </c>
    </row>
    <row r="194" spans="1:17" ht="68.25" customHeight="1" x14ac:dyDescent="0.25">
      <c r="A194" s="212" t="s">
        <v>3512</v>
      </c>
      <c r="B194" s="207" t="s">
        <v>3513</v>
      </c>
      <c r="C194" s="237" t="s">
        <v>52</v>
      </c>
      <c r="D194" s="230" t="s">
        <v>609</v>
      </c>
      <c r="E194" s="134" t="s">
        <v>614</v>
      </c>
      <c r="F194" s="134" t="s">
        <v>109</v>
      </c>
      <c r="G194" s="144" t="s">
        <v>611</v>
      </c>
      <c r="H194" s="147" t="s">
        <v>933</v>
      </c>
      <c r="I194" s="147" t="s">
        <v>5050</v>
      </c>
      <c r="J194" s="147">
        <v>11</v>
      </c>
      <c r="K194" s="147">
        <v>9</v>
      </c>
      <c r="L194" s="147">
        <v>11</v>
      </c>
      <c r="M194" s="155">
        <v>8676.4599999999991</v>
      </c>
      <c r="N194" s="155">
        <v>8676.4599999999991</v>
      </c>
      <c r="O194" s="181">
        <v>8676.4599999999991</v>
      </c>
      <c r="P194" s="155">
        <v>0</v>
      </c>
      <c r="Q194" s="213" t="s">
        <v>592</v>
      </c>
    </row>
    <row r="195" spans="1:17" ht="68.25" customHeight="1" x14ac:dyDescent="0.25">
      <c r="A195" s="212" t="s">
        <v>3512</v>
      </c>
      <c r="B195" s="207" t="s">
        <v>3513</v>
      </c>
      <c r="C195" s="237" t="s">
        <v>52</v>
      </c>
      <c r="D195" s="230" t="s">
        <v>609</v>
      </c>
      <c r="E195" s="134" t="s">
        <v>615</v>
      </c>
      <c r="F195" s="134" t="s">
        <v>109</v>
      </c>
      <c r="G195" s="144" t="s">
        <v>611</v>
      </c>
      <c r="H195" s="147" t="s">
        <v>933</v>
      </c>
      <c r="I195" s="147" t="s">
        <v>5051</v>
      </c>
      <c r="J195" s="147">
        <v>7</v>
      </c>
      <c r="K195" s="147">
        <v>9</v>
      </c>
      <c r="L195" s="147">
        <v>7</v>
      </c>
      <c r="M195" s="155">
        <v>8083.32</v>
      </c>
      <c r="N195" s="155">
        <v>8083.32</v>
      </c>
      <c r="O195" s="181">
        <v>8083.32</v>
      </c>
      <c r="P195" s="155">
        <v>0</v>
      </c>
      <c r="Q195" s="213"/>
    </row>
    <row r="196" spans="1:17" ht="68.25" customHeight="1" x14ac:dyDescent="0.25">
      <c r="A196" s="212" t="s">
        <v>3512</v>
      </c>
      <c r="B196" s="207" t="s">
        <v>3513</v>
      </c>
      <c r="C196" s="237" t="s">
        <v>52</v>
      </c>
      <c r="D196" s="230" t="s">
        <v>609</v>
      </c>
      <c r="E196" s="134" t="s">
        <v>616</v>
      </c>
      <c r="F196" s="134" t="s">
        <v>109</v>
      </c>
      <c r="G196" s="144" t="s">
        <v>611</v>
      </c>
      <c r="H196" s="147" t="s">
        <v>933</v>
      </c>
      <c r="I196" s="147" t="s">
        <v>5052</v>
      </c>
      <c r="J196" s="147">
        <v>5</v>
      </c>
      <c r="K196" s="147">
        <v>5</v>
      </c>
      <c r="L196" s="147">
        <v>5</v>
      </c>
      <c r="M196" s="155">
        <v>4852.53</v>
      </c>
      <c r="N196" s="155">
        <v>4852.53</v>
      </c>
      <c r="O196" s="181">
        <v>4852.53</v>
      </c>
      <c r="P196" s="155">
        <v>0</v>
      </c>
      <c r="Q196" s="213" t="s">
        <v>592</v>
      </c>
    </row>
    <row r="197" spans="1:17" ht="68.25" customHeight="1" x14ac:dyDescent="0.25">
      <c r="A197" s="212" t="s">
        <v>3512</v>
      </c>
      <c r="B197" s="207" t="s">
        <v>3513</v>
      </c>
      <c r="C197" s="237" t="s">
        <v>52</v>
      </c>
      <c r="D197" s="230" t="s">
        <v>609</v>
      </c>
      <c r="E197" s="134" t="s">
        <v>617</v>
      </c>
      <c r="F197" s="134" t="s">
        <v>109</v>
      </c>
      <c r="G197" s="144" t="s">
        <v>611</v>
      </c>
      <c r="H197" s="147" t="s">
        <v>933</v>
      </c>
      <c r="I197" s="147" t="s">
        <v>5053</v>
      </c>
      <c r="J197" s="147">
        <v>7</v>
      </c>
      <c r="K197" s="147">
        <v>4</v>
      </c>
      <c r="L197" s="147">
        <v>7</v>
      </c>
      <c r="M197" s="155">
        <v>5256.16</v>
      </c>
      <c r="N197" s="155">
        <v>5256.16</v>
      </c>
      <c r="O197" s="181">
        <v>5256.16</v>
      </c>
      <c r="P197" s="155">
        <v>0</v>
      </c>
      <c r="Q197" s="213" t="s">
        <v>592</v>
      </c>
    </row>
    <row r="198" spans="1:17" ht="68.25" customHeight="1" x14ac:dyDescent="0.25">
      <c r="A198" s="212" t="s">
        <v>3512</v>
      </c>
      <c r="B198" s="207" t="s">
        <v>3513</v>
      </c>
      <c r="C198" s="237" t="s">
        <v>52</v>
      </c>
      <c r="D198" s="230" t="s">
        <v>609</v>
      </c>
      <c r="E198" s="134" t="s">
        <v>618</v>
      </c>
      <c r="F198" s="134" t="s">
        <v>109</v>
      </c>
      <c r="G198" s="144" t="s">
        <v>611</v>
      </c>
      <c r="H198" s="147" t="s">
        <v>933</v>
      </c>
      <c r="I198" s="147" t="s">
        <v>5054</v>
      </c>
      <c r="J198" s="147">
        <v>10</v>
      </c>
      <c r="K198" s="147">
        <v>17</v>
      </c>
      <c r="L198" s="147">
        <v>10</v>
      </c>
      <c r="M198" s="155">
        <v>13287.42</v>
      </c>
      <c r="N198" s="155">
        <v>13287.42</v>
      </c>
      <c r="O198" s="181">
        <v>13287.42</v>
      </c>
      <c r="P198" s="155">
        <v>0</v>
      </c>
      <c r="Q198" s="213"/>
    </row>
    <row r="199" spans="1:17" ht="68.25" customHeight="1" x14ac:dyDescent="0.25">
      <c r="A199" s="212" t="s">
        <v>3512</v>
      </c>
      <c r="B199" s="207" t="s">
        <v>3513</v>
      </c>
      <c r="C199" s="237" t="s">
        <v>52</v>
      </c>
      <c r="D199" s="230" t="s">
        <v>609</v>
      </c>
      <c r="E199" s="134" t="s">
        <v>619</v>
      </c>
      <c r="F199" s="134" t="s">
        <v>109</v>
      </c>
      <c r="G199" s="144" t="s">
        <v>611</v>
      </c>
      <c r="H199" s="147" t="s">
        <v>933</v>
      </c>
      <c r="I199" s="147" t="s">
        <v>5055</v>
      </c>
      <c r="J199" s="147">
        <v>80</v>
      </c>
      <c r="K199" s="147">
        <v>70</v>
      </c>
      <c r="L199" s="147">
        <v>80</v>
      </c>
      <c r="M199" s="155">
        <v>70130.649999999994</v>
      </c>
      <c r="N199" s="155">
        <v>70130.649999999994</v>
      </c>
      <c r="O199" s="181">
        <v>70130.649999999994</v>
      </c>
      <c r="P199" s="155">
        <v>0</v>
      </c>
      <c r="Q199" s="213" t="s">
        <v>592</v>
      </c>
    </row>
    <row r="200" spans="1:17" ht="68.25" customHeight="1" x14ac:dyDescent="0.25">
      <c r="A200" s="212" t="s">
        <v>3512</v>
      </c>
      <c r="B200" s="207" t="s">
        <v>3513</v>
      </c>
      <c r="C200" s="237" t="s">
        <v>52</v>
      </c>
      <c r="D200" s="230" t="s">
        <v>609</v>
      </c>
      <c r="E200" s="134" t="s">
        <v>620</v>
      </c>
      <c r="F200" s="134" t="s">
        <v>109</v>
      </c>
      <c r="G200" s="144" t="s">
        <v>611</v>
      </c>
      <c r="H200" s="147" t="s">
        <v>933</v>
      </c>
      <c r="I200" s="147" t="s">
        <v>5055</v>
      </c>
      <c r="J200" s="147">
        <v>80</v>
      </c>
      <c r="K200" s="147">
        <v>70</v>
      </c>
      <c r="L200" s="147">
        <v>80</v>
      </c>
      <c r="M200" s="155">
        <v>11380.66</v>
      </c>
      <c r="N200" s="155">
        <v>11380.66</v>
      </c>
      <c r="O200" s="181">
        <v>11380.66</v>
      </c>
      <c r="P200" s="155">
        <v>0</v>
      </c>
      <c r="Q200" s="213" t="s">
        <v>592</v>
      </c>
    </row>
    <row r="201" spans="1:17" ht="68.25" customHeight="1" x14ac:dyDescent="0.25">
      <c r="A201" s="212" t="s">
        <v>3512</v>
      </c>
      <c r="B201" s="207" t="s">
        <v>3513</v>
      </c>
      <c r="C201" s="237" t="s">
        <v>52</v>
      </c>
      <c r="D201" s="230" t="s">
        <v>609</v>
      </c>
      <c r="E201" s="134" t="s">
        <v>621</v>
      </c>
      <c r="F201" s="134" t="s">
        <v>109</v>
      </c>
      <c r="G201" s="144" t="s">
        <v>611</v>
      </c>
      <c r="H201" s="147" t="s">
        <v>933</v>
      </c>
      <c r="I201" s="147" t="s">
        <v>5056</v>
      </c>
      <c r="J201" s="147">
        <v>132</v>
      </c>
      <c r="K201" s="147">
        <v>142</v>
      </c>
      <c r="L201" s="147">
        <v>132</v>
      </c>
      <c r="M201" s="155">
        <v>111945.96</v>
      </c>
      <c r="N201" s="155">
        <v>111945.96</v>
      </c>
      <c r="O201" s="181">
        <v>111945.96</v>
      </c>
      <c r="P201" s="155">
        <v>0</v>
      </c>
      <c r="Q201" s="213"/>
    </row>
    <row r="202" spans="1:17" ht="68.25" customHeight="1" x14ac:dyDescent="0.25">
      <c r="A202" s="212" t="s">
        <v>3512</v>
      </c>
      <c r="B202" s="207" t="s">
        <v>3513</v>
      </c>
      <c r="C202" s="237" t="s">
        <v>52</v>
      </c>
      <c r="D202" s="230" t="s">
        <v>609</v>
      </c>
      <c r="E202" s="134" t="s">
        <v>622</v>
      </c>
      <c r="F202" s="134" t="s">
        <v>109</v>
      </c>
      <c r="G202" s="144" t="s">
        <v>611</v>
      </c>
      <c r="H202" s="147" t="s">
        <v>933</v>
      </c>
      <c r="I202" s="147" t="s">
        <v>5056</v>
      </c>
      <c r="J202" s="147">
        <v>57</v>
      </c>
      <c r="K202" s="147">
        <v>52</v>
      </c>
      <c r="L202" s="147">
        <v>57</v>
      </c>
      <c r="M202" s="155">
        <v>42352.2</v>
      </c>
      <c r="N202" s="155">
        <v>42352.2</v>
      </c>
      <c r="O202" s="181">
        <v>42352.2</v>
      </c>
      <c r="P202" s="155">
        <v>0</v>
      </c>
      <c r="Q202" s="213" t="s">
        <v>592</v>
      </c>
    </row>
    <row r="203" spans="1:17" ht="68.25" customHeight="1" x14ac:dyDescent="0.25">
      <c r="A203" s="212" t="s">
        <v>3512</v>
      </c>
      <c r="B203" s="207" t="s">
        <v>3513</v>
      </c>
      <c r="C203" s="237" t="s">
        <v>52</v>
      </c>
      <c r="D203" s="230" t="s">
        <v>609</v>
      </c>
      <c r="E203" s="134" t="s">
        <v>623</v>
      </c>
      <c r="F203" s="134" t="s">
        <v>109</v>
      </c>
      <c r="G203" s="144" t="s">
        <v>611</v>
      </c>
      <c r="H203" s="147" t="s">
        <v>933</v>
      </c>
      <c r="I203" s="147" t="s">
        <v>5055</v>
      </c>
      <c r="J203" s="147">
        <v>57</v>
      </c>
      <c r="K203" s="147">
        <v>52</v>
      </c>
      <c r="L203" s="147">
        <v>57</v>
      </c>
      <c r="M203" s="155">
        <v>7167.13</v>
      </c>
      <c r="N203" s="155">
        <v>0</v>
      </c>
      <c r="O203" s="181">
        <v>7167.13</v>
      </c>
      <c r="P203" s="155">
        <v>0</v>
      </c>
      <c r="Q203" s="213" t="s">
        <v>592</v>
      </c>
    </row>
    <row r="204" spans="1:17" ht="68.25" customHeight="1" x14ac:dyDescent="0.25">
      <c r="A204" s="212" t="s">
        <v>3512</v>
      </c>
      <c r="B204" s="207" t="s">
        <v>3513</v>
      </c>
      <c r="C204" s="237" t="s">
        <v>52</v>
      </c>
      <c r="D204" s="230" t="s">
        <v>609</v>
      </c>
      <c r="E204" s="134" t="s">
        <v>624</v>
      </c>
      <c r="F204" s="134" t="s">
        <v>109</v>
      </c>
      <c r="G204" s="144" t="s">
        <v>611</v>
      </c>
      <c r="H204" s="147" t="s">
        <v>933</v>
      </c>
      <c r="I204" s="147" t="s">
        <v>5056</v>
      </c>
      <c r="J204" s="147" t="s">
        <v>4365</v>
      </c>
      <c r="K204" s="147" t="s">
        <v>4365</v>
      </c>
      <c r="L204" s="147" t="s">
        <v>4365</v>
      </c>
      <c r="M204" s="155">
        <v>34994.53</v>
      </c>
      <c r="N204" s="155">
        <v>0</v>
      </c>
      <c r="O204" s="181">
        <v>34994.53</v>
      </c>
      <c r="P204" s="155">
        <v>0</v>
      </c>
      <c r="Q204" s="213"/>
    </row>
    <row r="205" spans="1:17" ht="68.25" customHeight="1" x14ac:dyDescent="0.25">
      <c r="A205" s="212" t="s">
        <v>3512</v>
      </c>
      <c r="B205" s="207" t="s">
        <v>3513</v>
      </c>
      <c r="C205" s="237" t="s">
        <v>52</v>
      </c>
      <c r="D205" s="230" t="s">
        <v>609</v>
      </c>
      <c r="E205" s="134" t="s">
        <v>625</v>
      </c>
      <c r="F205" s="134" t="s">
        <v>109</v>
      </c>
      <c r="G205" s="144" t="s">
        <v>611</v>
      </c>
      <c r="H205" s="147" t="s">
        <v>933</v>
      </c>
      <c r="I205" s="147" t="s">
        <v>5055</v>
      </c>
      <c r="J205" s="147">
        <v>3</v>
      </c>
      <c r="K205" s="147">
        <v>2</v>
      </c>
      <c r="L205" s="147">
        <v>3</v>
      </c>
      <c r="M205" s="155">
        <v>3278.77</v>
      </c>
      <c r="N205" s="155">
        <v>2611.3200000000002</v>
      </c>
      <c r="O205" s="181">
        <v>3278.77</v>
      </c>
      <c r="P205" s="155">
        <v>0</v>
      </c>
      <c r="Q205" s="213" t="s">
        <v>592</v>
      </c>
    </row>
    <row r="206" spans="1:17" ht="68.25" customHeight="1" x14ac:dyDescent="0.25">
      <c r="A206" s="212" t="s">
        <v>3512</v>
      </c>
      <c r="B206" s="207" t="s">
        <v>3513</v>
      </c>
      <c r="C206" s="237" t="s">
        <v>52</v>
      </c>
      <c r="D206" s="230" t="s">
        <v>609</v>
      </c>
      <c r="E206" s="134" t="s">
        <v>626</v>
      </c>
      <c r="F206" s="134" t="s">
        <v>109</v>
      </c>
      <c r="G206" s="144" t="s">
        <v>611</v>
      </c>
      <c r="H206" s="147" t="s">
        <v>933</v>
      </c>
      <c r="I206" s="147" t="s">
        <v>5057</v>
      </c>
      <c r="J206" s="147">
        <v>8</v>
      </c>
      <c r="K206" s="147">
        <v>9</v>
      </c>
      <c r="L206" s="147">
        <v>8</v>
      </c>
      <c r="M206" s="155">
        <v>5402.28</v>
      </c>
      <c r="N206" s="155">
        <v>5402.28</v>
      </c>
      <c r="O206" s="181">
        <v>5402.28</v>
      </c>
      <c r="P206" s="155">
        <v>0</v>
      </c>
      <c r="Q206" s="213"/>
    </row>
    <row r="207" spans="1:17" ht="68.25" customHeight="1" x14ac:dyDescent="0.25">
      <c r="A207" s="212" t="s">
        <v>3512</v>
      </c>
      <c r="B207" s="207" t="s">
        <v>3513</v>
      </c>
      <c r="C207" s="237" t="s">
        <v>52</v>
      </c>
      <c r="D207" s="230" t="s">
        <v>609</v>
      </c>
      <c r="E207" s="134" t="s">
        <v>627</v>
      </c>
      <c r="F207" s="134" t="s">
        <v>109</v>
      </c>
      <c r="G207" s="144" t="s">
        <v>611</v>
      </c>
      <c r="H207" s="147" t="s">
        <v>933</v>
      </c>
      <c r="I207" s="147" t="s">
        <v>5058</v>
      </c>
      <c r="J207" s="147">
        <v>14</v>
      </c>
      <c r="K207" s="147">
        <v>12</v>
      </c>
      <c r="L207" s="147">
        <v>14</v>
      </c>
      <c r="M207" s="155">
        <v>23653.32</v>
      </c>
      <c r="N207" s="155">
        <v>23653.32</v>
      </c>
      <c r="O207" s="181">
        <v>23653.32</v>
      </c>
      <c r="P207" s="155">
        <v>0</v>
      </c>
      <c r="Q207" s="213" t="s">
        <v>592</v>
      </c>
    </row>
    <row r="208" spans="1:17" ht="68.25" customHeight="1" x14ac:dyDescent="0.25">
      <c r="A208" s="212" t="s">
        <v>3512</v>
      </c>
      <c r="B208" s="207" t="s">
        <v>3513</v>
      </c>
      <c r="C208" s="237" t="s">
        <v>52</v>
      </c>
      <c r="D208" s="230" t="s">
        <v>609</v>
      </c>
      <c r="E208" s="134" t="s">
        <v>628</v>
      </c>
      <c r="F208" s="134" t="s">
        <v>109</v>
      </c>
      <c r="G208" s="144" t="s">
        <v>611</v>
      </c>
      <c r="H208" s="147" t="s">
        <v>933</v>
      </c>
      <c r="I208" s="147" t="s">
        <v>5059</v>
      </c>
      <c r="J208" s="147">
        <v>9</v>
      </c>
      <c r="K208" s="147">
        <v>7</v>
      </c>
      <c r="L208" s="147">
        <v>9</v>
      </c>
      <c r="M208" s="155">
        <v>1571.14</v>
      </c>
      <c r="N208" s="155">
        <v>1571.14</v>
      </c>
      <c r="O208" s="181">
        <v>1571.14</v>
      </c>
      <c r="P208" s="155">
        <v>0</v>
      </c>
      <c r="Q208" s="213" t="s">
        <v>592</v>
      </c>
    </row>
    <row r="209" spans="1:17" ht="68.25" customHeight="1" x14ac:dyDescent="0.25">
      <c r="A209" s="212" t="s">
        <v>3512</v>
      </c>
      <c r="B209" s="207" t="s">
        <v>3513</v>
      </c>
      <c r="C209" s="237" t="s">
        <v>52</v>
      </c>
      <c r="D209" s="230" t="s">
        <v>609</v>
      </c>
      <c r="E209" s="134" t="s">
        <v>629</v>
      </c>
      <c r="F209" s="134" t="s">
        <v>109</v>
      </c>
      <c r="G209" s="144" t="s">
        <v>611</v>
      </c>
      <c r="H209" s="147" t="s">
        <v>933</v>
      </c>
      <c r="I209" s="147" t="s">
        <v>5060</v>
      </c>
      <c r="J209" s="147">
        <v>3</v>
      </c>
      <c r="K209" s="147">
        <v>3</v>
      </c>
      <c r="L209" s="147">
        <v>3</v>
      </c>
      <c r="M209" s="155">
        <v>2877.69</v>
      </c>
      <c r="N209" s="155">
        <v>2877.69</v>
      </c>
      <c r="O209" s="181">
        <v>2877.69</v>
      </c>
      <c r="P209" s="155"/>
      <c r="Q209" s="213"/>
    </row>
    <row r="210" spans="1:17" ht="68.25" customHeight="1" x14ac:dyDescent="0.25">
      <c r="A210" s="212" t="s">
        <v>3512</v>
      </c>
      <c r="B210" s="207" t="s">
        <v>3513</v>
      </c>
      <c r="C210" s="237" t="s">
        <v>52</v>
      </c>
      <c r="D210" s="230" t="s">
        <v>609</v>
      </c>
      <c r="E210" s="134" t="s">
        <v>630</v>
      </c>
      <c r="F210" s="134" t="s">
        <v>109</v>
      </c>
      <c r="G210" s="144" t="s">
        <v>611</v>
      </c>
      <c r="H210" s="147" t="s">
        <v>933</v>
      </c>
      <c r="I210" s="147" t="s">
        <v>5061</v>
      </c>
      <c r="J210" s="147">
        <v>4350</v>
      </c>
      <c r="K210" s="147">
        <v>4350</v>
      </c>
      <c r="L210" s="147">
        <v>4350</v>
      </c>
      <c r="M210" s="155">
        <v>4098.04</v>
      </c>
      <c r="N210" s="155">
        <v>0</v>
      </c>
      <c r="O210" s="181">
        <v>4098.04</v>
      </c>
      <c r="P210" s="155"/>
      <c r="Q210" s="213" t="s">
        <v>592</v>
      </c>
    </row>
    <row r="211" spans="1:17" ht="68.25" customHeight="1" x14ac:dyDescent="0.25">
      <c r="A211" s="212" t="s">
        <v>3515</v>
      </c>
      <c r="B211" s="207" t="s">
        <v>3516</v>
      </c>
      <c r="C211" s="237" t="s">
        <v>52</v>
      </c>
      <c r="D211" s="230" t="s">
        <v>588</v>
      </c>
      <c r="E211" s="134" t="s">
        <v>589</v>
      </c>
      <c r="F211" s="134" t="s">
        <v>109</v>
      </c>
      <c r="G211" s="144" t="s">
        <v>590</v>
      </c>
      <c r="H211" s="147" t="s">
        <v>745</v>
      </c>
      <c r="I211" s="147" t="s">
        <v>591</v>
      </c>
      <c r="J211" s="147">
        <v>45</v>
      </c>
      <c r="K211" s="147">
        <v>100</v>
      </c>
      <c r="L211" s="147">
        <v>120</v>
      </c>
      <c r="M211" s="155">
        <v>13930</v>
      </c>
      <c r="N211" s="155">
        <v>2186.19</v>
      </c>
      <c r="O211" s="181">
        <v>13930</v>
      </c>
      <c r="P211" s="155">
        <v>0</v>
      </c>
      <c r="Q211" s="213" t="s">
        <v>592</v>
      </c>
    </row>
    <row r="212" spans="1:17" ht="68.25" customHeight="1" x14ac:dyDescent="0.25">
      <c r="A212" s="212" t="s">
        <v>3518</v>
      </c>
      <c r="B212" s="207" t="s">
        <v>3519</v>
      </c>
      <c r="C212" s="237" t="s">
        <v>52</v>
      </c>
      <c r="D212" s="230" t="s">
        <v>649</v>
      </c>
      <c r="E212" s="134" t="s">
        <v>650</v>
      </c>
      <c r="F212" s="134" t="s">
        <v>109</v>
      </c>
      <c r="G212" s="144" t="s">
        <v>651</v>
      </c>
      <c r="H212" s="147" t="s">
        <v>745</v>
      </c>
      <c r="I212" s="169" t="s">
        <v>5062</v>
      </c>
      <c r="J212" s="147" t="s">
        <v>5063</v>
      </c>
      <c r="K212" s="147">
        <v>0</v>
      </c>
      <c r="L212" s="169" t="s">
        <v>5064</v>
      </c>
      <c r="M212" s="155">
        <v>15000</v>
      </c>
      <c r="N212" s="155">
        <v>0</v>
      </c>
      <c r="O212" s="181">
        <v>15000</v>
      </c>
      <c r="P212" s="155">
        <v>0</v>
      </c>
      <c r="Q212" s="213" t="s">
        <v>5065</v>
      </c>
    </row>
    <row r="213" spans="1:17" ht="68.25" customHeight="1" x14ac:dyDescent="0.25">
      <c r="A213" s="212" t="s">
        <v>3518</v>
      </c>
      <c r="B213" s="207" t="s">
        <v>3519</v>
      </c>
      <c r="C213" s="237" t="s">
        <v>52</v>
      </c>
      <c r="D213" s="230" t="s">
        <v>649</v>
      </c>
      <c r="E213" s="134" t="s">
        <v>652</v>
      </c>
      <c r="F213" s="134"/>
      <c r="G213" s="144" t="s">
        <v>651</v>
      </c>
      <c r="H213" s="147" t="s">
        <v>745</v>
      </c>
      <c r="I213" s="169" t="s">
        <v>5062</v>
      </c>
      <c r="J213" s="169" t="s">
        <v>5066</v>
      </c>
      <c r="K213" s="183">
        <v>0</v>
      </c>
      <c r="L213" s="169" t="s">
        <v>5064</v>
      </c>
      <c r="M213" s="147"/>
      <c r="N213" s="147"/>
      <c r="O213" s="176"/>
      <c r="P213" s="155">
        <v>0</v>
      </c>
      <c r="Q213" s="213"/>
    </row>
    <row r="214" spans="1:17" ht="68.25" customHeight="1" x14ac:dyDescent="0.25">
      <c r="A214" s="212" t="s">
        <v>3518</v>
      </c>
      <c r="B214" s="207" t="s">
        <v>3519</v>
      </c>
      <c r="C214" s="237" t="s">
        <v>52</v>
      </c>
      <c r="D214" s="230" t="s">
        <v>649</v>
      </c>
      <c r="E214" s="134" t="s">
        <v>653</v>
      </c>
      <c r="F214" s="134"/>
      <c r="G214" s="144" t="s">
        <v>651</v>
      </c>
      <c r="H214" s="147" t="s">
        <v>745</v>
      </c>
      <c r="I214" s="169" t="s">
        <v>5062</v>
      </c>
      <c r="J214" s="169" t="s">
        <v>5067</v>
      </c>
      <c r="K214" s="183">
        <v>0</v>
      </c>
      <c r="L214" s="169" t="s">
        <v>5064</v>
      </c>
      <c r="M214" s="147"/>
      <c r="N214" s="147"/>
      <c r="O214" s="176"/>
      <c r="P214" s="155">
        <v>0</v>
      </c>
      <c r="Q214" s="213"/>
    </row>
    <row r="215" spans="1:17" ht="68.25" customHeight="1" x14ac:dyDescent="0.25">
      <c r="A215" s="212" t="s">
        <v>3518</v>
      </c>
      <c r="B215" s="207" t="s">
        <v>3519</v>
      </c>
      <c r="C215" s="237" t="s">
        <v>52</v>
      </c>
      <c r="D215" s="230" t="s">
        <v>649</v>
      </c>
      <c r="E215" s="134" t="s">
        <v>654</v>
      </c>
      <c r="F215" s="134"/>
      <c r="G215" s="144" t="s">
        <v>651</v>
      </c>
      <c r="H215" s="147" t="s">
        <v>745</v>
      </c>
      <c r="I215" s="169" t="s">
        <v>5062</v>
      </c>
      <c r="J215" s="169" t="s">
        <v>5068</v>
      </c>
      <c r="K215" s="183">
        <v>0</v>
      </c>
      <c r="L215" s="169" t="s">
        <v>5064</v>
      </c>
      <c r="M215" s="147"/>
      <c r="N215" s="147"/>
      <c r="O215" s="176"/>
      <c r="P215" s="155">
        <v>0</v>
      </c>
      <c r="Q215" s="213"/>
    </row>
    <row r="216" spans="1:17" ht="68.25" customHeight="1" x14ac:dyDescent="0.25">
      <c r="A216" s="212" t="s">
        <v>3518</v>
      </c>
      <c r="B216" s="207" t="s">
        <v>3519</v>
      </c>
      <c r="C216" s="237" t="s">
        <v>52</v>
      </c>
      <c r="D216" s="230" t="s">
        <v>649</v>
      </c>
      <c r="E216" s="134" t="s">
        <v>655</v>
      </c>
      <c r="F216" s="134"/>
      <c r="G216" s="144" t="s">
        <v>651</v>
      </c>
      <c r="H216" s="147" t="s">
        <v>745</v>
      </c>
      <c r="I216" s="169" t="s">
        <v>5062</v>
      </c>
      <c r="J216" s="169" t="s">
        <v>5069</v>
      </c>
      <c r="K216" s="183">
        <v>0</v>
      </c>
      <c r="L216" s="169" t="s">
        <v>5064</v>
      </c>
      <c r="M216" s="147"/>
      <c r="N216" s="147"/>
      <c r="O216" s="176"/>
      <c r="P216" s="155">
        <v>0</v>
      </c>
      <c r="Q216" s="213"/>
    </row>
    <row r="217" spans="1:17" ht="68.25" customHeight="1" x14ac:dyDescent="0.25">
      <c r="A217" s="212" t="s">
        <v>3521</v>
      </c>
      <c r="B217" s="207" t="s">
        <v>3523</v>
      </c>
      <c r="C217" s="237" t="s">
        <v>52</v>
      </c>
      <c r="D217" s="230" t="s">
        <v>742</v>
      </c>
      <c r="E217" s="134" t="s">
        <v>743</v>
      </c>
      <c r="F217" s="134" t="s">
        <v>109</v>
      </c>
      <c r="G217" s="144" t="s">
        <v>744</v>
      </c>
      <c r="H217" s="147" t="s">
        <v>745</v>
      </c>
      <c r="I217" s="169" t="s">
        <v>5070</v>
      </c>
      <c r="J217" s="155" t="s">
        <v>5071</v>
      </c>
      <c r="K217" s="155" t="s">
        <v>5071</v>
      </c>
      <c r="L217" s="169">
        <v>3</v>
      </c>
      <c r="M217" s="155" t="s">
        <v>5071</v>
      </c>
      <c r="N217" s="155" t="s">
        <v>5071</v>
      </c>
      <c r="O217" s="181">
        <v>11000</v>
      </c>
      <c r="P217" s="155">
        <v>-11000</v>
      </c>
      <c r="Q217" s="213" t="s">
        <v>5072</v>
      </c>
    </row>
    <row r="218" spans="1:17" ht="68.25" customHeight="1" x14ac:dyDescent="0.25">
      <c r="A218" s="212" t="s">
        <v>3525</v>
      </c>
      <c r="B218" s="207" t="s">
        <v>3526</v>
      </c>
      <c r="C218" s="237" t="s">
        <v>52</v>
      </c>
      <c r="D218" s="230" t="s">
        <v>588</v>
      </c>
      <c r="E218" s="134" t="s">
        <v>593</v>
      </c>
      <c r="F218" s="134" t="s">
        <v>109</v>
      </c>
      <c r="G218" s="144" t="s">
        <v>594</v>
      </c>
      <c r="H218" s="147" t="s">
        <v>745</v>
      </c>
      <c r="I218" s="147" t="s">
        <v>595</v>
      </c>
      <c r="J218" s="147">
        <v>800</v>
      </c>
      <c r="K218" s="183">
        <v>946</v>
      </c>
      <c r="L218" s="147">
        <v>800</v>
      </c>
      <c r="M218" s="155">
        <v>15500</v>
      </c>
      <c r="N218" s="155">
        <v>14596.52</v>
      </c>
      <c r="O218" s="181">
        <v>15500</v>
      </c>
      <c r="P218" s="155">
        <v>0</v>
      </c>
      <c r="Q218" s="213"/>
    </row>
    <row r="219" spans="1:17" ht="68.25" customHeight="1" x14ac:dyDescent="0.25">
      <c r="A219" s="212" t="s">
        <v>3528</v>
      </c>
      <c r="B219" s="207" t="s">
        <v>3529</v>
      </c>
      <c r="C219" s="237" t="s">
        <v>52</v>
      </c>
      <c r="D219" s="230" t="s">
        <v>737</v>
      </c>
      <c r="E219" s="134" t="s">
        <v>738</v>
      </c>
      <c r="F219" s="134" t="s">
        <v>109</v>
      </c>
      <c r="G219" s="144" t="s">
        <v>739</v>
      </c>
      <c r="H219" s="147" t="s">
        <v>745</v>
      </c>
      <c r="I219" s="147" t="s">
        <v>740</v>
      </c>
      <c r="J219" s="147" t="s">
        <v>5073</v>
      </c>
      <c r="K219" s="147" t="s">
        <v>5073</v>
      </c>
      <c r="L219" s="147">
        <v>10</v>
      </c>
      <c r="M219" s="155">
        <v>0</v>
      </c>
      <c r="N219" s="155">
        <v>0</v>
      </c>
      <c r="O219" s="181">
        <v>14000</v>
      </c>
      <c r="P219" s="155">
        <v>-14000</v>
      </c>
      <c r="Q219" s="213" t="s">
        <v>741</v>
      </c>
    </row>
    <row r="220" spans="1:17" ht="68.25" customHeight="1" x14ac:dyDescent="0.25">
      <c r="A220" s="212" t="s">
        <v>3533</v>
      </c>
      <c r="B220" s="207" t="s">
        <v>3534</v>
      </c>
      <c r="C220" s="237" t="s">
        <v>52</v>
      </c>
      <c r="D220" s="230" t="s">
        <v>645</v>
      </c>
      <c r="E220" s="134" t="s">
        <v>646</v>
      </c>
      <c r="F220" s="134" t="s">
        <v>109</v>
      </c>
      <c r="G220" s="144" t="s">
        <v>647</v>
      </c>
      <c r="H220" s="147" t="s">
        <v>5074</v>
      </c>
      <c r="I220" s="147" t="s">
        <v>5074</v>
      </c>
      <c r="J220" s="147" t="s">
        <v>5074</v>
      </c>
      <c r="K220" s="147" t="s">
        <v>5074</v>
      </c>
      <c r="L220" s="147" t="s">
        <v>5074</v>
      </c>
      <c r="M220" s="155">
        <v>20000</v>
      </c>
      <c r="N220" s="155">
        <v>10807.76</v>
      </c>
      <c r="O220" s="181">
        <v>0</v>
      </c>
      <c r="P220" s="155">
        <v>20000</v>
      </c>
      <c r="Q220" s="213" t="s">
        <v>648</v>
      </c>
    </row>
    <row r="221" spans="1:17" ht="68.25" customHeight="1" x14ac:dyDescent="0.25">
      <c r="A221" s="212" t="s">
        <v>3536</v>
      </c>
      <c r="B221" s="207" t="s">
        <v>3537</v>
      </c>
      <c r="C221" s="237" t="s">
        <v>52</v>
      </c>
      <c r="D221" s="230" t="s">
        <v>631</v>
      </c>
      <c r="E221" s="134" t="s">
        <v>632</v>
      </c>
      <c r="F221" s="134" t="s">
        <v>109</v>
      </c>
      <c r="G221" s="144" t="s">
        <v>633</v>
      </c>
      <c r="H221" s="147" t="s">
        <v>745</v>
      </c>
      <c r="I221" s="147" t="s">
        <v>5075</v>
      </c>
      <c r="J221" s="147">
        <v>8</v>
      </c>
      <c r="K221" s="147">
        <v>8</v>
      </c>
      <c r="L221" s="147">
        <v>10</v>
      </c>
      <c r="M221" s="155">
        <v>25000</v>
      </c>
      <c r="N221" s="155">
        <v>18413.96</v>
      </c>
      <c r="O221" s="181">
        <v>25000</v>
      </c>
      <c r="P221" s="155">
        <v>0</v>
      </c>
      <c r="Q221" s="213"/>
    </row>
    <row r="222" spans="1:17" ht="68.25" customHeight="1" x14ac:dyDescent="0.25">
      <c r="A222" s="212" t="s">
        <v>3542</v>
      </c>
      <c r="B222" s="207" t="s">
        <v>3543</v>
      </c>
      <c r="C222" s="237" t="s">
        <v>52</v>
      </c>
      <c r="D222" s="230" t="s">
        <v>634</v>
      </c>
      <c r="E222" s="134" t="s">
        <v>638</v>
      </c>
      <c r="F222" s="134" t="s">
        <v>109</v>
      </c>
      <c r="G222" s="144" t="s">
        <v>639</v>
      </c>
      <c r="H222" s="147" t="s">
        <v>745</v>
      </c>
      <c r="I222" s="147" t="s">
        <v>5076</v>
      </c>
      <c r="J222" s="147">
        <v>70</v>
      </c>
      <c r="K222" s="147">
        <v>70</v>
      </c>
      <c r="L222" s="147" t="s">
        <v>5077</v>
      </c>
      <c r="M222" s="155">
        <v>7000</v>
      </c>
      <c r="N222" s="155">
        <v>2000</v>
      </c>
      <c r="O222" s="181">
        <v>13000</v>
      </c>
      <c r="P222" s="155">
        <v>-6000</v>
      </c>
      <c r="Q222" s="213" t="s">
        <v>640</v>
      </c>
    </row>
    <row r="223" spans="1:17" ht="68.25" customHeight="1" x14ac:dyDescent="0.25">
      <c r="A223" s="212" t="s">
        <v>2785</v>
      </c>
      <c r="B223" s="207" t="s">
        <v>2786</v>
      </c>
      <c r="C223" s="237" t="s">
        <v>52</v>
      </c>
      <c r="D223" s="230" t="s">
        <v>634</v>
      </c>
      <c r="E223" s="134" t="s">
        <v>635</v>
      </c>
      <c r="F223" s="134" t="s">
        <v>109</v>
      </c>
      <c r="G223" s="144" t="s">
        <v>636</v>
      </c>
      <c r="H223" s="147" t="s">
        <v>745</v>
      </c>
      <c r="I223" s="147" t="s">
        <v>5078</v>
      </c>
      <c r="J223" s="147" t="s">
        <v>5073</v>
      </c>
      <c r="K223" s="147" t="s">
        <v>5073</v>
      </c>
      <c r="L223" s="147" t="s">
        <v>5079</v>
      </c>
      <c r="M223" s="155">
        <v>0</v>
      </c>
      <c r="N223" s="155">
        <v>0</v>
      </c>
      <c r="O223" s="181">
        <v>5000</v>
      </c>
      <c r="P223" s="155">
        <v>-5000</v>
      </c>
      <c r="Q223" s="213" t="s">
        <v>637</v>
      </c>
    </row>
    <row r="224" spans="1:17" ht="68.25" customHeight="1" x14ac:dyDescent="0.25">
      <c r="A224" s="212" t="s">
        <v>3545</v>
      </c>
      <c r="B224" s="207" t="s">
        <v>3546</v>
      </c>
      <c r="C224" s="237" t="s">
        <v>52</v>
      </c>
      <c r="D224" s="230" t="s">
        <v>661</v>
      </c>
      <c r="E224" s="134" t="s">
        <v>665</v>
      </c>
      <c r="F224" s="134" t="s">
        <v>109</v>
      </c>
      <c r="G224" s="144" t="s">
        <v>666</v>
      </c>
      <c r="H224" s="147" t="s">
        <v>745</v>
      </c>
      <c r="I224" s="147" t="s">
        <v>5080</v>
      </c>
      <c r="J224" s="147" t="s">
        <v>5073</v>
      </c>
      <c r="K224" s="147" t="s">
        <v>5073</v>
      </c>
      <c r="L224" s="184">
        <v>5000</v>
      </c>
      <c r="M224" s="155">
        <v>0</v>
      </c>
      <c r="N224" s="155">
        <v>0</v>
      </c>
      <c r="O224" s="181">
        <v>12000</v>
      </c>
      <c r="P224" s="155">
        <v>-12000</v>
      </c>
      <c r="Q224" s="213" t="s">
        <v>5081</v>
      </c>
    </row>
    <row r="225" spans="1:17" ht="68.25" customHeight="1" x14ac:dyDescent="0.25">
      <c r="A225" s="212" t="s">
        <v>2787</v>
      </c>
      <c r="B225" s="207" t="s">
        <v>2788</v>
      </c>
      <c r="C225" s="237" t="s">
        <v>52</v>
      </c>
      <c r="D225" s="230" t="s">
        <v>661</v>
      </c>
      <c r="E225" s="134" t="s">
        <v>662</v>
      </c>
      <c r="F225" s="134" t="s">
        <v>109</v>
      </c>
      <c r="G225" s="144" t="s">
        <v>663</v>
      </c>
      <c r="H225" s="147" t="s">
        <v>745</v>
      </c>
      <c r="I225" s="147" t="s">
        <v>664</v>
      </c>
      <c r="J225" s="147">
        <v>16</v>
      </c>
      <c r="K225" s="147">
        <v>24</v>
      </c>
      <c r="L225" s="147">
        <v>24</v>
      </c>
      <c r="M225" s="155">
        <v>12000</v>
      </c>
      <c r="N225" s="155">
        <v>11999.43</v>
      </c>
      <c r="O225" s="181">
        <v>12000</v>
      </c>
      <c r="P225" s="155">
        <v>0</v>
      </c>
      <c r="Q225" s="213"/>
    </row>
    <row r="226" spans="1:17" ht="68.25" customHeight="1" x14ac:dyDescent="0.25">
      <c r="A226" s="212" t="s">
        <v>2787</v>
      </c>
      <c r="B226" s="207" t="s">
        <v>2788</v>
      </c>
      <c r="C226" s="237" t="s">
        <v>52</v>
      </c>
      <c r="D226" s="230" t="s">
        <v>661</v>
      </c>
      <c r="E226" s="134" t="s">
        <v>668</v>
      </c>
      <c r="F226" s="134" t="s">
        <v>109</v>
      </c>
      <c r="G226" s="144" t="s">
        <v>663</v>
      </c>
      <c r="H226" s="147" t="s">
        <v>745</v>
      </c>
      <c r="I226" s="147" t="s">
        <v>669</v>
      </c>
      <c r="J226" s="147">
        <v>55</v>
      </c>
      <c r="K226" s="147">
        <v>79</v>
      </c>
      <c r="L226" s="147">
        <v>70</v>
      </c>
      <c r="M226" s="155">
        <v>18000</v>
      </c>
      <c r="N226" s="155">
        <v>17937.2</v>
      </c>
      <c r="O226" s="181">
        <v>18000</v>
      </c>
      <c r="P226" s="155">
        <v>0</v>
      </c>
      <c r="Q226" s="213"/>
    </row>
    <row r="227" spans="1:17" ht="68.25" customHeight="1" x14ac:dyDescent="0.25">
      <c r="A227" s="212" t="s">
        <v>2787</v>
      </c>
      <c r="B227" s="207" t="s">
        <v>2788</v>
      </c>
      <c r="C227" s="237" t="s">
        <v>52</v>
      </c>
      <c r="D227" s="230" t="s">
        <v>661</v>
      </c>
      <c r="E227" s="134" t="s">
        <v>670</v>
      </c>
      <c r="F227" s="134" t="s">
        <v>109</v>
      </c>
      <c r="G227" s="144" t="s">
        <v>663</v>
      </c>
      <c r="H227" s="147" t="s">
        <v>745</v>
      </c>
      <c r="I227" s="134" t="s">
        <v>671</v>
      </c>
      <c r="J227" s="134">
        <v>5</v>
      </c>
      <c r="K227" s="134">
        <v>3</v>
      </c>
      <c r="L227" s="134"/>
      <c r="M227" s="135">
        <v>6000</v>
      </c>
      <c r="N227" s="135">
        <v>2700</v>
      </c>
      <c r="O227" s="145">
        <v>6000</v>
      </c>
      <c r="P227" s="146">
        <v>0</v>
      </c>
      <c r="Q227" s="213"/>
    </row>
    <row r="228" spans="1:17" ht="68.25" customHeight="1" x14ac:dyDescent="0.25">
      <c r="A228" s="212" t="s">
        <v>2691</v>
      </c>
      <c r="B228" s="207" t="s">
        <v>2692</v>
      </c>
      <c r="C228" s="237" t="s">
        <v>52</v>
      </c>
      <c r="D228" s="230" t="s">
        <v>748</v>
      </c>
      <c r="E228" s="134" t="s">
        <v>759</v>
      </c>
      <c r="F228" s="134" t="s">
        <v>109</v>
      </c>
      <c r="G228" s="144" t="s">
        <v>760</v>
      </c>
      <c r="H228" s="134" t="s">
        <v>232</v>
      </c>
      <c r="I228" s="134" t="s">
        <v>752</v>
      </c>
      <c r="J228" s="134">
        <v>5</v>
      </c>
      <c r="K228" s="134">
        <v>5</v>
      </c>
      <c r="L228" s="134">
        <v>5</v>
      </c>
      <c r="M228" s="135">
        <v>10500</v>
      </c>
      <c r="N228" s="135">
        <v>8838.6</v>
      </c>
      <c r="O228" s="145">
        <v>10500</v>
      </c>
      <c r="P228" s="146"/>
      <c r="Q228" s="213"/>
    </row>
    <row r="229" spans="1:17" ht="68.25" customHeight="1" x14ac:dyDescent="0.25">
      <c r="A229" s="212" t="s">
        <v>2764</v>
      </c>
      <c r="B229" s="207" t="s">
        <v>2765</v>
      </c>
      <c r="C229" s="237" t="s">
        <v>52</v>
      </c>
      <c r="D229" s="230" t="s">
        <v>748</v>
      </c>
      <c r="E229" s="134" t="s">
        <v>749</v>
      </c>
      <c r="F229" s="134" t="s">
        <v>109</v>
      </c>
      <c r="G229" s="144" t="s">
        <v>750</v>
      </c>
      <c r="H229" s="134" t="s">
        <v>232</v>
      </c>
      <c r="I229" s="134" t="s">
        <v>752</v>
      </c>
      <c r="J229" s="134">
        <v>4</v>
      </c>
      <c r="K229" s="134">
        <v>4</v>
      </c>
      <c r="L229" s="134">
        <v>4</v>
      </c>
      <c r="M229" s="135">
        <v>16500</v>
      </c>
      <c r="N229" s="135">
        <v>12515.8</v>
      </c>
      <c r="O229" s="145">
        <v>16500</v>
      </c>
      <c r="P229" s="146"/>
      <c r="Q229" s="213"/>
    </row>
    <row r="230" spans="1:17" ht="68.25" customHeight="1" x14ac:dyDescent="0.25">
      <c r="A230" s="212" t="s">
        <v>2766</v>
      </c>
      <c r="B230" s="207" t="s">
        <v>2767</v>
      </c>
      <c r="C230" s="237" t="s">
        <v>52</v>
      </c>
      <c r="D230" s="230" t="s">
        <v>748</v>
      </c>
      <c r="E230" s="134" t="s">
        <v>753</v>
      </c>
      <c r="F230" s="134" t="s">
        <v>109</v>
      </c>
      <c r="G230" s="144" t="s">
        <v>750</v>
      </c>
      <c r="H230" s="134" t="s">
        <v>232</v>
      </c>
      <c r="I230" s="134" t="s">
        <v>752</v>
      </c>
      <c r="J230" s="134">
        <v>2</v>
      </c>
      <c r="K230" s="134">
        <v>2</v>
      </c>
      <c r="L230" s="134">
        <v>2</v>
      </c>
      <c r="M230" s="135">
        <v>42370</v>
      </c>
      <c r="N230" s="135">
        <v>9681.75</v>
      </c>
      <c r="O230" s="145">
        <v>30000</v>
      </c>
      <c r="P230" s="146"/>
      <c r="Q230" s="213"/>
    </row>
    <row r="231" spans="1:17" ht="68.25" customHeight="1" x14ac:dyDescent="0.25">
      <c r="A231" s="212" t="s">
        <v>2768</v>
      </c>
      <c r="B231" s="207" t="s">
        <v>2769</v>
      </c>
      <c r="C231" s="237" t="s">
        <v>52</v>
      </c>
      <c r="D231" s="230" t="s">
        <v>748</v>
      </c>
      <c r="E231" s="134" t="s">
        <v>757</v>
      </c>
      <c r="F231" s="134" t="s">
        <v>109</v>
      </c>
      <c r="G231" s="144" t="s">
        <v>750</v>
      </c>
      <c r="H231" s="134" t="s">
        <v>232</v>
      </c>
      <c r="I231" s="134" t="s">
        <v>752</v>
      </c>
      <c r="J231" s="134">
        <v>12</v>
      </c>
      <c r="K231" s="134">
        <v>14</v>
      </c>
      <c r="L231" s="134">
        <v>12</v>
      </c>
      <c r="M231" s="135">
        <v>53225</v>
      </c>
      <c r="N231" s="135">
        <v>44448.26</v>
      </c>
      <c r="O231" s="145">
        <v>53225</v>
      </c>
      <c r="P231" s="146"/>
      <c r="Q231" s="213"/>
    </row>
    <row r="232" spans="1:17" ht="68.25" customHeight="1" x14ac:dyDescent="0.25">
      <c r="A232" s="212" t="s">
        <v>2770</v>
      </c>
      <c r="B232" s="207" t="s">
        <v>2771</v>
      </c>
      <c r="C232" s="237" t="s">
        <v>52</v>
      </c>
      <c r="D232" s="230" t="s">
        <v>748</v>
      </c>
      <c r="E232" s="134" t="s">
        <v>758</v>
      </c>
      <c r="F232" s="134" t="s">
        <v>109</v>
      </c>
      <c r="G232" s="144" t="s">
        <v>750</v>
      </c>
      <c r="H232" s="134" t="s">
        <v>232</v>
      </c>
      <c r="I232" s="134" t="s">
        <v>752</v>
      </c>
      <c r="J232" s="134">
        <v>4</v>
      </c>
      <c r="K232" s="134">
        <v>4</v>
      </c>
      <c r="L232" s="134">
        <v>4</v>
      </c>
      <c r="M232" s="135">
        <v>7200</v>
      </c>
      <c r="N232" s="135">
        <v>7200</v>
      </c>
      <c r="O232" s="145">
        <v>7200</v>
      </c>
      <c r="P232" s="146"/>
      <c r="Q232" s="213"/>
    </row>
    <row r="233" spans="1:17" ht="68.25" customHeight="1" x14ac:dyDescent="0.25">
      <c r="A233" s="212" t="s">
        <v>2789</v>
      </c>
      <c r="B233" s="207" t="s">
        <v>2790</v>
      </c>
      <c r="C233" s="237" t="s">
        <v>52</v>
      </c>
      <c r="D233" s="233" t="s">
        <v>748</v>
      </c>
      <c r="E233" s="134" t="s">
        <v>4896</v>
      </c>
      <c r="F233" s="134"/>
      <c r="G233" s="144" t="s">
        <v>2789</v>
      </c>
      <c r="H233" s="168" t="s">
        <v>232</v>
      </c>
      <c r="I233" s="134" t="s">
        <v>4897</v>
      </c>
      <c r="J233" s="169">
        <v>0</v>
      </c>
      <c r="K233" s="169">
        <v>0</v>
      </c>
      <c r="L233" s="169">
        <v>4</v>
      </c>
      <c r="M233" s="169">
        <v>0</v>
      </c>
      <c r="N233" s="173">
        <v>0</v>
      </c>
      <c r="O233" s="185">
        <v>8000</v>
      </c>
      <c r="P233" s="169">
        <v>-8000</v>
      </c>
      <c r="Q233" s="217" t="s">
        <v>4903</v>
      </c>
    </row>
    <row r="234" spans="1:17" ht="68.25" customHeight="1" x14ac:dyDescent="0.25">
      <c r="A234" s="212" t="s">
        <v>3557</v>
      </c>
      <c r="B234" s="207" t="s">
        <v>3558</v>
      </c>
      <c r="C234" s="237" t="s">
        <v>52</v>
      </c>
      <c r="D234" s="230" t="s">
        <v>688</v>
      </c>
      <c r="E234" s="134" t="s">
        <v>689</v>
      </c>
      <c r="F234" s="134" t="s">
        <v>109</v>
      </c>
      <c r="G234" s="144" t="s">
        <v>690</v>
      </c>
      <c r="H234" s="134" t="s">
        <v>745</v>
      </c>
      <c r="I234" s="147" t="s">
        <v>691</v>
      </c>
      <c r="J234" s="186">
        <v>0.9</v>
      </c>
      <c r="K234" s="147" t="s">
        <v>5082</v>
      </c>
      <c r="L234" s="186">
        <v>0.9</v>
      </c>
      <c r="M234" s="155">
        <v>3000</v>
      </c>
      <c r="N234" s="155">
        <v>0</v>
      </c>
      <c r="O234" s="181">
        <v>3000</v>
      </c>
      <c r="P234" s="155">
        <v>0</v>
      </c>
      <c r="Q234" s="213" t="s">
        <v>5083</v>
      </c>
    </row>
    <row r="235" spans="1:17" ht="68.25" customHeight="1" x14ac:dyDescent="0.25">
      <c r="A235" s="212" t="s">
        <v>3557</v>
      </c>
      <c r="B235" s="207" t="s">
        <v>3558</v>
      </c>
      <c r="C235" s="237" t="s">
        <v>52</v>
      </c>
      <c r="D235" s="230" t="s">
        <v>688</v>
      </c>
      <c r="E235" s="134" t="s">
        <v>692</v>
      </c>
      <c r="F235" s="134"/>
      <c r="G235" s="144" t="s">
        <v>690</v>
      </c>
      <c r="H235" s="134" t="s">
        <v>745</v>
      </c>
      <c r="I235" s="147" t="s">
        <v>693</v>
      </c>
      <c r="J235" s="186">
        <v>0.9</v>
      </c>
      <c r="K235" s="147" t="s">
        <v>5082</v>
      </c>
      <c r="L235" s="186">
        <v>0.9</v>
      </c>
      <c r="M235" s="155">
        <v>4000</v>
      </c>
      <c r="N235" s="147"/>
      <c r="O235" s="181">
        <v>4000</v>
      </c>
      <c r="P235" s="155">
        <v>0</v>
      </c>
      <c r="Q235" s="213" t="s">
        <v>5083</v>
      </c>
    </row>
    <row r="236" spans="1:17" ht="68.25" customHeight="1" x14ac:dyDescent="0.25">
      <c r="A236" s="212" t="s">
        <v>3557</v>
      </c>
      <c r="B236" s="207" t="s">
        <v>3558</v>
      </c>
      <c r="C236" s="237" t="s">
        <v>52</v>
      </c>
      <c r="D236" s="230" t="s">
        <v>688</v>
      </c>
      <c r="E236" s="134" t="s">
        <v>694</v>
      </c>
      <c r="F236" s="134"/>
      <c r="G236" s="144" t="s">
        <v>690</v>
      </c>
      <c r="H236" s="134" t="s">
        <v>745</v>
      </c>
      <c r="I236" s="147" t="s">
        <v>695</v>
      </c>
      <c r="J236" s="186">
        <v>0.9</v>
      </c>
      <c r="K236" s="147" t="s">
        <v>5082</v>
      </c>
      <c r="L236" s="186">
        <v>0.9</v>
      </c>
      <c r="M236" s="155">
        <v>3000</v>
      </c>
      <c r="N236" s="147"/>
      <c r="O236" s="181">
        <v>3000</v>
      </c>
      <c r="P236" s="155">
        <v>0</v>
      </c>
      <c r="Q236" s="213" t="s">
        <v>5083</v>
      </c>
    </row>
    <row r="237" spans="1:17" ht="68.25" customHeight="1" x14ac:dyDescent="0.25">
      <c r="A237" s="212" t="s">
        <v>3630</v>
      </c>
      <c r="B237" s="207" t="s">
        <v>3631</v>
      </c>
      <c r="C237" s="237" t="s">
        <v>115</v>
      </c>
      <c r="D237" s="230" t="s">
        <v>267</v>
      </c>
      <c r="E237" s="134" t="s">
        <v>268</v>
      </c>
      <c r="F237" s="134"/>
      <c r="G237" s="144" t="s">
        <v>273</v>
      </c>
      <c r="H237" s="144"/>
      <c r="I237" s="144"/>
      <c r="J237" s="144"/>
      <c r="K237" s="144"/>
      <c r="L237" s="144"/>
      <c r="M237" s="135">
        <v>9000</v>
      </c>
      <c r="N237" s="135">
        <v>5004.76</v>
      </c>
      <c r="O237" s="145">
        <v>9000</v>
      </c>
      <c r="P237" s="146">
        <f t="shared" ref="P237:P243" si="2">M237-O237</f>
        <v>0</v>
      </c>
      <c r="Q237" s="213"/>
    </row>
    <row r="238" spans="1:17" ht="68.25" customHeight="1" x14ac:dyDescent="0.25">
      <c r="A238" s="212" t="s">
        <v>3630</v>
      </c>
      <c r="B238" s="207" t="s">
        <v>3631</v>
      </c>
      <c r="C238" s="237" t="s">
        <v>115</v>
      </c>
      <c r="D238" s="230" t="s">
        <v>267</v>
      </c>
      <c r="E238" s="134" t="s">
        <v>269</v>
      </c>
      <c r="F238" s="134"/>
      <c r="G238" s="144" t="s">
        <v>273</v>
      </c>
      <c r="H238" s="144"/>
      <c r="I238" s="144"/>
      <c r="J238" s="144"/>
      <c r="K238" s="144"/>
      <c r="L238" s="144"/>
      <c r="M238" s="144"/>
      <c r="N238" s="136"/>
      <c r="O238" s="145"/>
      <c r="P238" s="146">
        <f t="shared" si="2"/>
        <v>0</v>
      </c>
      <c r="Q238" s="213"/>
    </row>
    <row r="239" spans="1:17" ht="68.25" customHeight="1" x14ac:dyDescent="0.25">
      <c r="A239" s="212" t="s">
        <v>3630</v>
      </c>
      <c r="B239" s="207" t="s">
        <v>3631</v>
      </c>
      <c r="C239" s="237" t="s">
        <v>115</v>
      </c>
      <c r="D239" s="230" t="s">
        <v>267</v>
      </c>
      <c r="E239" s="134" t="s">
        <v>270</v>
      </c>
      <c r="F239" s="134"/>
      <c r="G239" s="144" t="s">
        <v>273</v>
      </c>
      <c r="H239" s="144"/>
      <c r="I239" s="144"/>
      <c r="J239" s="144"/>
      <c r="K239" s="144"/>
      <c r="L239" s="144"/>
      <c r="M239" s="144"/>
      <c r="N239" s="136"/>
      <c r="O239" s="145"/>
      <c r="P239" s="146">
        <f t="shared" si="2"/>
        <v>0</v>
      </c>
      <c r="Q239" s="213"/>
    </row>
    <row r="240" spans="1:17" ht="68.25" customHeight="1" x14ac:dyDescent="0.25">
      <c r="A240" s="212" t="s">
        <v>2791</v>
      </c>
      <c r="B240" s="207" t="s">
        <v>2792</v>
      </c>
      <c r="C240" s="237" t="s">
        <v>115</v>
      </c>
      <c r="D240" s="230" t="s">
        <v>271</v>
      </c>
      <c r="E240" s="134" t="s">
        <v>272</v>
      </c>
      <c r="F240" s="134"/>
      <c r="G240" s="144" t="s">
        <v>274</v>
      </c>
      <c r="H240" s="138" t="s">
        <v>233</v>
      </c>
      <c r="I240" s="144" t="s">
        <v>4436</v>
      </c>
      <c r="J240" s="144">
        <v>12</v>
      </c>
      <c r="K240" s="144">
        <v>11</v>
      </c>
      <c r="L240" s="144">
        <v>12</v>
      </c>
      <c r="M240" s="135">
        <v>6000</v>
      </c>
      <c r="N240" s="135">
        <v>6000</v>
      </c>
      <c r="O240" s="145">
        <v>6000</v>
      </c>
      <c r="P240" s="146">
        <f t="shared" si="2"/>
        <v>0</v>
      </c>
      <c r="Q240" s="213"/>
    </row>
    <row r="241" spans="1:17" ht="68.25" customHeight="1" x14ac:dyDescent="0.25">
      <c r="A241" s="212" t="s">
        <v>3632</v>
      </c>
      <c r="B241" s="207" t="s">
        <v>3633</v>
      </c>
      <c r="C241" s="237" t="s">
        <v>116</v>
      </c>
      <c r="D241" s="230" t="s">
        <v>277</v>
      </c>
      <c r="E241" s="134" t="s">
        <v>278</v>
      </c>
      <c r="F241" s="134"/>
      <c r="G241" s="144" t="s">
        <v>281</v>
      </c>
      <c r="H241" s="144"/>
      <c r="I241" s="144"/>
      <c r="J241" s="144"/>
      <c r="K241" s="144"/>
      <c r="L241" s="144"/>
      <c r="M241" s="135">
        <v>6000</v>
      </c>
      <c r="N241" s="135">
        <v>2844.5</v>
      </c>
      <c r="O241" s="145">
        <v>6000</v>
      </c>
      <c r="P241" s="146">
        <f t="shared" si="2"/>
        <v>0</v>
      </c>
      <c r="Q241" s="213"/>
    </row>
    <row r="242" spans="1:17" ht="68.25" customHeight="1" x14ac:dyDescent="0.25">
      <c r="A242" s="212" t="s">
        <v>3632</v>
      </c>
      <c r="B242" s="207" t="s">
        <v>3633</v>
      </c>
      <c r="C242" s="237" t="s">
        <v>116</v>
      </c>
      <c r="D242" s="230" t="s">
        <v>277</v>
      </c>
      <c r="E242" s="134" t="s">
        <v>279</v>
      </c>
      <c r="F242" s="134"/>
      <c r="G242" s="144" t="s">
        <v>281</v>
      </c>
      <c r="H242" s="144"/>
      <c r="I242" s="144"/>
      <c r="J242" s="144"/>
      <c r="K242" s="144"/>
      <c r="L242" s="144"/>
      <c r="M242" s="135"/>
      <c r="N242" s="135"/>
      <c r="O242" s="145"/>
      <c r="P242" s="146">
        <f t="shared" si="2"/>
        <v>0</v>
      </c>
      <c r="Q242" s="213"/>
    </row>
    <row r="243" spans="1:17" ht="68.25" customHeight="1" x14ac:dyDescent="0.25">
      <c r="A243" s="212" t="s">
        <v>3632</v>
      </c>
      <c r="B243" s="207" t="s">
        <v>3633</v>
      </c>
      <c r="C243" s="237" t="s">
        <v>116</v>
      </c>
      <c r="D243" s="230" t="s">
        <v>277</v>
      </c>
      <c r="E243" s="134" t="s">
        <v>280</v>
      </c>
      <c r="F243" s="134"/>
      <c r="G243" s="144" t="s">
        <v>281</v>
      </c>
      <c r="H243" s="144"/>
      <c r="I243" s="144"/>
      <c r="J243" s="144"/>
      <c r="K243" s="144"/>
      <c r="L243" s="144"/>
      <c r="M243" s="135"/>
      <c r="N243" s="135"/>
      <c r="O243" s="145"/>
      <c r="P243" s="146">
        <f t="shared" si="2"/>
        <v>0</v>
      </c>
      <c r="Q243" s="213"/>
    </row>
    <row r="244" spans="1:17" ht="68.25" customHeight="1" x14ac:dyDescent="0.25">
      <c r="A244" s="212" t="s">
        <v>3337</v>
      </c>
      <c r="B244" s="207" t="s">
        <v>3338</v>
      </c>
      <c r="C244" s="237" t="s">
        <v>117</v>
      </c>
      <c r="D244" s="230" t="s">
        <v>328</v>
      </c>
      <c r="E244" s="138" t="s">
        <v>4445</v>
      </c>
      <c r="F244" s="134"/>
      <c r="G244" s="144" t="s">
        <v>329</v>
      </c>
      <c r="H244" s="144" t="s">
        <v>233</v>
      </c>
      <c r="I244" s="138" t="s">
        <v>4445</v>
      </c>
      <c r="J244" s="138" t="s">
        <v>4446</v>
      </c>
      <c r="K244" s="138" t="s">
        <v>4446</v>
      </c>
      <c r="L244" s="138" t="s">
        <v>4445</v>
      </c>
      <c r="M244" s="144"/>
      <c r="N244" s="136"/>
      <c r="O244" s="145">
        <v>85277</v>
      </c>
      <c r="P244" s="146"/>
      <c r="Q244" s="213"/>
    </row>
    <row r="245" spans="1:17" ht="68.25" customHeight="1" x14ac:dyDescent="0.25">
      <c r="A245" s="212" t="s">
        <v>3634</v>
      </c>
      <c r="B245" s="207" t="s">
        <v>194</v>
      </c>
      <c r="C245" s="237" t="s">
        <v>117</v>
      </c>
      <c r="D245" s="230" t="s">
        <v>282</v>
      </c>
      <c r="E245" s="134" t="s">
        <v>283</v>
      </c>
      <c r="F245" s="134"/>
      <c r="G245" s="144" t="s">
        <v>288</v>
      </c>
      <c r="H245" s="144"/>
      <c r="I245" s="134" t="s">
        <v>289</v>
      </c>
      <c r="J245" s="134">
        <v>9</v>
      </c>
      <c r="K245" s="134">
        <v>7</v>
      </c>
      <c r="L245" s="134">
        <v>9</v>
      </c>
      <c r="M245" s="135">
        <v>19900</v>
      </c>
      <c r="N245" s="135">
        <v>15000</v>
      </c>
      <c r="O245" s="145">
        <v>19900</v>
      </c>
      <c r="P245" s="146"/>
      <c r="Q245" s="213"/>
    </row>
    <row r="246" spans="1:17" ht="68.25" customHeight="1" x14ac:dyDescent="0.25">
      <c r="A246" s="212" t="s">
        <v>3634</v>
      </c>
      <c r="B246" s="207" t="s">
        <v>194</v>
      </c>
      <c r="C246" s="237" t="s">
        <v>117</v>
      </c>
      <c r="D246" s="230" t="s">
        <v>282</v>
      </c>
      <c r="E246" s="134" t="s">
        <v>286</v>
      </c>
      <c r="F246" s="134"/>
      <c r="G246" s="144" t="s">
        <v>288</v>
      </c>
      <c r="H246" s="144"/>
      <c r="I246" s="134" t="s">
        <v>292</v>
      </c>
      <c r="J246" s="134">
        <v>3</v>
      </c>
      <c r="K246" s="134"/>
      <c r="L246" s="134">
        <v>3</v>
      </c>
      <c r="M246" s="135">
        <v>3200</v>
      </c>
      <c r="N246" s="135">
        <v>1200</v>
      </c>
      <c r="O246" s="145">
        <v>3200</v>
      </c>
      <c r="P246" s="146"/>
      <c r="Q246" s="213"/>
    </row>
    <row r="247" spans="1:17" ht="68.25" customHeight="1" x14ac:dyDescent="0.25">
      <c r="A247" s="212" t="s">
        <v>3634</v>
      </c>
      <c r="B247" s="207" t="s">
        <v>194</v>
      </c>
      <c r="C247" s="237" t="s">
        <v>117</v>
      </c>
      <c r="D247" s="230" t="s">
        <v>295</v>
      </c>
      <c r="E247" s="134" t="s">
        <v>297</v>
      </c>
      <c r="F247" s="134"/>
      <c r="G247" s="144" t="s">
        <v>288</v>
      </c>
      <c r="H247" s="144"/>
      <c r="I247" s="134" t="s">
        <v>299</v>
      </c>
      <c r="J247" s="134">
        <v>2000</v>
      </c>
      <c r="K247" s="134"/>
      <c r="L247" s="134"/>
      <c r="M247" s="135">
        <v>12000</v>
      </c>
      <c r="N247" s="135">
        <v>5000</v>
      </c>
      <c r="O247" s="145">
        <v>13400</v>
      </c>
      <c r="P247" s="146">
        <v>-1400</v>
      </c>
      <c r="Q247" s="213" t="s">
        <v>300</v>
      </c>
    </row>
    <row r="248" spans="1:17" ht="68.25" customHeight="1" x14ac:dyDescent="0.25">
      <c r="A248" s="212" t="s">
        <v>3634</v>
      </c>
      <c r="B248" s="207" t="s">
        <v>194</v>
      </c>
      <c r="C248" s="237" t="s">
        <v>117</v>
      </c>
      <c r="D248" s="230" t="s">
        <v>282</v>
      </c>
      <c r="E248" s="134" t="s">
        <v>284</v>
      </c>
      <c r="F248" s="134"/>
      <c r="G248" s="144" t="s">
        <v>288</v>
      </c>
      <c r="H248" s="144"/>
      <c r="I248" s="134" t="s">
        <v>290</v>
      </c>
      <c r="J248" s="134">
        <v>8</v>
      </c>
      <c r="K248" s="134">
        <v>6</v>
      </c>
      <c r="L248" s="134">
        <v>8</v>
      </c>
      <c r="M248" s="135">
        <v>19500</v>
      </c>
      <c r="N248" s="135">
        <v>8400</v>
      </c>
      <c r="O248" s="145">
        <v>19500</v>
      </c>
      <c r="P248" s="146"/>
      <c r="Q248" s="213" t="s">
        <v>293</v>
      </c>
    </row>
    <row r="249" spans="1:17" ht="68.25" customHeight="1" x14ac:dyDescent="0.25">
      <c r="A249" s="212" t="s">
        <v>3634</v>
      </c>
      <c r="B249" s="207" t="s">
        <v>194</v>
      </c>
      <c r="C249" s="237" t="s">
        <v>117</v>
      </c>
      <c r="D249" s="230" t="s">
        <v>282</v>
      </c>
      <c r="E249" s="134" t="s">
        <v>285</v>
      </c>
      <c r="F249" s="134"/>
      <c r="G249" s="144" t="s">
        <v>288</v>
      </c>
      <c r="H249" s="144"/>
      <c r="I249" s="134" t="s">
        <v>291</v>
      </c>
      <c r="J249" s="134">
        <v>4</v>
      </c>
      <c r="K249" s="134">
        <v>4</v>
      </c>
      <c r="L249" s="134">
        <v>4</v>
      </c>
      <c r="M249" s="135">
        <v>9800</v>
      </c>
      <c r="N249" s="135">
        <v>6300</v>
      </c>
      <c r="O249" s="145">
        <v>11000</v>
      </c>
      <c r="P249" s="146">
        <v>-1200</v>
      </c>
      <c r="Q249" s="213" t="s">
        <v>294</v>
      </c>
    </row>
    <row r="250" spans="1:17" ht="68.25" customHeight="1" x14ac:dyDescent="0.25">
      <c r="A250" s="212" t="s">
        <v>3634</v>
      </c>
      <c r="B250" s="207" t="s">
        <v>194</v>
      </c>
      <c r="C250" s="237" t="s">
        <v>117</v>
      </c>
      <c r="D250" s="230" t="s">
        <v>295</v>
      </c>
      <c r="E250" s="134" t="s">
        <v>296</v>
      </c>
      <c r="F250" s="134"/>
      <c r="G250" s="144" t="s">
        <v>288</v>
      </c>
      <c r="H250" s="144"/>
      <c r="I250" s="134" t="s">
        <v>298</v>
      </c>
      <c r="J250" s="134">
        <v>6</v>
      </c>
      <c r="K250" s="134">
        <v>4</v>
      </c>
      <c r="L250" s="134">
        <v>6</v>
      </c>
      <c r="M250" s="135">
        <v>8000</v>
      </c>
      <c r="N250" s="135">
        <v>5000</v>
      </c>
      <c r="O250" s="145">
        <v>8000</v>
      </c>
      <c r="P250" s="146">
        <v>0</v>
      </c>
      <c r="Q250" s="213"/>
    </row>
    <row r="251" spans="1:17" ht="68.25" customHeight="1" x14ac:dyDescent="0.25">
      <c r="A251" s="212" t="s">
        <v>3634</v>
      </c>
      <c r="B251" s="207" t="s">
        <v>194</v>
      </c>
      <c r="C251" s="237" t="s">
        <v>117</v>
      </c>
      <c r="D251" s="230" t="s">
        <v>282</v>
      </c>
      <c r="E251" s="134" t="s">
        <v>287</v>
      </c>
      <c r="F251" s="134"/>
      <c r="G251" s="144" t="s">
        <v>288</v>
      </c>
      <c r="H251" s="138" t="s">
        <v>4437</v>
      </c>
      <c r="I251" s="147" t="s">
        <v>4438</v>
      </c>
      <c r="J251" s="138">
        <v>3</v>
      </c>
      <c r="K251" s="138">
        <v>3</v>
      </c>
      <c r="L251" s="138">
        <v>3</v>
      </c>
      <c r="M251" s="135">
        <v>3000</v>
      </c>
      <c r="N251" s="138" t="s">
        <v>4439</v>
      </c>
      <c r="O251" s="145">
        <v>3000</v>
      </c>
      <c r="P251" s="146"/>
      <c r="Q251" s="213"/>
    </row>
    <row r="252" spans="1:17" ht="68.25" customHeight="1" x14ac:dyDescent="0.25">
      <c r="A252" s="212" t="s">
        <v>3634</v>
      </c>
      <c r="B252" s="207" t="s">
        <v>194</v>
      </c>
      <c r="C252" s="237" t="s">
        <v>117</v>
      </c>
      <c r="D252" s="230" t="s">
        <v>320</v>
      </c>
      <c r="E252" s="134" t="s">
        <v>321</v>
      </c>
      <c r="F252" s="134"/>
      <c r="G252" s="144" t="s">
        <v>288</v>
      </c>
      <c r="H252" s="144" t="s">
        <v>233</v>
      </c>
      <c r="I252" s="134" t="s">
        <v>322</v>
      </c>
      <c r="J252" s="147" t="s">
        <v>4440</v>
      </c>
      <c r="K252" s="138" t="s">
        <v>1219</v>
      </c>
      <c r="L252" s="134"/>
      <c r="M252" s="135">
        <v>3000</v>
      </c>
      <c r="N252" s="138">
        <v>0</v>
      </c>
      <c r="O252" s="145"/>
      <c r="P252" s="146">
        <v>3000</v>
      </c>
      <c r="Q252" s="213" t="s">
        <v>323</v>
      </c>
    </row>
    <row r="253" spans="1:17" ht="68.25" customHeight="1" x14ac:dyDescent="0.25">
      <c r="A253" s="212" t="s">
        <v>2793</v>
      </c>
      <c r="B253" s="207" t="s">
        <v>2794</v>
      </c>
      <c r="C253" s="237" t="s">
        <v>117</v>
      </c>
      <c r="D253" s="230" t="s">
        <v>301</v>
      </c>
      <c r="E253" s="134" t="s">
        <v>302</v>
      </c>
      <c r="F253" s="134"/>
      <c r="G253" s="144" t="s">
        <v>308</v>
      </c>
      <c r="H253" s="144"/>
      <c r="I253" s="134" t="s">
        <v>309</v>
      </c>
      <c r="J253" s="134">
        <v>2</v>
      </c>
      <c r="K253" s="134">
        <v>2</v>
      </c>
      <c r="L253" s="134">
        <v>2</v>
      </c>
      <c r="M253" s="135">
        <v>1000</v>
      </c>
      <c r="N253" s="135">
        <v>1000</v>
      </c>
      <c r="O253" s="145">
        <v>1000</v>
      </c>
      <c r="P253" s="146">
        <v>0</v>
      </c>
      <c r="Q253" s="213"/>
    </row>
    <row r="254" spans="1:17" ht="68.25" customHeight="1" x14ac:dyDescent="0.25">
      <c r="A254" s="212" t="s">
        <v>2793</v>
      </c>
      <c r="B254" s="207" t="s">
        <v>2794</v>
      </c>
      <c r="C254" s="237" t="s">
        <v>117</v>
      </c>
      <c r="D254" s="230" t="s">
        <v>301</v>
      </c>
      <c r="E254" s="134" t="s">
        <v>303</v>
      </c>
      <c r="F254" s="134"/>
      <c r="G254" s="144" t="s">
        <v>308</v>
      </c>
      <c r="H254" s="144"/>
      <c r="I254" s="134" t="s">
        <v>309</v>
      </c>
      <c r="J254" s="134">
        <v>1</v>
      </c>
      <c r="K254" s="134">
        <v>1</v>
      </c>
      <c r="L254" s="134"/>
      <c r="M254" s="135">
        <v>2000</v>
      </c>
      <c r="N254" s="135">
        <v>2000</v>
      </c>
      <c r="O254" s="145"/>
      <c r="P254" s="146">
        <v>2000</v>
      </c>
      <c r="Q254" s="213" t="s">
        <v>311</v>
      </c>
    </row>
    <row r="255" spans="1:17" ht="68.25" customHeight="1" x14ac:dyDescent="0.25">
      <c r="A255" s="212" t="s">
        <v>2793</v>
      </c>
      <c r="B255" s="207" t="s">
        <v>2794</v>
      </c>
      <c r="C255" s="237" t="s">
        <v>117</v>
      </c>
      <c r="D255" s="230" t="s">
        <v>301</v>
      </c>
      <c r="E255" s="134" t="s">
        <v>306</v>
      </c>
      <c r="F255" s="134"/>
      <c r="G255" s="144" t="s">
        <v>308</v>
      </c>
      <c r="H255" s="144" t="s">
        <v>233</v>
      </c>
      <c r="I255" s="134" t="s">
        <v>310</v>
      </c>
      <c r="J255" s="147" t="s">
        <v>4441</v>
      </c>
      <c r="K255" s="134"/>
      <c r="L255" s="134"/>
      <c r="M255" s="135">
        <v>100</v>
      </c>
      <c r="N255" s="138">
        <v>0</v>
      </c>
      <c r="O255" s="145"/>
      <c r="P255" s="146">
        <v>100</v>
      </c>
      <c r="Q255" s="213" t="s">
        <v>312</v>
      </c>
    </row>
    <row r="256" spans="1:17" ht="68.25" customHeight="1" x14ac:dyDescent="0.25">
      <c r="A256" s="212" t="s">
        <v>2793</v>
      </c>
      <c r="B256" s="207" t="s">
        <v>2794</v>
      </c>
      <c r="C256" s="237" t="s">
        <v>117</v>
      </c>
      <c r="D256" s="230" t="s">
        <v>301</v>
      </c>
      <c r="E256" s="134" t="s">
        <v>304</v>
      </c>
      <c r="F256" s="134"/>
      <c r="G256" s="144" t="s">
        <v>308</v>
      </c>
      <c r="H256" s="144" t="s">
        <v>233</v>
      </c>
      <c r="I256" s="147" t="s">
        <v>4442</v>
      </c>
      <c r="J256" s="138" t="s">
        <v>4443</v>
      </c>
      <c r="K256" s="138" t="s">
        <v>4443</v>
      </c>
      <c r="L256" s="138">
        <v>50</v>
      </c>
      <c r="M256" s="138"/>
      <c r="N256" s="138" t="s">
        <v>4444</v>
      </c>
      <c r="O256" s="145">
        <v>1500</v>
      </c>
      <c r="P256" s="146">
        <v>-1500</v>
      </c>
      <c r="Q256" s="213" t="s">
        <v>311</v>
      </c>
    </row>
    <row r="257" spans="1:17" ht="68.25" customHeight="1" x14ac:dyDescent="0.25">
      <c r="A257" s="212" t="s">
        <v>2793</v>
      </c>
      <c r="B257" s="207" t="s">
        <v>2794</v>
      </c>
      <c r="C257" s="237" t="s">
        <v>117</v>
      </c>
      <c r="D257" s="230" t="s">
        <v>301</v>
      </c>
      <c r="E257" s="134" t="s">
        <v>307</v>
      </c>
      <c r="F257" s="134"/>
      <c r="G257" s="144" t="s">
        <v>308</v>
      </c>
      <c r="H257" s="144"/>
      <c r="I257" s="134" t="s">
        <v>310</v>
      </c>
      <c r="J257" s="134">
        <v>1</v>
      </c>
      <c r="K257" s="134">
        <v>1</v>
      </c>
      <c r="L257" s="134">
        <v>1</v>
      </c>
      <c r="M257" s="135">
        <v>600</v>
      </c>
      <c r="N257" s="135">
        <v>600</v>
      </c>
      <c r="O257" s="145">
        <v>600</v>
      </c>
      <c r="P257" s="146">
        <v>0</v>
      </c>
      <c r="Q257" s="213"/>
    </row>
    <row r="258" spans="1:17" ht="68.25" customHeight="1" x14ac:dyDescent="0.25">
      <c r="A258" s="212" t="s">
        <v>2793</v>
      </c>
      <c r="B258" s="207" t="s">
        <v>2794</v>
      </c>
      <c r="C258" s="237" t="s">
        <v>117</v>
      </c>
      <c r="D258" s="230" t="s">
        <v>301</v>
      </c>
      <c r="E258" s="134" t="s">
        <v>305</v>
      </c>
      <c r="F258" s="134"/>
      <c r="G258" s="144" t="s">
        <v>308</v>
      </c>
      <c r="H258" s="144"/>
      <c r="I258" s="134" t="s">
        <v>310</v>
      </c>
      <c r="J258" s="134">
        <v>1</v>
      </c>
      <c r="K258" s="134">
        <v>1</v>
      </c>
      <c r="L258" s="134">
        <v>1</v>
      </c>
      <c r="M258" s="135">
        <v>600</v>
      </c>
      <c r="N258" s="135">
        <v>600</v>
      </c>
      <c r="O258" s="145">
        <v>600</v>
      </c>
      <c r="P258" s="146">
        <v>0</v>
      </c>
      <c r="Q258" s="213"/>
    </row>
    <row r="259" spans="1:17" ht="68.25" customHeight="1" x14ac:dyDescent="0.25">
      <c r="A259" s="212" t="s">
        <v>2772</v>
      </c>
      <c r="B259" s="207" t="s">
        <v>330</v>
      </c>
      <c r="C259" s="237" t="s">
        <v>117</v>
      </c>
      <c r="D259" s="230" t="s">
        <v>313</v>
      </c>
      <c r="E259" s="134" t="s">
        <v>314</v>
      </c>
      <c r="F259" s="134"/>
      <c r="G259" s="144" t="s">
        <v>317</v>
      </c>
      <c r="H259" s="144"/>
      <c r="I259" s="134" t="s">
        <v>318</v>
      </c>
      <c r="J259" s="134">
        <v>3</v>
      </c>
      <c r="K259" s="134"/>
      <c r="L259" s="134">
        <v>3</v>
      </c>
      <c r="M259" s="135">
        <v>1050</v>
      </c>
      <c r="N259" s="135">
        <v>1050</v>
      </c>
      <c r="O259" s="145">
        <v>1050</v>
      </c>
      <c r="P259" s="146">
        <v>0</v>
      </c>
      <c r="Q259" s="213"/>
    </row>
    <row r="260" spans="1:17" ht="68.25" customHeight="1" x14ac:dyDescent="0.25">
      <c r="A260" s="212" t="s">
        <v>2772</v>
      </c>
      <c r="B260" s="207" t="s">
        <v>330</v>
      </c>
      <c r="C260" s="237" t="s">
        <v>117</v>
      </c>
      <c r="D260" s="230" t="s">
        <v>313</v>
      </c>
      <c r="E260" s="134" t="s">
        <v>315</v>
      </c>
      <c r="F260" s="134"/>
      <c r="G260" s="144" t="s">
        <v>317</v>
      </c>
      <c r="H260" s="144"/>
      <c r="I260" s="134" t="s">
        <v>318</v>
      </c>
      <c r="J260" s="134">
        <v>3</v>
      </c>
      <c r="K260" s="134"/>
      <c r="L260" s="134">
        <v>3</v>
      </c>
      <c r="M260" s="135">
        <v>1750</v>
      </c>
      <c r="N260" s="135">
        <v>1750</v>
      </c>
      <c r="O260" s="145">
        <v>1750</v>
      </c>
      <c r="P260" s="146">
        <v>0</v>
      </c>
      <c r="Q260" s="213"/>
    </row>
    <row r="261" spans="1:17" ht="68.25" customHeight="1" x14ac:dyDescent="0.25">
      <c r="A261" s="212" t="s">
        <v>2772</v>
      </c>
      <c r="B261" s="207" t="s">
        <v>330</v>
      </c>
      <c r="C261" s="237" t="s">
        <v>117</v>
      </c>
      <c r="D261" s="230" t="s">
        <v>313</v>
      </c>
      <c r="E261" s="134" t="s">
        <v>316</v>
      </c>
      <c r="F261" s="134"/>
      <c r="G261" s="144" t="s">
        <v>317</v>
      </c>
      <c r="H261" s="144"/>
      <c r="I261" s="134" t="s">
        <v>310</v>
      </c>
      <c r="J261" s="134">
        <v>3</v>
      </c>
      <c r="K261" s="134">
        <v>3</v>
      </c>
      <c r="L261" s="134">
        <v>4</v>
      </c>
      <c r="M261" s="135">
        <v>1800</v>
      </c>
      <c r="N261" s="135">
        <v>2200</v>
      </c>
      <c r="O261" s="145">
        <v>2800</v>
      </c>
      <c r="P261" s="146">
        <v>-1000</v>
      </c>
      <c r="Q261" s="213" t="s">
        <v>319</v>
      </c>
    </row>
    <row r="262" spans="1:17" ht="68.25" customHeight="1" x14ac:dyDescent="0.25">
      <c r="A262" s="212" t="s">
        <v>2772</v>
      </c>
      <c r="B262" s="207" t="s">
        <v>330</v>
      </c>
      <c r="C262" s="237" t="s">
        <v>117</v>
      </c>
      <c r="D262" s="230" t="s">
        <v>313</v>
      </c>
      <c r="E262" s="134" t="s">
        <v>314</v>
      </c>
      <c r="F262" s="134"/>
      <c r="G262" s="144" t="s">
        <v>317</v>
      </c>
      <c r="H262" s="144"/>
      <c r="I262" s="134" t="s">
        <v>318</v>
      </c>
      <c r="J262" s="134">
        <v>3</v>
      </c>
      <c r="K262" s="134"/>
      <c r="L262" s="134">
        <v>3</v>
      </c>
      <c r="M262" s="135">
        <v>1050</v>
      </c>
      <c r="N262" s="135">
        <v>1050</v>
      </c>
      <c r="O262" s="145">
        <v>1050</v>
      </c>
      <c r="P262" s="146">
        <v>0</v>
      </c>
      <c r="Q262" s="213"/>
    </row>
    <row r="263" spans="1:17" ht="68.25" customHeight="1" x14ac:dyDescent="0.25">
      <c r="A263" s="212" t="s">
        <v>2772</v>
      </c>
      <c r="B263" s="207" t="s">
        <v>330</v>
      </c>
      <c r="C263" s="237" t="s">
        <v>117</v>
      </c>
      <c r="D263" s="230" t="s">
        <v>313</v>
      </c>
      <c r="E263" s="134" t="s">
        <v>315</v>
      </c>
      <c r="F263" s="134"/>
      <c r="G263" s="144" t="s">
        <v>317</v>
      </c>
      <c r="H263" s="144"/>
      <c r="I263" s="134" t="s">
        <v>318</v>
      </c>
      <c r="J263" s="134">
        <v>3</v>
      </c>
      <c r="K263" s="134"/>
      <c r="L263" s="134">
        <v>3</v>
      </c>
      <c r="M263" s="135">
        <v>1750</v>
      </c>
      <c r="N263" s="135">
        <v>1750</v>
      </c>
      <c r="O263" s="145">
        <v>1750</v>
      </c>
      <c r="P263" s="146">
        <v>0</v>
      </c>
      <c r="Q263" s="213"/>
    </row>
    <row r="264" spans="1:17" ht="68.25" customHeight="1" x14ac:dyDescent="0.25">
      <c r="A264" s="212" t="s">
        <v>2772</v>
      </c>
      <c r="B264" s="207" t="s">
        <v>330</v>
      </c>
      <c r="C264" s="237" t="s">
        <v>117</v>
      </c>
      <c r="D264" s="230" t="s">
        <v>313</v>
      </c>
      <c r="E264" s="134" t="s">
        <v>316</v>
      </c>
      <c r="F264" s="134"/>
      <c r="G264" s="144" t="s">
        <v>317</v>
      </c>
      <c r="H264" s="144"/>
      <c r="I264" s="134" t="s">
        <v>310</v>
      </c>
      <c r="J264" s="134">
        <v>3</v>
      </c>
      <c r="K264" s="134">
        <v>3</v>
      </c>
      <c r="L264" s="134">
        <v>4</v>
      </c>
      <c r="M264" s="135">
        <v>1800</v>
      </c>
      <c r="N264" s="135">
        <v>2200</v>
      </c>
      <c r="O264" s="145">
        <v>2800</v>
      </c>
      <c r="P264" s="146">
        <v>-1000</v>
      </c>
      <c r="Q264" s="213" t="s">
        <v>319</v>
      </c>
    </row>
    <row r="265" spans="1:17" ht="68.25" customHeight="1" x14ac:dyDescent="0.25">
      <c r="A265" s="212" t="s">
        <v>3637</v>
      </c>
      <c r="B265" s="207" t="s">
        <v>3638</v>
      </c>
      <c r="C265" s="237" t="s">
        <v>117</v>
      </c>
      <c r="D265" s="230" t="s">
        <v>324</v>
      </c>
      <c r="E265" s="134" t="s">
        <v>325</v>
      </c>
      <c r="F265" s="134"/>
      <c r="G265" s="144" t="s">
        <v>326</v>
      </c>
      <c r="H265" s="144"/>
      <c r="I265" s="134" t="s">
        <v>327</v>
      </c>
      <c r="J265" s="134">
        <v>3</v>
      </c>
      <c r="K265" s="134"/>
      <c r="L265" s="134">
        <v>3</v>
      </c>
      <c r="M265" s="135">
        <v>8000</v>
      </c>
      <c r="N265" s="135">
        <v>8000</v>
      </c>
      <c r="O265" s="145">
        <v>8000</v>
      </c>
      <c r="P265" s="146">
        <v>0</v>
      </c>
      <c r="Q265" s="213"/>
    </row>
    <row r="266" spans="1:17" ht="68.25" customHeight="1" x14ac:dyDescent="0.25">
      <c r="A266" s="212" t="s">
        <v>3639</v>
      </c>
      <c r="B266" s="207" t="s">
        <v>367</v>
      </c>
      <c r="C266" s="237" t="s">
        <v>118</v>
      </c>
      <c r="D266" s="230" t="s">
        <v>357</v>
      </c>
      <c r="E266" s="134" t="s">
        <v>359</v>
      </c>
      <c r="F266" s="134"/>
      <c r="G266" s="144" t="s">
        <v>362</v>
      </c>
      <c r="H266" s="144"/>
      <c r="I266" s="134"/>
      <c r="J266" s="134" t="s">
        <v>365</v>
      </c>
      <c r="K266" s="134"/>
      <c r="L266" s="134"/>
      <c r="M266" s="135">
        <v>0</v>
      </c>
      <c r="N266" s="136"/>
      <c r="O266" s="145">
        <v>300</v>
      </c>
      <c r="P266" s="146">
        <f>M266-O266</f>
        <v>-300</v>
      </c>
      <c r="Q266" s="213"/>
    </row>
    <row r="267" spans="1:17" ht="68.25" customHeight="1" x14ac:dyDescent="0.25">
      <c r="A267" s="212" t="s">
        <v>3639</v>
      </c>
      <c r="B267" s="207" t="s">
        <v>367</v>
      </c>
      <c r="C267" s="237" t="s">
        <v>118</v>
      </c>
      <c r="D267" s="230" t="s">
        <v>357</v>
      </c>
      <c r="E267" s="134" t="s">
        <v>358</v>
      </c>
      <c r="F267" s="134"/>
      <c r="G267" s="144" t="s">
        <v>361</v>
      </c>
      <c r="H267" s="144"/>
      <c r="I267" s="134"/>
      <c r="J267" s="134" t="s">
        <v>364</v>
      </c>
      <c r="K267" s="134"/>
      <c r="L267" s="134"/>
      <c r="M267" s="135">
        <v>63719</v>
      </c>
      <c r="N267" s="135">
        <v>38524.79</v>
      </c>
      <c r="O267" s="145">
        <v>60000</v>
      </c>
      <c r="P267" s="146">
        <f>M267-O267</f>
        <v>3719</v>
      </c>
      <c r="Q267" s="213"/>
    </row>
    <row r="268" spans="1:17" ht="68.25" customHeight="1" x14ac:dyDescent="0.25">
      <c r="A268" s="212" t="s">
        <v>3639</v>
      </c>
      <c r="B268" s="207" t="s">
        <v>367</v>
      </c>
      <c r="C268" s="237" t="s">
        <v>118</v>
      </c>
      <c r="D268" s="230" t="s">
        <v>357</v>
      </c>
      <c r="E268" s="134" t="s">
        <v>360</v>
      </c>
      <c r="F268" s="134"/>
      <c r="G268" s="144" t="s">
        <v>363</v>
      </c>
      <c r="H268" s="144"/>
      <c r="I268" s="134"/>
      <c r="J268" s="134" t="s">
        <v>365</v>
      </c>
      <c r="K268" s="134"/>
      <c r="L268" s="134"/>
      <c r="M268" s="135">
        <v>2273.6999999999998</v>
      </c>
      <c r="N268" s="135">
        <v>617.42999999999995</v>
      </c>
      <c r="O268" s="145">
        <v>2000</v>
      </c>
      <c r="P268" s="146">
        <f>M268-O268</f>
        <v>273.69999999999982</v>
      </c>
      <c r="Q268" s="213"/>
    </row>
    <row r="269" spans="1:17" ht="68.25" customHeight="1" x14ac:dyDescent="0.25">
      <c r="A269" s="212" t="s">
        <v>3639</v>
      </c>
      <c r="B269" s="207" t="s">
        <v>367</v>
      </c>
      <c r="C269" s="237" t="s">
        <v>118</v>
      </c>
      <c r="D269" s="230" t="s">
        <v>357</v>
      </c>
      <c r="E269" s="144"/>
      <c r="F269" s="134"/>
      <c r="G269" s="144"/>
      <c r="H269" s="144"/>
      <c r="I269" s="144"/>
      <c r="J269" s="144"/>
      <c r="K269" s="144"/>
      <c r="L269" s="144"/>
      <c r="M269" s="135"/>
      <c r="N269" s="136"/>
      <c r="O269" s="163"/>
      <c r="P269" s="146"/>
      <c r="Q269" s="213"/>
    </row>
    <row r="270" spans="1:17" ht="68.25" customHeight="1" x14ac:dyDescent="0.25">
      <c r="A270" s="212" t="s">
        <v>3640</v>
      </c>
      <c r="B270" s="207" t="s">
        <v>58</v>
      </c>
      <c r="C270" s="237" t="s">
        <v>118</v>
      </c>
      <c r="D270" s="230" t="s">
        <v>368</v>
      </c>
      <c r="E270" s="134" t="s">
        <v>369</v>
      </c>
      <c r="F270" s="134"/>
      <c r="G270" s="144" t="s">
        <v>370</v>
      </c>
      <c r="H270" s="138" t="s">
        <v>4447</v>
      </c>
      <c r="I270" s="138" t="s">
        <v>4448</v>
      </c>
      <c r="J270" s="138" t="s">
        <v>4449</v>
      </c>
      <c r="K270" s="138" t="s">
        <v>4450</v>
      </c>
      <c r="L270" s="138" t="s">
        <v>4451</v>
      </c>
      <c r="M270" s="138">
        <v>1000</v>
      </c>
      <c r="N270" s="135">
        <v>750</v>
      </c>
      <c r="O270" s="145">
        <v>1000</v>
      </c>
      <c r="P270" s="146"/>
      <c r="Q270" s="213"/>
    </row>
    <row r="271" spans="1:17" ht="68.25" customHeight="1" x14ac:dyDescent="0.25">
      <c r="A271" s="212" t="s">
        <v>3640</v>
      </c>
      <c r="B271" s="207" t="s">
        <v>58</v>
      </c>
      <c r="C271" s="237" t="s">
        <v>118</v>
      </c>
      <c r="D271" s="230" t="s">
        <v>368</v>
      </c>
      <c r="E271" s="134" t="s">
        <v>371</v>
      </c>
      <c r="F271" s="134"/>
      <c r="G271" s="144" t="s">
        <v>370</v>
      </c>
      <c r="H271" s="147"/>
      <c r="I271" s="144"/>
      <c r="J271" s="144"/>
      <c r="K271" s="144"/>
      <c r="L271" s="144"/>
      <c r="M271" s="144"/>
      <c r="N271" s="136"/>
      <c r="O271" s="163"/>
      <c r="P271" s="146"/>
      <c r="Q271" s="213"/>
    </row>
    <row r="272" spans="1:17" ht="68.25" customHeight="1" x14ac:dyDescent="0.25">
      <c r="A272" s="212" t="s">
        <v>3640</v>
      </c>
      <c r="B272" s="207" t="s">
        <v>58</v>
      </c>
      <c r="C272" s="237" t="s">
        <v>118</v>
      </c>
      <c r="D272" s="230" t="s">
        <v>372</v>
      </c>
      <c r="E272" s="134" t="s">
        <v>373</v>
      </c>
      <c r="F272" s="134"/>
      <c r="G272" s="144" t="s">
        <v>370</v>
      </c>
      <c r="H272" s="147"/>
      <c r="I272" s="144"/>
      <c r="J272" s="144"/>
      <c r="K272" s="144"/>
      <c r="L272" s="144"/>
      <c r="M272" s="144"/>
      <c r="N272" s="136"/>
      <c r="O272" s="163"/>
      <c r="P272" s="146">
        <f>M272-O272</f>
        <v>0</v>
      </c>
      <c r="Q272" s="213"/>
    </row>
    <row r="273" spans="1:17" ht="68.25" customHeight="1" x14ac:dyDescent="0.25">
      <c r="A273" s="212" t="s">
        <v>3640</v>
      </c>
      <c r="B273" s="207" t="s">
        <v>58</v>
      </c>
      <c r="C273" s="237" t="s">
        <v>118</v>
      </c>
      <c r="D273" s="230" t="s">
        <v>374</v>
      </c>
      <c r="E273" s="134" t="s">
        <v>375</v>
      </c>
      <c r="F273" s="134"/>
      <c r="G273" s="144" t="s">
        <v>370</v>
      </c>
      <c r="H273" s="138" t="s">
        <v>4453</v>
      </c>
      <c r="I273" s="138" t="s">
        <v>4448</v>
      </c>
      <c r="J273" s="138">
        <v>1</v>
      </c>
      <c r="K273" s="138">
        <v>1</v>
      </c>
      <c r="L273" s="138" t="s">
        <v>387</v>
      </c>
      <c r="M273" s="154">
        <v>1500</v>
      </c>
      <c r="N273" s="187">
        <v>2501.44</v>
      </c>
      <c r="O273" s="188">
        <v>0</v>
      </c>
      <c r="P273" s="155">
        <v>0</v>
      </c>
      <c r="Q273" s="213" t="s">
        <v>4455</v>
      </c>
    </row>
    <row r="274" spans="1:17" ht="68.25" customHeight="1" x14ac:dyDescent="0.25">
      <c r="A274" s="212" t="s">
        <v>3640</v>
      </c>
      <c r="B274" s="207" t="s">
        <v>58</v>
      </c>
      <c r="C274" s="237" t="s">
        <v>118</v>
      </c>
      <c r="D274" s="230" t="s">
        <v>374</v>
      </c>
      <c r="E274" s="134" t="s">
        <v>376</v>
      </c>
      <c r="F274" s="134"/>
      <c r="G274" s="144" t="s">
        <v>370</v>
      </c>
      <c r="H274" s="138" t="s">
        <v>4453</v>
      </c>
      <c r="I274" s="138" t="s">
        <v>4456</v>
      </c>
      <c r="J274" s="138">
        <v>1</v>
      </c>
      <c r="K274" s="138">
        <v>1</v>
      </c>
      <c r="L274" s="138" t="s">
        <v>387</v>
      </c>
      <c r="M274" s="154">
        <v>1300</v>
      </c>
      <c r="N274" s="169"/>
      <c r="O274" s="188">
        <v>0</v>
      </c>
      <c r="P274" s="155">
        <v>0</v>
      </c>
      <c r="Q274" s="213" t="s">
        <v>4455</v>
      </c>
    </row>
    <row r="275" spans="1:17" ht="68.25" customHeight="1" x14ac:dyDescent="0.25">
      <c r="A275" s="212" t="s">
        <v>3640</v>
      </c>
      <c r="B275" s="207" t="s">
        <v>58</v>
      </c>
      <c r="C275" s="237" t="s">
        <v>118</v>
      </c>
      <c r="D275" s="230" t="s">
        <v>377</v>
      </c>
      <c r="E275" s="134" t="s">
        <v>378</v>
      </c>
      <c r="F275" s="134"/>
      <c r="G275" s="144" t="s">
        <v>370</v>
      </c>
      <c r="H275" s="138" t="s">
        <v>4447</v>
      </c>
      <c r="I275" s="138" t="s">
        <v>4456</v>
      </c>
      <c r="J275" s="138" t="s">
        <v>4457</v>
      </c>
      <c r="K275" s="138" t="s">
        <v>4458</v>
      </c>
      <c r="L275" s="138" t="s">
        <v>4459</v>
      </c>
      <c r="M275" s="138">
        <v>1500</v>
      </c>
      <c r="N275" s="154">
        <v>1500</v>
      </c>
      <c r="O275" s="188">
        <v>1500</v>
      </c>
      <c r="P275" s="146">
        <f>M275-O275</f>
        <v>0</v>
      </c>
      <c r="Q275" s="213"/>
    </row>
    <row r="276" spans="1:17" ht="68.25" customHeight="1" x14ac:dyDescent="0.25">
      <c r="A276" s="212" t="s">
        <v>3640</v>
      </c>
      <c r="B276" s="207" t="s">
        <v>58</v>
      </c>
      <c r="C276" s="237" t="s">
        <v>118</v>
      </c>
      <c r="D276" s="230" t="s">
        <v>379</v>
      </c>
      <c r="E276" s="134" t="s">
        <v>380</v>
      </c>
      <c r="F276" s="134"/>
      <c r="G276" s="144" t="s">
        <v>370</v>
      </c>
      <c r="H276" s="138" t="s">
        <v>4454</v>
      </c>
      <c r="I276" s="138"/>
      <c r="J276" s="138"/>
      <c r="K276" s="138"/>
      <c r="L276" s="138"/>
      <c r="M276" s="154">
        <v>1000</v>
      </c>
      <c r="N276" s="154">
        <v>1000</v>
      </c>
      <c r="O276" s="188">
        <v>0</v>
      </c>
      <c r="P276" s="146"/>
      <c r="Q276" s="213"/>
    </row>
    <row r="277" spans="1:17" ht="68.25" customHeight="1" x14ac:dyDescent="0.25">
      <c r="A277" s="212" t="s">
        <v>3640</v>
      </c>
      <c r="B277" s="207" t="s">
        <v>58</v>
      </c>
      <c r="C277" s="237" t="s">
        <v>118</v>
      </c>
      <c r="D277" s="234" t="s">
        <v>4452</v>
      </c>
      <c r="E277" s="134" t="s">
        <v>381</v>
      </c>
      <c r="F277" s="134"/>
      <c r="G277" s="144" t="s">
        <v>370</v>
      </c>
      <c r="H277" s="138" t="s">
        <v>4447</v>
      </c>
      <c r="I277" s="138" t="s">
        <v>4460</v>
      </c>
      <c r="J277" s="138" t="s">
        <v>4460</v>
      </c>
      <c r="K277" s="138" t="s">
        <v>4460</v>
      </c>
      <c r="L277" s="138" t="s">
        <v>4461</v>
      </c>
      <c r="M277" s="154">
        <v>0</v>
      </c>
      <c r="N277" s="154">
        <v>0</v>
      </c>
      <c r="O277" s="188">
        <v>1000</v>
      </c>
      <c r="P277" s="146"/>
      <c r="Q277" s="213"/>
    </row>
    <row r="278" spans="1:17" ht="68.25" customHeight="1" x14ac:dyDescent="0.25">
      <c r="A278" s="212" t="s">
        <v>3640</v>
      </c>
      <c r="B278" s="207" t="s">
        <v>58</v>
      </c>
      <c r="C278" s="237" t="s">
        <v>118</v>
      </c>
      <c r="D278" s="230" t="s">
        <v>382</v>
      </c>
      <c r="E278" s="134" t="s">
        <v>383</v>
      </c>
      <c r="F278" s="134"/>
      <c r="G278" s="144" t="s">
        <v>370</v>
      </c>
      <c r="H278" s="138" t="s">
        <v>4447</v>
      </c>
      <c r="I278" s="138" t="s">
        <v>4462</v>
      </c>
      <c r="J278" s="138" t="s">
        <v>4463</v>
      </c>
      <c r="K278" s="138" t="s">
        <v>4464</v>
      </c>
      <c r="L278" s="138" t="s">
        <v>4465</v>
      </c>
      <c r="M278" s="154">
        <v>2000</v>
      </c>
      <c r="N278" s="138">
        <v>1934</v>
      </c>
      <c r="O278" s="188">
        <v>2000</v>
      </c>
      <c r="P278" s="146"/>
      <c r="Q278" s="213"/>
    </row>
    <row r="279" spans="1:17" ht="68.25" customHeight="1" x14ac:dyDescent="0.25">
      <c r="A279" s="212" t="s">
        <v>3640</v>
      </c>
      <c r="B279" s="207" t="s">
        <v>58</v>
      </c>
      <c r="C279" s="237" t="s">
        <v>118</v>
      </c>
      <c r="D279" s="230" t="s">
        <v>382</v>
      </c>
      <c r="E279" s="134" t="s">
        <v>384</v>
      </c>
      <c r="F279" s="134"/>
      <c r="G279" s="144" t="s">
        <v>370</v>
      </c>
      <c r="H279" s="138" t="s">
        <v>4447</v>
      </c>
      <c r="I279" s="138" t="s">
        <v>4462</v>
      </c>
      <c r="J279" s="138" t="s">
        <v>4463</v>
      </c>
      <c r="K279" s="138" t="s">
        <v>4464</v>
      </c>
      <c r="L279" s="138" t="s">
        <v>4465</v>
      </c>
      <c r="M279" s="154">
        <v>1000</v>
      </c>
      <c r="N279" s="138">
        <v>375.36</v>
      </c>
      <c r="O279" s="188">
        <v>1000</v>
      </c>
      <c r="P279" s="146"/>
      <c r="Q279" s="213"/>
    </row>
    <row r="280" spans="1:17" ht="68.25" customHeight="1" x14ac:dyDescent="0.25">
      <c r="A280" s="212" t="s">
        <v>2702</v>
      </c>
      <c r="B280" s="207" t="s">
        <v>2703</v>
      </c>
      <c r="C280" s="237" t="s">
        <v>119</v>
      </c>
      <c r="D280" s="232" t="s">
        <v>4578</v>
      </c>
      <c r="E280" s="147" t="s">
        <v>4579</v>
      </c>
      <c r="F280" s="168"/>
      <c r="G280" s="189" t="s">
        <v>385</v>
      </c>
      <c r="H280" s="169" t="s">
        <v>745</v>
      </c>
      <c r="I280" s="190" t="s">
        <v>4580</v>
      </c>
      <c r="J280" s="169">
        <v>5</v>
      </c>
      <c r="K280" s="169">
        <v>30</v>
      </c>
      <c r="L280" s="169">
        <v>40</v>
      </c>
      <c r="M280" s="191">
        <v>150</v>
      </c>
      <c r="N280" s="191" t="s">
        <v>387</v>
      </c>
      <c r="O280" s="192">
        <v>150</v>
      </c>
      <c r="P280" s="193"/>
      <c r="Q280" s="213"/>
    </row>
    <row r="281" spans="1:17" ht="68.25" customHeight="1" x14ac:dyDescent="0.25">
      <c r="A281" s="212" t="s">
        <v>2702</v>
      </c>
      <c r="B281" s="207" t="s">
        <v>2703</v>
      </c>
      <c r="C281" s="237" t="s">
        <v>119</v>
      </c>
      <c r="D281" s="232" t="s">
        <v>4578</v>
      </c>
      <c r="E281" s="152" t="s">
        <v>4581</v>
      </c>
      <c r="F281" s="168"/>
      <c r="G281" s="189" t="s">
        <v>385</v>
      </c>
      <c r="H281" s="169" t="s">
        <v>745</v>
      </c>
      <c r="I281" s="190" t="s">
        <v>4580</v>
      </c>
      <c r="J281" s="169">
        <v>5</v>
      </c>
      <c r="K281" s="169">
        <v>5</v>
      </c>
      <c r="L281" s="169">
        <v>25</v>
      </c>
      <c r="M281" s="191">
        <v>500</v>
      </c>
      <c r="N281" s="191">
        <v>0</v>
      </c>
      <c r="O281" s="192">
        <v>500</v>
      </c>
      <c r="P281" s="193">
        <f t="shared" ref="P281:P302" si="3">M281-O281</f>
        <v>0</v>
      </c>
      <c r="Q281" s="218"/>
    </row>
    <row r="282" spans="1:17" ht="68.25" customHeight="1" x14ac:dyDescent="0.25">
      <c r="A282" s="212" t="s">
        <v>2702</v>
      </c>
      <c r="B282" s="207" t="s">
        <v>2703</v>
      </c>
      <c r="C282" s="237" t="s">
        <v>119</v>
      </c>
      <c r="D282" s="235" t="s">
        <v>4582</v>
      </c>
      <c r="E282" s="152" t="s">
        <v>4583</v>
      </c>
      <c r="F282" s="168"/>
      <c r="G282" s="189" t="s">
        <v>385</v>
      </c>
      <c r="H282" s="168" t="s">
        <v>745</v>
      </c>
      <c r="I282" s="190" t="s">
        <v>4580</v>
      </c>
      <c r="J282" s="169">
        <v>20</v>
      </c>
      <c r="K282" s="169">
        <v>55</v>
      </c>
      <c r="L282" s="169">
        <v>60</v>
      </c>
      <c r="M282" s="191">
        <v>1200</v>
      </c>
      <c r="N282" s="191" t="s">
        <v>387</v>
      </c>
      <c r="O282" s="192">
        <v>1200</v>
      </c>
      <c r="P282" s="193">
        <f t="shared" si="3"/>
        <v>0</v>
      </c>
      <c r="Q282" s="213"/>
    </row>
    <row r="283" spans="1:17" ht="68.25" customHeight="1" x14ac:dyDescent="0.25">
      <c r="A283" s="212" t="s">
        <v>3641</v>
      </c>
      <c r="B283" s="207" t="s">
        <v>3642</v>
      </c>
      <c r="C283" s="237" t="s">
        <v>119</v>
      </c>
      <c r="D283" s="232" t="s">
        <v>4584</v>
      </c>
      <c r="E283" s="152" t="s">
        <v>4585</v>
      </c>
      <c r="F283" s="168"/>
      <c r="G283" s="189" t="s">
        <v>385</v>
      </c>
      <c r="H283" s="168" t="s">
        <v>745</v>
      </c>
      <c r="I283" s="190" t="s">
        <v>4580</v>
      </c>
      <c r="J283" s="169">
        <v>600</v>
      </c>
      <c r="K283" s="169">
        <v>800</v>
      </c>
      <c r="L283" s="169">
        <v>800</v>
      </c>
      <c r="M283" s="191">
        <v>1200</v>
      </c>
      <c r="N283" s="191">
        <v>1050</v>
      </c>
      <c r="O283" s="192">
        <v>1200</v>
      </c>
      <c r="P283" s="193">
        <f t="shared" si="3"/>
        <v>0</v>
      </c>
      <c r="Q283" s="213"/>
    </row>
    <row r="284" spans="1:17" ht="68.25" customHeight="1" x14ac:dyDescent="0.25">
      <c r="A284" s="212" t="s">
        <v>3641</v>
      </c>
      <c r="B284" s="207" t="s">
        <v>3642</v>
      </c>
      <c r="C284" s="237" t="s">
        <v>119</v>
      </c>
      <c r="D284" s="232" t="s">
        <v>4584</v>
      </c>
      <c r="E284" s="152" t="s">
        <v>4586</v>
      </c>
      <c r="F284" s="168"/>
      <c r="G284" s="189" t="s">
        <v>385</v>
      </c>
      <c r="H284" s="168" t="s">
        <v>745</v>
      </c>
      <c r="I284" s="190" t="s">
        <v>4580</v>
      </c>
      <c r="J284" s="169">
        <v>400</v>
      </c>
      <c r="K284" s="169">
        <v>350</v>
      </c>
      <c r="L284" s="169">
        <v>350</v>
      </c>
      <c r="M284" s="191">
        <v>2500</v>
      </c>
      <c r="N284" s="191">
        <v>2500</v>
      </c>
      <c r="O284" s="192">
        <v>2500</v>
      </c>
      <c r="P284" s="193">
        <f t="shared" si="3"/>
        <v>0</v>
      </c>
      <c r="Q284" s="218"/>
    </row>
    <row r="285" spans="1:17" ht="68.25" customHeight="1" x14ac:dyDescent="0.25">
      <c r="A285" s="212" t="s">
        <v>3641</v>
      </c>
      <c r="B285" s="207" t="s">
        <v>3642</v>
      </c>
      <c r="C285" s="237" t="s">
        <v>119</v>
      </c>
      <c r="D285" s="232" t="s">
        <v>4584</v>
      </c>
      <c r="E285" s="152" t="s">
        <v>4587</v>
      </c>
      <c r="F285" s="168"/>
      <c r="G285" s="189" t="s">
        <v>385</v>
      </c>
      <c r="H285" s="168" t="s">
        <v>745</v>
      </c>
      <c r="I285" s="190" t="s">
        <v>4580</v>
      </c>
      <c r="J285" s="169">
        <v>100</v>
      </c>
      <c r="K285" s="169">
        <v>150</v>
      </c>
      <c r="L285" s="169">
        <v>150</v>
      </c>
      <c r="M285" s="191">
        <v>800</v>
      </c>
      <c r="N285" s="191">
        <v>800</v>
      </c>
      <c r="O285" s="192">
        <v>800</v>
      </c>
      <c r="P285" s="193">
        <f t="shared" si="3"/>
        <v>0</v>
      </c>
      <c r="Q285" s="218"/>
    </row>
    <row r="286" spans="1:17" ht="68.25" customHeight="1" x14ac:dyDescent="0.25">
      <c r="A286" s="212" t="s">
        <v>3641</v>
      </c>
      <c r="B286" s="207" t="s">
        <v>3642</v>
      </c>
      <c r="C286" s="237" t="s">
        <v>119</v>
      </c>
      <c r="D286" s="232" t="s">
        <v>4588</v>
      </c>
      <c r="E286" s="152" t="s">
        <v>4589</v>
      </c>
      <c r="F286" s="168"/>
      <c r="G286" s="189" t="s">
        <v>385</v>
      </c>
      <c r="H286" s="168" t="s">
        <v>745</v>
      </c>
      <c r="I286" s="190" t="s">
        <v>4580</v>
      </c>
      <c r="J286" s="169">
        <v>100</v>
      </c>
      <c r="K286" s="169">
        <v>100</v>
      </c>
      <c r="L286" s="169">
        <v>100</v>
      </c>
      <c r="M286" s="191">
        <v>4500</v>
      </c>
      <c r="N286" s="191">
        <v>4500</v>
      </c>
      <c r="O286" s="192">
        <v>4500</v>
      </c>
      <c r="P286" s="193">
        <f t="shared" si="3"/>
        <v>0</v>
      </c>
      <c r="Q286" s="218"/>
    </row>
    <row r="287" spans="1:17" ht="68.25" customHeight="1" x14ac:dyDescent="0.25">
      <c r="A287" s="212" t="s">
        <v>3641</v>
      </c>
      <c r="B287" s="207" t="s">
        <v>3642</v>
      </c>
      <c r="C287" s="237" t="s">
        <v>119</v>
      </c>
      <c r="D287" s="232" t="s">
        <v>4588</v>
      </c>
      <c r="E287" s="152" t="s">
        <v>4590</v>
      </c>
      <c r="F287" s="168"/>
      <c r="G287" s="189" t="s">
        <v>385</v>
      </c>
      <c r="H287" s="168" t="s">
        <v>745</v>
      </c>
      <c r="I287" s="190" t="s">
        <v>4580</v>
      </c>
      <c r="J287" s="169">
        <v>100</v>
      </c>
      <c r="K287" s="169">
        <v>50</v>
      </c>
      <c r="L287" s="169">
        <v>50</v>
      </c>
      <c r="M287" s="191">
        <v>475</v>
      </c>
      <c r="N287" s="191">
        <v>1000</v>
      </c>
      <c r="O287" s="192">
        <v>475</v>
      </c>
      <c r="P287" s="193">
        <f t="shared" si="3"/>
        <v>0</v>
      </c>
      <c r="Q287" s="218"/>
    </row>
    <row r="288" spans="1:17" ht="68.25" customHeight="1" x14ac:dyDescent="0.25">
      <c r="A288" s="212" t="s">
        <v>3641</v>
      </c>
      <c r="B288" s="207" t="s">
        <v>3642</v>
      </c>
      <c r="C288" s="237" t="s">
        <v>119</v>
      </c>
      <c r="D288" s="232" t="s">
        <v>4591</v>
      </c>
      <c r="E288" s="152" t="s">
        <v>4592</v>
      </c>
      <c r="F288" s="168"/>
      <c r="G288" s="189" t="s">
        <v>385</v>
      </c>
      <c r="H288" s="168" t="s">
        <v>745</v>
      </c>
      <c r="I288" s="190" t="s">
        <v>4593</v>
      </c>
      <c r="J288" s="169">
        <v>200</v>
      </c>
      <c r="K288" s="169">
        <v>200</v>
      </c>
      <c r="L288" s="169">
        <v>200</v>
      </c>
      <c r="M288" s="191">
        <v>300</v>
      </c>
      <c r="N288" s="191">
        <v>300</v>
      </c>
      <c r="O288" s="192">
        <v>300</v>
      </c>
      <c r="P288" s="193">
        <f t="shared" si="3"/>
        <v>0</v>
      </c>
      <c r="Q288" s="218"/>
    </row>
    <row r="289" spans="1:17" ht="68.25" customHeight="1" x14ac:dyDescent="0.25">
      <c r="A289" s="212" t="s">
        <v>3641</v>
      </c>
      <c r="B289" s="207" t="s">
        <v>3642</v>
      </c>
      <c r="C289" s="237" t="s">
        <v>119</v>
      </c>
      <c r="D289" s="232" t="s">
        <v>4591</v>
      </c>
      <c r="E289" s="152" t="s">
        <v>4594</v>
      </c>
      <c r="F289" s="168"/>
      <c r="G289" s="189" t="s">
        <v>385</v>
      </c>
      <c r="H289" s="168" t="s">
        <v>745</v>
      </c>
      <c r="I289" s="190" t="s">
        <v>4595</v>
      </c>
      <c r="J289" s="169">
        <v>1</v>
      </c>
      <c r="K289" s="169">
        <v>1</v>
      </c>
      <c r="L289" s="169">
        <v>1</v>
      </c>
      <c r="M289" s="191">
        <v>300</v>
      </c>
      <c r="N289" s="191">
        <v>300</v>
      </c>
      <c r="O289" s="192">
        <v>300</v>
      </c>
      <c r="P289" s="193">
        <f t="shared" si="3"/>
        <v>0</v>
      </c>
      <c r="Q289" s="218"/>
    </row>
    <row r="290" spans="1:17" ht="68.25" customHeight="1" x14ac:dyDescent="0.25">
      <c r="A290" s="212" t="s">
        <v>3641</v>
      </c>
      <c r="B290" s="207" t="s">
        <v>3642</v>
      </c>
      <c r="C290" s="237" t="s">
        <v>119</v>
      </c>
      <c r="D290" s="232" t="s">
        <v>4591</v>
      </c>
      <c r="E290" s="152" t="s">
        <v>4596</v>
      </c>
      <c r="F290" s="168"/>
      <c r="G290" s="189" t="s">
        <v>385</v>
      </c>
      <c r="H290" s="168" t="s">
        <v>745</v>
      </c>
      <c r="I290" s="190" t="s">
        <v>4597</v>
      </c>
      <c r="J290" s="169">
        <v>2000</v>
      </c>
      <c r="K290" s="169">
        <v>2000</v>
      </c>
      <c r="L290" s="169">
        <v>2000</v>
      </c>
      <c r="M290" s="191">
        <v>600</v>
      </c>
      <c r="N290" s="191">
        <v>600</v>
      </c>
      <c r="O290" s="192">
        <v>600</v>
      </c>
      <c r="P290" s="193">
        <f t="shared" si="3"/>
        <v>0</v>
      </c>
      <c r="Q290" s="218"/>
    </row>
    <row r="291" spans="1:17" ht="68.25" customHeight="1" x14ac:dyDescent="0.25">
      <c r="A291" s="212" t="s">
        <v>3641</v>
      </c>
      <c r="B291" s="207" t="s">
        <v>3642</v>
      </c>
      <c r="C291" s="237" t="s">
        <v>119</v>
      </c>
      <c r="D291" s="232" t="s">
        <v>4591</v>
      </c>
      <c r="E291" s="152" t="s">
        <v>4598</v>
      </c>
      <c r="F291" s="168"/>
      <c r="G291" s="189" t="s">
        <v>385</v>
      </c>
      <c r="H291" s="168" t="s">
        <v>745</v>
      </c>
      <c r="I291" s="190" t="s">
        <v>4580</v>
      </c>
      <c r="J291" s="169">
        <v>500</v>
      </c>
      <c r="K291" s="169">
        <v>500</v>
      </c>
      <c r="L291" s="169">
        <v>500</v>
      </c>
      <c r="M291" s="191">
        <v>1500</v>
      </c>
      <c r="N291" s="191">
        <v>550</v>
      </c>
      <c r="O291" s="192">
        <v>1500</v>
      </c>
      <c r="P291" s="193">
        <f t="shared" si="3"/>
        <v>0</v>
      </c>
      <c r="Q291" s="213" t="s">
        <v>405</v>
      </c>
    </row>
    <row r="292" spans="1:17" ht="68.25" customHeight="1" x14ac:dyDescent="0.25">
      <c r="A292" s="212" t="s">
        <v>3641</v>
      </c>
      <c r="B292" s="207" t="s">
        <v>3642</v>
      </c>
      <c r="C292" s="237" t="s">
        <v>119</v>
      </c>
      <c r="D292" s="232" t="s">
        <v>4591</v>
      </c>
      <c r="E292" s="152" t="s">
        <v>4599</v>
      </c>
      <c r="F292" s="168"/>
      <c r="G292" s="189" t="s">
        <v>385</v>
      </c>
      <c r="H292" s="168" t="s">
        <v>745</v>
      </c>
      <c r="I292" s="190" t="s">
        <v>4580</v>
      </c>
      <c r="J292" s="169">
        <v>150</v>
      </c>
      <c r="K292" s="169">
        <v>150</v>
      </c>
      <c r="L292" s="169">
        <v>150</v>
      </c>
      <c r="M292" s="191">
        <v>300</v>
      </c>
      <c r="N292" s="191">
        <v>100</v>
      </c>
      <c r="O292" s="192">
        <v>150</v>
      </c>
      <c r="P292" s="193">
        <f t="shared" si="3"/>
        <v>150</v>
      </c>
      <c r="Q292" s="213" t="s">
        <v>405</v>
      </c>
    </row>
    <row r="293" spans="1:17" ht="68.25" customHeight="1" x14ac:dyDescent="0.25">
      <c r="A293" s="212" t="s">
        <v>3641</v>
      </c>
      <c r="B293" s="207" t="s">
        <v>3642</v>
      </c>
      <c r="C293" s="237" t="s">
        <v>119</v>
      </c>
      <c r="D293" s="232" t="s">
        <v>4591</v>
      </c>
      <c r="E293" s="152" t="s">
        <v>4600</v>
      </c>
      <c r="F293" s="168"/>
      <c r="G293" s="189" t="s">
        <v>385</v>
      </c>
      <c r="H293" s="168" t="s">
        <v>745</v>
      </c>
      <c r="I293" s="190" t="s">
        <v>4595</v>
      </c>
      <c r="J293" s="169">
        <v>1</v>
      </c>
      <c r="K293" s="169">
        <v>1</v>
      </c>
      <c r="L293" s="169">
        <v>1</v>
      </c>
      <c r="M293" s="191">
        <v>800</v>
      </c>
      <c r="N293" s="191">
        <v>122</v>
      </c>
      <c r="O293" s="192">
        <v>800</v>
      </c>
      <c r="P293" s="193">
        <f t="shared" si="3"/>
        <v>0</v>
      </c>
      <c r="Q293" s="213" t="s">
        <v>405</v>
      </c>
    </row>
    <row r="294" spans="1:17" ht="68.25" customHeight="1" x14ac:dyDescent="0.25">
      <c r="A294" s="212" t="s">
        <v>3641</v>
      </c>
      <c r="B294" s="207" t="s">
        <v>3642</v>
      </c>
      <c r="C294" s="237" t="s">
        <v>119</v>
      </c>
      <c r="D294" s="232" t="s">
        <v>4591</v>
      </c>
      <c r="E294" s="152" t="s">
        <v>4601</v>
      </c>
      <c r="F294" s="168"/>
      <c r="G294" s="189" t="s">
        <v>385</v>
      </c>
      <c r="H294" s="168" t="s">
        <v>745</v>
      </c>
      <c r="I294" s="190" t="s">
        <v>4580</v>
      </c>
      <c r="J294" s="169">
        <v>100</v>
      </c>
      <c r="K294" s="169">
        <v>100</v>
      </c>
      <c r="L294" s="169">
        <v>100</v>
      </c>
      <c r="M294" s="191">
        <v>2500</v>
      </c>
      <c r="N294" s="191">
        <v>2500</v>
      </c>
      <c r="O294" s="192">
        <v>2500</v>
      </c>
      <c r="P294" s="193">
        <f t="shared" si="3"/>
        <v>0</v>
      </c>
      <c r="Q294" s="213"/>
    </row>
    <row r="295" spans="1:17" ht="68.25" customHeight="1" x14ac:dyDescent="0.25">
      <c r="A295" s="212" t="s">
        <v>3641</v>
      </c>
      <c r="B295" s="207" t="s">
        <v>3642</v>
      </c>
      <c r="C295" s="237" t="s">
        <v>119</v>
      </c>
      <c r="D295" s="232" t="s">
        <v>4591</v>
      </c>
      <c r="E295" s="152" t="s">
        <v>4602</v>
      </c>
      <c r="F295" s="168"/>
      <c r="G295" s="189" t="s">
        <v>385</v>
      </c>
      <c r="H295" s="168" t="s">
        <v>745</v>
      </c>
      <c r="I295" s="190" t="s">
        <v>4580</v>
      </c>
      <c r="J295" s="169">
        <v>100</v>
      </c>
      <c r="K295" s="169">
        <v>100</v>
      </c>
      <c r="L295" s="169">
        <v>100</v>
      </c>
      <c r="M295" s="191">
        <v>3000</v>
      </c>
      <c r="N295" s="191">
        <v>2500</v>
      </c>
      <c r="O295" s="192">
        <v>3000</v>
      </c>
      <c r="P295" s="193">
        <f t="shared" si="3"/>
        <v>0</v>
      </c>
      <c r="Q295" s="213" t="s">
        <v>407</v>
      </c>
    </row>
    <row r="296" spans="1:17" ht="68.25" customHeight="1" x14ac:dyDescent="0.25">
      <c r="A296" s="212" t="s">
        <v>3641</v>
      </c>
      <c r="B296" s="207" t="s">
        <v>3642</v>
      </c>
      <c r="C296" s="237" t="s">
        <v>119</v>
      </c>
      <c r="D296" s="232" t="s">
        <v>4591</v>
      </c>
      <c r="E296" s="152" t="s">
        <v>4603</v>
      </c>
      <c r="F296" s="168"/>
      <c r="G296" s="189" t="s">
        <v>385</v>
      </c>
      <c r="H296" s="168" t="s">
        <v>745</v>
      </c>
      <c r="I296" s="190" t="s">
        <v>4580</v>
      </c>
      <c r="J296" s="169">
        <v>50</v>
      </c>
      <c r="K296" s="169">
        <v>50</v>
      </c>
      <c r="L296" s="169">
        <v>50</v>
      </c>
      <c r="M296" s="191">
        <v>0</v>
      </c>
      <c r="N296" s="191">
        <v>900</v>
      </c>
      <c r="O296" s="192">
        <v>1000</v>
      </c>
      <c r="P296" s="193">
        <f t="shared" si="3"/>
        <v>-1000</v>
      </c>
      <c r="Q296" s="213" t="s">
        <v>4604</v>
      </c>
    </row>
    <row r="297" spans="1:17" ht="68.25" customHeight="1" x14ac:dyDescent="0.25">
      <c r="A297" s="212" t="s">
        <v>3641</v>
      </c>
      <c r="B297" s="207" t="s">
        <v>3642</v>
      </c>
      <c r="C297" s="237" t="s">
        <v>119</v>
      </c>
      <c r="D297" s="232" t="s">
        <v>4591</v>
      </c>
      <c r="E297" s="152" t="s">
        <v>4605</v>
      </c>
      <c r="F297" s="168"/>
      <c r="G297" s="189" t="s">
        <v>385</v>
      </c>
      <c r="H297" s="168" t="s">
        <v>745</v>
      </c>
      <c r="I297" s="190" t="s">
        <v>4580</v>
      </c>
      <c r="J297" s="169">
        <v>150</v>
      </c>
      <c r="K297" s="169">
        <v>200</v>
      </c>
      <c r="L297" s="169">
        <v>200</v>
      </c>
      <c r="M297" s="191">
        <v>800</v>
      </c>
      <c r="N297" s="191">
        <v>600</v>
      </c>
      <c r="O297" s="192">
        <v>800</v>
      </c>
      <c r="P297" s="193">
        <f t="shared" si="3"/>
        <v>0</v>
      </c>
      <c r="Q297" s="218"/>
    </row>
    <row r="298" spans="1:17" ht="68.25" customHeight="1" x14ac:dyDescent="0.25">
      <c r="A298" s="212" t="s">
        <v>3641</v>
      </c>
      <c r="B298" s="207" t="s">
        <v>3642</v>
      </c>
      <c r="C298" s="237" t="s">
        <v>119</v>
      </c>
      <c r="D298" s="232" t="s">
        <v>4591</v>
      </c>
      <c r="E298" s="152" t="s">
        <v>4606</v>
      </c>
      <c r="F298" s="168"/>
      <c r="G298" s="189" t="s">
        <v>385</v>
      </c>
      <c r="H298" s="168" t="s">
        <v>745</v>
      </c>
      <c r="I298" s="190" t="s">
        <v>4580</v>
      </c>
      <c r="J298" s="169">
        <v>150</v>
      </c>
      <c r="K298" s="169">
        <v>150</v>
      </c>
      <c r="L298" s="169">
        <v>150</v>
      </c>
      <c r="M298" s="191">
        <v>800</v>
      </c>
      <c r="N298" s="191">
        <v>800</v>
      </c>
      <c r="O298" s="192">
        <v>800</v>
      </c>
      <c r="P298" s="193">
        <f t="shared" si="3"/>
        <v>0</v>
      </c>
      <c r="Q298" s="218"/>
    </row>
    <row r="299" spans="1:17" ht="68.25" customHeight="1" x14ac:dyDescent="0.25">
      <c r="A299" s="212" t="s">
        <v>3641</v>
      </c>
      <c r="B299" s="207" t="s">
        <v>3642</v>
      </c>
      <c r="C299" s="237" t="s">
        <v>119</v>
      </c>
      <c r="D299" s="232" t="s">
        <v>4591</v>
      </c>
      <c r="E299" s="152" t="s">
        <v>4607</v>
      </c>
      <c r="F299" s="168"/>
      <c r="G299" s="189" t="s">
        <v>4608</v>
      </c>
      <c r="H299" s="168" t="s">
        <v>745</v>
      </c>
      <c r="I299" s="190" t="s">
        <v>4580</v>
      </c>
      <c r="J299" s="169">
        <v>100</v>
      </c>
      <c r="K299" s="169">
        <v>100</v>
      </c>
      <c r="L299" s="169">
        <v>100</v>
      </c>
      <c r="M299" s="191">
        <v>400</v>
      </c>
      <c r="N299" s="191">
        <v>400</v>
      </c>
      <c r="O299" s="192">
        <v>400</v>
      </c>
      <c r="P299" s="193">
        <f t="shared" si="3"/>
        <v>0</v>
      </c>
      <c r="Q299" s="218"/>
    </row>
    <row r="300" spans="1:17" ht="68.25" customHeight="1" x14ac:dyDescent="0.25">
      <c r="A300" s="212" t="s">
        <v>3641</v>
      </c>
      <c r="B300" s="207" t="s">
        <v>3642</v>
      </c>
      <c r="C300" s="237" t="s">
        <v>119</v>
      </c>
      <c r="D300" s="232" t="s">
        <v>4609</v>
      </c>
      <c r="E300" s="152" t="s">
        <v>4610</v>
      </c>
      <c r="F300" s="168"/>
      <c r="G300" s="189" t="s">
        <v>4611</v>
      </c>
      <c r="H300" s="168" t="s">
        <v>745</v>
      </c>
      <c r="I300" s="190" t="s">
        <v>4612</v>
      </c>
      <c r="J300" s="169">
        <v>5</v>
      </c>
      <c r="K300" s="169">
        <v>5</v>
      </c>
      <c r="L300" s="169">
        <v>5</v>
      </c>
      <c r="M300" s="191">
        <v>1500</v>
      </c>
      <c r="N300" s="191">
        <v>0</v>
      </c>
      <c r="O300" s="192">
        <v>1500</v>
      </c>
      <c r="P300" s="193">
        <f t="shared" si="3"/>
        <v>0</v>
      </c>
      <c r="Q300" s="218"/>
    </row>
    <row r="301" spans="1:17" ht="68.25" customHeight="1" x14ac:dyDescent="0.25">
      <c r="A301" s="212" t="s">
        <v>3641</v>
      </c>
      <c r="B301" s="207" t="s">
        <v>3642</v>
      </c>
      <c r="C301" s="237" t="s">
        <v>119</v>
      </c>
      <c r="D301" s="232" t="s">
        <v>4609</v>
      </c>
      <c r="E301" s="152" t="s">
        <v>4613</v>
      </c>
      <c r="F301" s="168"/>
      <c r="G301" s="189" t="s">
        <v>4611</v>
      </c>
      <c r="H301" s="168" t="s">
        <v>745</v>
      </c>
      <c r="I301" s="190" t="s">
        <v>4614</v>
      </c>
      <c r="J301" s="169">
        <v>1</v>
      </c>
      <c r="K301" s="169">
        <v>1</v>
      </c>
      <c r="L301" s="169">
        <v>1</v>
      </c>
      <c r="M301" s="191">
        <v>1500</v>
      </c>
      <c r="N301" s="191">
        <v>1500</v>
      </c>
      <c r="O301" s="192">
        <v>1500</v>
      </c>
      <c r="P301" s="193">
        <f t="shared" si="3"/>
        <v>0</v>
      </c>
      <c r="Q301" s="218"/>
    </row>
    <row r="302" spans="1:17" ht="68.25" customHeight="1" x14ac:dyDescent="0.25">
      <c r="A302" s="212" t="s">
        <v>3641</v>
      </c>
      <c r="B302" s="207" t="s">
        <v>3642</v>
      </c>
      <c r="C302" s="237" t="s">
        <v>119</v>
      </c>
      <c r="D302" s="232" t="s">
        <v>4609</v>
      </c>
      <c r="E302" s="152" t="s">
        <v>4615</v>
      </c>
      <c r="F302" s="168"/>
      <c r="G302" s="189" t="s">
        <v>4611</v>
      </c>
      <c r="H302" s="168" t="s">
        <v>745</v>
      </c>
      <c r="I302" s="190" t="s">
        <v>4614</v>
      </c>
      <c r="J302" s="169">
        <v>1</v>
      </c>
      <c r="K302" s="169">
        <v>1</v>
      </c>
      <c r="L302" s="169">
        <v>1</v>
      </c>
      <c r="M302" s="191">
        <v>800</v>
      </c>
      <c r="N302" s="191">
        <v>800</v>
      </c>
      <c r="O302" s="192">
        <v>800</v>
      </c>
      <c r="P302" s="193">
        <f t="shared" si="3"/>
        <v>0</v>
      </c>
      <c r="Q302" s="218"/>
    </row>
    <row r="303" spans="1:17" ht="68.25" customHeight="1" x14ac:dyDescent="0.25">
      <c r="A303" s="212" t="s">
        <v>3644</v>
      </c>
      <c r="B303" s="207" t="s">
        <v>3645</v>
      </c>
      <c r="C303" s="237" t="s">
        <v>172</v>
      </c>
      <c r="D303" s="230" t="s">
        <v>420</v>
      </c>
      <c r="E303" s="134" t="s">
        <v>421</v>
      </c>
      <c r="F303" s="134"/>
      <c r="G303" s="144" t="s">
        <v>424</v>
      </c>
      <c r="H303" s="144"/>
      <c r="I303" s="134"/>
      <c r="J303" s="134"/>
      <c r="K303" s="134"/>
      <c r="L303" s="134"/>
      <c r="M303" s="135">
        <v>4000</v>
      </c>
      <c r="N303" s="135">
        <v>521.38</v>
      </c>
      <c r="O303" s="145">
        <v>4000</v>
      </c>
      <c r="P303" s="146"/>
      <c r="Q303" s="213"/>
    </row>
    <row r="304" spans="1:17" ht="68.25" customHeight="1" x14ac:dyDescent="0.25">
      <c r="A304" s="219" t="s">
        <v>2615</v>
      </c>
      <c r="B304" s="209" t="s">
        <v>2775</v>
      </c>
      <c r="C304" s="237" t="s">
        <v>120</v>
      </c>
      <c r="D304" s="231" t="s">
        <v>979</v>
      </c>
      <c r="E304" s="152" t="s">
        <v>999</v>
      </c>
      <c r="F304" s="134" t="s">
        <v>109</v>
      </c>
      <c r="G304" s="152" t="s">
        <v>1000</v>
      </c>
      <c r="H304" s="134"/>
      <c r="I304" s="153" t="s">
        <v>1001</v>
      </c>
      <c r="J304" s="147" t="s">
        <v>1002</v>
      </c>
      <c r="K304" s="147" t="s">
        <v>1002</v>
      </c>
      <c r="L304" s="147" t="s">
        <v>1002</v>
      </c>
      <c r="M304" s="154">
        <v>12000</v>
      </c>
      <c r="N304" s="154">
        <v>9873.94</v>
      </c>
      <c r="O304" s="145">
        <v>10000</v>
      </c>
      <c r="P304" s="146">
        <v>2000</v>
      </c>
      <c r="Q304" s="220"/>
    </row>
    <row r="305" spans="1:17" ht="68.25" customHeight="1" x14ac:dyDescent="0.25">
      <c r="A305" s="219" t="s">
        <v>2615</v>
      </c>
      <c r="B305" s="209" t="s">
        <v>2775</v>
      </c>
      <c r="C305" s="237" t="s">
        <v>120</v>
      </c>
      <c r="D305" s="231" t="s">
        <v>1013</v>
      </c>
      <c r="E305" s="152" t="s">
        <v>1021</v>
      </c>
      <c r="F305" s="134" t="s">
        <v>109</v>
      </c>
      <c r="G305" s="152" t="s">
        <v>1000</v>
      </c>
      <c r="H305" s="134"/>
      <c r="I305" s="153" t="s">
        <v>1022</v>
      </c>
      <c r="J305" s="147" t="s">
        <v>1023</v>
      </c>
      <c r="K305" s="147" t="s">
        <v>1023</v>
      </c>
      <c r="L305" s="147" t="s">
        <v>1023</v>
      </c>
      <c r="M305" s="154">
        <v>12000</v>
      </c>
      <c r="N305" s="154">
        <v>9822.0300000000007</v>
      </c>
      <c r="O305" s="145">
        <v>10000</v>
      </c>
      <c r="P305" s="146">
        <v>2000</v>
      </c>
      <c r="Q305" s="220"/>
    </row>
    <row r="306" spans="1:17" ht="68.25" customHeight="1" x14ac:dyDescent="0.25">
      <c r="A306" s="212" t="s">
        <v>3651</v>
      </c>
      <c r="B306" s="207" t="s">
        <v>3652</v>
      </c>
      <c r="C306" s="237" t="s">
        <v>120</v>
      </c>
      <c r="D306" s="233"/>
      <c r="E306" s="144"/>
      <c r="F306" s="134"/>
      <c r="G306" s="144"/>
      <c r="H306" s="144"/>
      <c r="I306" s="144"/>
      <c r="J306" s="144"/>
      <c r="K306" s="144"/>
      <c r="L306" s="144"/>
      <c r="M306" s="144"/>
      <c r="N306" s="136"/>
      <c r="O306" s="163"/>
      <c r="P306" s="146"/>
      <c r="Q306" s="213"/>
    </row>
    <row r="307" spans="1:17" ht="68.25" customHeight="1" x14ac:dyDescent="0.25">
      <c r="A307" s="212" t="s">
        <v>3480</v>
      </c>
      <c r="B307" s="207" t="s">
        <v>2393</v>
      </c>
      <c r="C307" s="237" t="s">
        <v>120</v>
      </c>
      <c r="D307" s="230" t="s">
        <v>979</v>
      </c>
      <c r="E307" s="134" t="s">
        <v>1005</v>
      </c>
      <c r="F307" s="134" t="s">
        <v>109</v>
      </c>
      <c r="G307" s="144" t="s">
        <v>1006</v>
      </c>
      <c r="H307" s="147" t="s">
        <v>233</v>
      </c>
      <c r="I307" s="134" t="s">
        <v>1007</v>
      </c>
      <c r="J307" s="134" t="s">
        <v>1008</v>
      </c>
      <c r="K307" s="134" t="s">
        <v>1008</v>
      </c>
      <c r="L307" s="134" t="s">
        <v>1008</v>
      </c>
      <c r="M307" s="135">
        <v>3550</v>
      </c>
      <c r="N307" s="135">
        <v>3550</v>
      </c>
      <c r="O307" s="145">
        <v>3550</v>
      </c>
      <c r="P307" s="146">
        <v>0</v>
      </c>
      <c r="Q307" s="213"/>
    </row>
    <row r="308" spans="1:17" ht="68.25" customHeight="1" x14ac:dyDescent="0.25">
      <c r="A308" s="212" t="s">
        <v>3664</v>
      </c>
      <c r="B308" s="207" t="s">
        <v>3665</v>
      </c>
      <c r="C308" s="237" t="s">
        <v>120</v>
      </c>
      <c r="D308" s="233"/>
      <c r="E308" s="144"/>
      <c r="F308" s="147"/>
      <c r="G308" s="147"/>
      <c r="H308" s="144"/>
      <c r="I308" s="144"/>
      <c r="J308" s="144"/>
      <c r="K308" s="144"/>
      <c r="L308" s="144"/>
      <c r="M308" s="144"/>
      <c r="N308" s="136"/>
      <c r="O308" s="163"/>
      <c r="P308" s="146">
        <v>0</v>
      </c>
      <c r="Q308" s="213"/>
    </row>
    <row r="309" spans="1:17" ht="68.25" customHeight="1" x14ac:dyDescent="0.25">
      <c r="A309" s="212" t="s">
        <v>2715</v>
      </c>
      <c r="B309" s="207" t="s">
        <v>2716</v>
      </c>
      <c r="C309" s="237" t="s">
        <v>120</v>
      </c>
      <c r="D309" s="230" t="s">
        <v>1013</v>
      </c>
      <c r="E309" s="134" t="s">
        <v>1024</v>
      </c>
      <c r="F309" s="134" t="s">
        <v>109</v>
      </c>
      <c r="G309" s="144" t="s">
        <v>1025</v>
      </c>
      <c r="H309" s="134" t="s">
        <v>4753</v>
      </c>
      <c r="I309" s="134" t="s">
        <v>4754</v>
      </c>
      <c r="J309" s="134" t="s">
        <v>4755</v>
      </c>
      <c r="K309" s="134" t="s">
        <v>4756</v>
      </c>
      <c r="L309" s="134" t="s">
        <v>4757</v>
      </c>
      <c r="M309" s="157">
        <v>9000</v>
      </c>
      <c r="N309" s="134" t="s">
        <v>4758</v>
      </c>
      <c r="O309" s="145">
        <v>9000</v>
      </c>
      <c r="P309" s="146">
        <v>0</v>
      </c>
      <c r="Q309" s="213"/>
    </row>
    <row r="310" spans="1:17" ht="68.25" customHeight="1" x14ac:dyDescent="0.25">
      <c r="A310" s="212" t="s">
        <v>3653</v>
      </c>
      <c r="B310" s="207" t="s">
        <v>3654</v>
      </c>
      <c r="C310" s="237" t="s">
        <v>120</v>
      </c>
      <c r="D310" s="233"/>
      <c r="E310" s="144"/>
      <c r="F310" s="134"/>
      <c r="G310" s="144"/>
      <c r="H310" s="144"/>
      <c r="I310" s="144"/>
      <c r="J310" s="144"/>
      <c r="K310" s="144"/>
      <c r="L310" s="144"/>
      <c r="M310" s="144"/>
      <c r="N310" s="136"/>
      <c r="O310" s="163"/>
      <c r="P310" s="155">
        <v>0</v>
      </c>
      <c r="Q310" s="213"/>
    </row>
    <row r="311" spans="1:17" ht="68.25" customHeight="1" x14ac:dyDescent="0.25">
      <c r="A311" s="212" t="s">
        <v>3657</v>
      </c>
      <c r="B311" s="207" t="s">
        <v>3658</v>
      </c>
      <c r="C311" s="237" t="s">
        <v>120</v>
      </c>
      <c r="D311" s="230" t="s">
        <v>1009</v>
      </c>
      <c r="E311" s="134" t="s">
        <v>1010</v>
      </c>
      <c r="F311" s="134" t="s">
        <v>109</v>
      </c>
      <c r="G311" s="144" t="s">
        <v>1011</v>
      </c>
      <c r="H311" s="134" t="s">
        <v>1012</v>
      </c>
      <c r="I311" s="134" t="s">
        <v>4749</v>
      </c>
      <c r="J311" s="134" t="s">
        <v>4750</v>
      </c>
      <c r="K311" s="134" t="s">
        <v>4751</v>
      </c>
      <c r="L311" s="134" t="s">
        <v>4752</v>
      </c>
      <c r="M311" s="135">
        <v>20000</v>
      </c>
      <c r="N311" s="135">
        <v>19609.740000000002</v>
      </c>
      <c r="O311" s="145">
        <v>20000</v>
      </c>
      <c r="P311" s="167">
        <v>0</v>
      </c>
      <c r="Q311" s="213"/>
    </row>
    <row r="312" spans="1:17" ht="68.25" customHeight="1" x14ac:dyDescent="0.25">
      <c r="A312" s="212" t="s">
        <v>3660</v>
      </c>
      <c r="B312" s="207" t="s">
        <v>3661</v>
      </c>
      <c r="C312" s="237" t="s">
        <v>120</v>
      </c>
      <c r="D312" s="230" t="s">
        <v>979</v>
      </c>
      <c r="E312" s="134" t="s">
        <v>980</v>
      </c>
      <c r="F312" s="134" t="s">
        <v>109</v>
      </c>
      <c r="G312" s="144" t="s">
        <v>981</v>
      </c>
      <c r="H312" s="134">
        <v>0</v>
      </c>
      <c r="I312" s="134" t="s">
        <v>982</v>
      </c>
      <c r="J312" s="134" t="s">
        <v>983</v>
      </c>
      <c r="K312" s="134" t="s">
        <v>984</v>
      </c>
      <c r="L312" s="134" t="s">
        <v>4748</v>
      </c>
      <c r="M312" s="135">
        <v>35000</v>
      </c>
      <c r="N312" s="135">
        <v>18355.54</v>
      </c>
      <c r="O312" s="145">
        <v>35000</v>
      </c>
      <c r="P312" s="167">
        <v>0</v>
      </c>
      <c r="Q312" s="213"/>
    </row>
    <row r="313" spans="1:17" ht="68.25" customHeight="1" x14ac:dyDescent="0.25">
      <c r="A313" s="212" t="s">
        <v>2704</v>
      </c>
      <c r="B313" s="207" t="s">
        <v>2705</v>
      </c>
      <c r="C313" s="237" t="s">
        <v>120</v>
      </c>
      <c r="D313" s="231" t="s">
        <v>1013</v>
      </c>
      <c r="E313" s="152" t="s">
        <v>1014</v>
      </c>
      <c r="F313" s="134" t="s">
        <v>109</v>
      </c>
      <c r="G313" s="152" t="s">
        <v>1015</v>
      </c>
      <c r="H313" s="134">
        <v>0</v>
      </c>
      <c r="I313" s="151" t="s">
        <v>4745</v>
      </c>
      <c r="J313" s="151" t="s">
        <v>4746</v>
      </c>
      <c r="K313" s="151" t="s">
        <v>4747</v>
      </c>
      <c r="L313" s="151" t="s">
        <v>4746</v>
      </c>
      <c r="M313" s="154">
        <v>10000</v>
      </c>
      <c r="N313" s="154">
        <v>10000</v>
      </c>
      <c r="O313" s="145">
        <v>10000</v>
      </c>
      <c r="P313" s="155">
        <v>0</v>
      </c>
      <c r="Q313" s="213" t="s">
        <v>4744</v>
      </c>
    </row>
    <row r="314" spans="1:17" ht="68.25" customHeight="1" x14ac:dyDescent="0.25">
      <c r="A314" s="212" t="s">
        <v>3668</v>
      </c>
      <c r="B314" s="207" t="s">
        <v>3669</v>
      </c>
      <c r="C314" s="237" t="s">
        <v>120</v>
      </c>
      <c r="D314" s="230" t="s">
        <v>979</v>
      </c>
      <c r="E314" s="134" t="s">
        <v>1003</v>
      </c>
      <c r="F314" s="134" t="s">
        <v>109</v>
      </c>
      <c r="G314" s="144" t="s">
        <v>1004</v>
      </c>
      <c r="H314" s="151">
        <v>0</v>
      </c>
      <c r="I314" s="151" t="s">
        <v>4759</v>
      </c>
      <c r="J314" s="134" t="s">
        <v>4760</v>
      </c>
      <c r="K314" s="134" t="s">
        <v>4761</v>
      </c>
      <c r="L314" s="134" t="s">
        <v>4760</v>
      </c>
      <c r="M314" s="135">
        <v>0</v>
      </c>
      <c r="N314" s="135">
        <v>0</v>
      </c>
      <c r="O314" s="145">
        <v>4000</v>
      </c>
      <c r="P314" s="167">
        <v>-4000</v>
      </c>
      <c r="Q314" s="213"/>
    </row>
    <row r="315" spans="1:17" ht="68.25" customHeight="1" x14ac:dyDescent="0.25">
      <c r="A315" s="212" t="s">
        <v>2706</v>
      </c>
      <c r="B315" s="207" t="s">
        <v>2707</v>
      </c>
      <c r="C315" s="237" t="s">
        <v>120</v>
      </c>
      <c r="D315" s="230" t="s">
        <v>979</v>
      </c>
      <c r="E315" s="134" t="s">
        <v>991</v>
      </c>
      <c r="F315" s="134" t="s">
        <v>109</v>
      </c>
      <c r="G315" s="144" t="s">
        <v>992</v>
      </c>
      <c r="H315" s="134">
        <v>0</v>
      </c>
      <c r="I315" s="134" t="s">
        <v>993</v>
      </c>
      <c r="J315" s="134" t="s">
        <v>4766</v>
      </c>
      <c r="K315" s="134" t="s">
        <v>994</v>
      </c>
      <c r="L315" s="134" t="s">
        <v>4766</v>
      </c>
      <c r="M315" s="134">
        <v>5000</v>
      </c>
      <c r="N315" s="134" t="s">
        <v>4758</v>
      </c>
      <c r="O315" s="156">
        <v>5000</v>
      </c>
      <c r="P315" s="167">
        <v>0</v>
      </c>
      <c r="Q315" s="213"/>
    </row>
    <row r="316" spans="1:17" ht="68.25" customHeight="1" x14ac:dyDescent="0.25">
      <c r="A316" s="212" t="s">
        <v>2708</v>
      </c>
      <c r="B316" s="207" t="s">
        <v>2709</v>
      </c>
      <c r="C316" s="237" t="s">
        <v>120</v>
      </c>
      <c r="D316" s="230" t="s">
        <v>979</v>
      </c>
      <c r="E316" s="134" t="s">
        <v>987</v>
      </c>
      <c r="F316" s="134" t="s">
        <v>109</v>
      </c>
      <c r="G316" s="144" t="s">
        <v>988</v>
      </c>
      <c r="H316" s="134">
        <v>0</v>
      </c>
      <c r="I316" s="134" t="s">
        <v>4767</v>
      </c>
      <c r="J316" s="134" t="s">
        <v>989</v>
      </c>
      <c r="K316" s="134" t="s">
        <v>990</v>
      </c>
      <c r="L316" s="134" t="s">
        <v>989</v>
      </c>
      <c r="M316" s="135">
        <v>16000</v>
      </c>
      <c r="N316" s="135">
        <v>11000</v>
      </c>
      <c r="O316" s="145">
        <v>16000</v>
      </c>
      <c r="P316" s="167">
        <v>0</v>
      </c>
      <c r="Q316" s="213"/>
    </row>
    <row r="317" spans="1:17" ht="68.25" customHeight="1" x14ac:dyDescent="0.25">
      <c r="A317" s="212" t="s">
        <v>4367</v>
      </c>
      <c r="B317" s="207" t="s">
        <v>3671</v>
      </c>
      <c r="C317" s="237" t="s">
        <v>120</v>
      </c>
      <c r="D317" s="230" t="s">
        <v>979</v>
      </c>
      <c r="E317" s="134" t="s">
        <v>985</v>
      </c>
      <c r="F317" s="134" t="s">
        <v>109</v>
      </c>
      <c r="G317" s="144" t="s">
        <v>986</v>
      </c>
      <c r="H317" s="144">
        <v>0</v>
      </c>
      <c r="I317" s="134" t="s">
        <v>4762</v>
      </c>
      <c r="J317" s="134" t="s">
        <v>4763</v>
      </c>
      <c r="K317" s="134" t="s">
        <v>4764</v>
      </c>
      <c r="L317" s="134" t="s">
        <v>4765</v>
      </c>
      <c r="M317" s="135">
        <v>100000</v>
      </c>
      <c r="N317" s="135">
        <v>100000</v>
      </c>
      <c r="O317" s="145">
        <v>100000</v>
      </c>
      <c r="P317" s="167">
        <v>0</v>
      </c>
      <c r="Q317" s="213"/>
    </row>
    <row r="318" spans="1:17" ht="68.25" customHeight="1" x14ac:dyDescent="0.25">
      <c r="A318" s="212" t="s">
        <v>2710</v>
      </c>
      <c r="B318" s="207" t="s">
        <v>1052</v>
      </c>
      <c r="C318" s="237" t="s">
        <v>120</v>
      </c>
      <c r="D318" s="230" t="s">
        <v>979</v>
      </c>
      <c r="E318" s="134" t="s">
        <v>995</v>
      </c>
      <c r="F318" s="134" t="s">
        <v>109</v>
      </c>
      <c r="G318" s="144" t="s">
        <v>996</v>
      </c>
      <c r="H318" s="134">
        <v>4000</v>
      </c>
      <c r="I318" s="134" t="s">
        <v>997</v>
      </c>
      <c r="J318" s="134" t="s">
        <v>4768</v>
      </c>
      <c r="K318" s="134" t="s">
        <v>4756</v>
      </c>
      <c r="L318" s="134" t="s">
        <v>998</v>
      </c>
      <c r="M318" s="135">
        <v>10000</v>
      </c>
      <c r="N318" s="134" t="s">
        <v>4366</v>
      </c>
      <c r="O318" s="145">
        <v>9000</v>
      </c>
      <c r="P318" s="146">
        <v>1000</v>
      </c>
      <c r="Q318" s="213"/>
    </row>
    <row r="319" spans="1:17" ht="68.25" customHeight="1" x14ac:dyDescent="0.25">
      <c r="A319" s="212" t="s">
        <v>2795</v>
      </c>
      <c r="B319" s="207" t="s">
        <v>2796</v>
      </c>
      <c r="C319" s="237" t="s">
        <v>120</v>
      </c>
      <c r="D319" s="230" t="s">
        <v>1013</v>
      </c>
      <c r="E319" s="134" t="s">
        <v>1018</v>
      </c>
      <c r="F319" s="134" t="s">
        <v>109</v>
      </c>
      <c r="G319" s="144" t="s">
        <v>1020</v>
      </c>
      <c r="H319" s="134">
        <v>4000</v>
      </c>
      <c r="I319" s="134" t="s">
        <v>4769</v>
      </c>
      <c r="J319" s="134" t="s">
        <v>4770</v>
      </c>
      <c r="K319" s="134" t="s">
        <v>4771</v>
      </c>
      <c r="L319" s="134">
        <v>346</v>
      </c>
      <c r="M319" s="135"/>
      <c r="N319" s="135"/>
      <c r="O319" s="145">
        <v>4000</v>
      </c>
      <c r="P319" s="146">
        <v>4000</v>
      </c>
      <c r="Q319" s="213" t="s">
        <v>4780</v>
      </c>
    </row>
    <row r="320" spans="1:17" ht="68.25" customHeight="1" x14ac:dyDescent="0.25">
      <c r="A320" s="212" t="s">
        <v>2711</v>
      </c>
      <c r="B320" s="207" t="s">
        <v>2712</v>
      </c>
      <c r="C320" s="237" t="s">
        <v>120</v>
      </c>
      <c r="D320" s="230" t="s">
        <v>1013</v>
      </c>
      <c r="E320" s="134" t="s">
        <v>1016</v>
      </c>
      <c r="F320" s="134" t="s">
        <v>109</v>
      </c>
      <c r="G320" s="144" t="s">
        <v>1017</v>
      </c>
      <c r="H320" s="134">
        <v>0</v>
      </c>
      <c r="I320" s="134" t="s">
        <v>4674</v>
      </c>
      <c r="J320" s="134" t="s">
        <v>4772</v>
      </c>
      <c r="K320" s="134" t="s">
        <v>4772</v>
      </c>
      <c r="L320" s="134">
        <v>1</v>
      </c>
      <c r="M320" s="135">
        <v>25000</v>
      </c>
      <c r="N320" s="134" t="s">
        <v>4773</v>
      </c>
      <c r="O320" s="145">
        <v>30000</v>
      </c>
      <c r="P320" s="134">
        <v>-5000</v>
      </c>
      <c r="Q320" s="214" t="s">
        <v>5087</v>
      </c>
    </row>
    <row r="321" spans="1:17" ht="68.25" customHeight="1" x14ac:dyDescent="0.25">
      <c r="A321" s="212"/>
      <c r="B321" s="207" t="s">
        <v>3645</v>
      </c>
      <c r="C321" s="237" t="s">
        <v>120</v>
      </c>
      <c r="D321" s="230" t="s">
        <v>420</v>
      </c>
      <c r="E321" s="134" t="s">
        <v>423</v>
      </c>
      <c r="F321" s="134"/>
      <c r="G321" s="144" t="s">
        <v>424</v>
      </c>
      <c r="H321" s="144"/>
      <c r="I321" s="134"/>
      <c r="J321" s="134"/>
      <c r="K321" s="134"/>
      <c r="L321" s="134"/>
      <c r="M321" s="135"/>
      <c r="N321" s="135"/>
      <c r="O321" s="145"/>
      <c r="P321" s="147"/>
      <c r="Q321" s="213"/>
    </row>
    <row r="322" spans="1:17" ht="68.25" customHeight="1" x14ac:dyDescent="0.25">
      <c r="A322" s="212" t="s">
        <v>2711</v>
      </c>
      <c r="B322" s="207" t="s">
        <v>2712</v>
      </c>
      <c r="C322" s="237" t="s">
        <v>121</v>
      </c>
      <c r="D322" s="230" t="s">
        <v>1013</v>
      </c>
      <c r="E322" s="134" t="s">
        <v>1016</v>
      </c>
      <c r="F322" s="134" t="s">
        <v>109</v>
      </c>
      <c r="G322" s="144" t="s">
        <v>1017</v>
      </c>
      <c r="H322" s="134">
        <v>15000</v>
      </c>
      <c r="I322" s="134" t="s">
        <v>4683</v>
      </c>
      <c r="J322" s="134" t="s">
        <v>4772</v>
      </c>
      <c r="K322" s="134" t="s">
        <v>4774</v>
      </c>
      <c r="L322" s="134">
        <v>1</v>
      </c>
      <c r="M322" s="135"/>
      <c r="N322" s="135"/>
      <c r="O322" s="145">
        <v>15000</v>
      </c>
      <c r="P322" s="167">
        <v>-15000</v>
      </c>
      <c r="Q322" s="213" t="s">
        <v>5088</v>
      </c>
    </row>
    <row r="323" spans="1:17" ht="68.25" customHeight="1" x14ac:dyDescent="0.25">
      <c r="A323" s="212" t="s">
        <v>2713</v>
      </c>
      <c r="B323" s="207" t="s">
        <v>2714</v>
      </c>
      <c r="C323" s="237" t="s">
        <v>121</v>
      </c>
      <c r="D323" s="230" t="s">
        <v>1013</v>
      </c>
      <c r="E323" s="152" t="s">
        <v>1029</v>
      </c>
      <c r="F323" s="134" t="s">
        <v>109</v>
      </c>
      <c r="G323" s="152" t="s">
        <v>1030</v>
      </c>
      <c r="H323" s="134">
        <v>0</v>
      </c>
      <c r="I323" s="134" t="s">
        <v>5084</v>
      </c>
      <c r="J323" s="134" t="s">
        <v>5085</v>
      </c>
      <c r="K323" s="134" t="s">
        <v>5086</v>
      </c>
      <c r="L323" s="134" t="s">
        <v>5085</v>
      </c>
      <c r="M323" s="134">
        <v>4000</v>
      </c>
      <c r="N323" s="134">
        <v>4000</v>
      </c>
      <c r="O323" s="156">
        <v>4000</v>
      </c>
      <c r="P323" s="134">
        <v>0</v>
      </c>
      <c r="Q323" s="213" t="s">
        <v>4780</v>
      </c>
    </row>
    <row r="324" spans="1:17" ht="68.25" customHeight="1" x14ac:dyDescent="0.25">
      <c r="A324" s="212" t="s">
        <v>2797</v>
      </c>
      <c r="B324" s="207" t="s">
        <v>2798</v>
      </c>
      <c r="C324" s="237" t="s">
        <v>121</v>
      </c>
      <c r="D324" s="230" t="s">
        <v>1013</v>
      </c>
      <c r="E324" s="134" t="s">
        <v>1026</v>
      </c>
      <c r="F324" s="134" t="s">
        <v>109</v>
      </c>
      <c r="G324" s="144" t="s">
        <v>1004</v>
      </c>
      <c r="H324" s="134" t="s">
        <v>233</v>
      </c>
      <c r="I324" s="134" t="s">
        <v>5395</v>
      </c>
      <c r="J324" s="134" t="s">
        <v>1028</v>
      </c>
      <c r="K324" s="134"/>
      <c r="L324" s="134" t="s">
        <v>1028</v>
      </c>
      <c r="M324" s="135"/>
      <c r="N324" s="135"/>
      <c r="O324" s="145">
        <v>1500</v>
      </c>
      <c r="P324" s="146">
        <v>0</v>
      </c>
      <c r="Q324" s="213"/>
    </row>
    <row r="325" spans="1:17" ht="68.25" customHeight="1" x14ac:dyDescent="0.25">
      <c r="A325" s="212" t="s">
        <v>6191</v>
      </c>
      <c r="B325" s="207" t="s">
        <v>6192</v>
      </c>
      <c r="C325" s="237" t="s">
        <v>121</v>
      </c>
      <c r="D325" s="230" t="s">
        <v>1013</v>
      </c>
      <c r="E325" s="134" t="s">
        <v>4775</v>
      </c>
      <c r="F325" s="134"/>
      <c r="G325" s="144" t="s">
        <v>4776</v>
      </c>
      <c r="H325" s="144">
        <v>0</v>
      </c>
      <c r="I325" s="134" t="s">
        <v>4777</v>
      </c>
      <c r="J325" s="134" t="s">
        <v>4772</v>
      </c>
      <c r="K325" s="134" t="s">
        <v>4772</v>
      </c>
      <c r="L325" s="134" t="s">
        <v>4778</v>
      </c>
      <c r="M325" s="157">
        <v>0</v>
      </c>
      <c r="N325" s="157">
        <v>0</v>
      </c>
      <c r="O325" s="145">
        <v>2000</v>
      </c>
      <c r="P325" s="167"/>
      <c r="Q325" s="213" t="s">
        <v>4779</v>
      </c>
    </row>
    <row r="326" spans="1:17" ht="68.25" customHeight="1" x14ac:dyDescent="0.25">
      <c r="A326" s="212" t="s">
        <v>3681</v>
      </c>
      <c r="B326" s="207" t="s">
        <v>3682</v>
      </c>
      <c r="C326" s="237" t="s">
        <v>121</v>
      </c>
      <c r="D326" s="231" t="s">
        <v>2042</v>
      </c>
      <c r="E326" s="152" t="s">
        <v>2043</v>
      </c>
      <c r="F326" s="134" t="s">
        <v>109</v>
      </c>
      <c r="G326" s="152" t="s">
        <v>2044</v>
      </c>
      <c r="H326" s="144" t="s">
        <v>4365</v>
      </c>
      <c r="I326" s="153" t="s">
        <v>2046</v>
      </c>
      <c r="J326" s="147">
        <v>8</v>
      </c>
      <c r="K326" s="144" t="s">
        <v>4365</v>
      </c>
      <c r="L326" s="144" t="s">
        <v>4365</v>
      </c>
      <c r="M326" s="154">
        <v>8000</v>
      </c>
      <c r="N326" s="154">
        <v>6278.51</v>
      </c>
      <c r="O326" s="145">
        <v>8000</v>
      </c>
      <c r="P326" s="146">
        <v>15000</v>
      </c>
      <c r="Q326" s="213"/>
    </row>
    <row r="327" spans="1:17" ht="68.25" customHeight="1" x14ac:dyDescent="0.25">
      <c r="A327" s="212" t="s">
        <v>2730</v>
      </c>
      <c r="B327" s="207" t="s">
        <v>2731</v>
      </c>
      <c r="C327" s="237" t="s">
        <v>121</v>
      </c>
      <c r="D327" s="230" t="s">
        <v>2030</v>
      </c>
      <c r="E327" s="134" t="s">
        <v>2031</v>
      </c>
      <c r="F327" s="134" t="s">
        <v>109</v>
      </c>
      <c r="G327" s="144" t="s">
        <v>2032</v>
      </c>
      <c r="H327" s="144">
        <v>0</v>
      </c>
      <c r="I327" s="134" t="s">
        <v>1961</v>
      </c>
      <c r="J327" s="134">
        <v>14</v>
      </c>
      <c r="K327" s="134">
        <v>13</v>
      </c>
      <c r="L327" s="134">
        <v>13</v>
      </c>
      <c r="M327" s="157">
        <v>25000</v>
      </c>
      <c r="N327" s="157">
        <v>25000</v>
      </c>
      <c r="O327" s="145">
        <v>25000</v>
      </c>
      <c r="P327" s="167">
        <v>0</v>
      </c>
      <c r="Q327" s="213"/>
    </row>
    <row r="328" spans="1:17" ht="68.25" customHeight="1" x14ac:dyDescent="0.25">
      <c r="A328" s="212" t="s">
        <v>2732</v>
      </c>
      <c r="B328" s="207" t="s">
        <v>2733</v>
      </c>
      <c r="C328" s="237" t="s">
        <v>121</v>
      </c>
      <c r="D328" s="230" t="s">
        <v>1969</v>
      </c>
      <c r="E328" s="134" t="s">
        <v>1970</v>
      </c>
      <c r="F328" s="134" t="s">
        <v>109</v>
      </c>
      <c r="G328" s="144" t="s">
        <v>1971</v>
      </c>
      <c r="H328" s="134">
        <v>30000</v>
      </c>
      <c r="I328" s="134" t="s">
        <v>4692</v>
      </c>
      <c r="J328" s="134">
        <v>120</v>
      </c>
      <c r="K328" s="134">
        <v>142</v>
      </c>
      <c r="L328" s="134">
        <v>150</v>
      </c>
      <c r="M328" s="157">
        <v>30000</v>
      </c>
      <c r="N328" s="157">
        <v>21451.88</v>
      </c>
      <c r="O328" s="145">
        <v>30000</v>
      </c>
      <c r="P328" s="167">
        <v>0</v>
      </c>
      <c r="Q328" s="213"/>
    </row>
    <row r="329" spans="1:17" ht="68.25" customHeight="1" x14ac:dyDescent="0.25">
      <c r="A329" s="212" t="s">
        <v>2734</v>
      </c>
      <c r="B329" s="207" t="s">
        <v>2735</v>
      </c>
      <c r="C329" s="237" t="s">
        <v>121</v>
      </c>
      <c r="D329" s="230" t="s">
        <v>2019</v>
      </c>
      <c r="E329" s="134" t="s">
        <v>2020</v>
      </c>
      <c r="F329" s="134" t="s">
        <v>109</v>
      </c>
      <c r="G329" s="144" t="s">
        <v>2021</v>
      </c>
      <c r="H329" s="144">
        <v>0</v>
      </c>
      <c r="I329" s="144" t="s">
        <v>2022</v>
      </c>
      <c r="J329" s="144">
        <v>12</v>
      </c>
      <c r="K329" s="144">
        <v>8</v>
      </c>
      <c r="L329" s="144">
        <v>12</v>
      </c>
      <c r="M329" s="160">
        <v>36000</v>
      </c>
      <c r="N329" s="160">
        <v>19200</v>
      </c>
      <c r="O329" s="145">
        <v>21000</v>
      </c>
      <c r="P329" s="167">
        <v>15000</v>
      </c>
      <c r="Q329" s="213" t="s">
        <v>2023</v>
      </c>
    </row>
    <row r="330" spans="1:17" ht="68.25" customHeight="1" x14ac:dyDescent="0.25">
      <c r="A330" s="212" t="s">
        <v>2734</v>
      </c>
      <c r="B330" s="207" t="s">
        <v>2735</v>
      </c>
      <c r="C330" s="237" t="s">
        <v>121</v>
      </c>
      <c r="D330" s="230" t="s">
        <v>2024</v>
      </c>
      <c r="E330" s="134" t="s">
        <v>2025</v>
      </c>
      <c r="F330" s="134" t="s">
        <v>109</v>
      </c>
      <c r="G330" s="144" t="s">
        <v>2021</v>
      </c>
      <c r="H330" s="144">
        <v>0</v>
      </c>
      <c r="I330" s="144"/>
      <c r="J330" s="144" t="s">
        <v>5089</v>
      </c>
      <c r="K330" s="144"/>
      <c r="L330" s="144"/>
      <c r="M330" s="160"/>
      <c r="N330" s="160"/>
      <c r="O330" s="145">
        <v>24000</v>
      </c>
      <c r="P330" s="167">
        <v>-24000</v>
      </c>
      <c r="Q330" s="213" t="s">
        <v>2026</v>
      </c>
    </row>
    <row r="331" spans="1:17" ht="68.25" customHeight="1" x14ac:dyDescent="0.25">
      <c r="A331" s="212" t="s">
        <v>2717</v>
      </c>
      <c r="B331" s="207" t="s">
        <v>2718</v>
      </c>
      <c r="C331" s="237" t="s">
        <v>121</v>
      </c>
      <c r="D331" s="230" t="s">
        <v>2033</v>
      </c>
      <c r="E331" s="134" t="s">
        <v>2034</v>
      </c>
      <c r="F331" s="134" t="s">
        <v>109</v>
      </c>
      <c r="G331" s="144" t="s">
        <v>2035</v>
      </c>
      <c r="H331" s="144">
        <v>0</v>
      </c>
      <c r="I331" s="134" t="s">
        <v>2036</v>
      </c>
      <c r="J331" s="134">
        <v>7</v>
      </c>
      <c r="K331" s="134">
        <v>6</v>
      </c>
      <c r="L331" s="134">
        <v>8</v>
      </c>
      <c r="M331" s="135">
        <v>18400</v>
      </c>
      <c r="N331" s="135">
        <v>18400</v>
      </c>
      <c r="O331" s="145">
        <v>23800</v>
      </c>
      <c r="P331" s="146">
        <v>600</v>
      </c>
      <c r="Q331" s="213" t="s">
        <v>1955</v>
      </c>
    </row>
    <row r="332" spans="1:17" ht="68.25" customHeight="1" x14ac:dyDescent="0.25">
      <c r="A332" s="212" t="s">
        <v>2719</v>
      </c>
      <c r="B332" s="207" t="s">
        <v>2720</v>
      </c>
      <c r="C332" s="237" t="s">
        <v>121</v>
      </c>
      <c r="D332" s="230" t="s">
        <v>1976</v>
      </c>
      <c r="E332" s="134" t="s">
        <v>1977</v>
      </c>
      <c r="F332" s="134" t="s">
        <v>109</v>
      </c>
      <c r="G332" s="144" t="s">
        <v>1978</v>
      </c>
      <c r="H332" s="134">
        <v>11000</v>
      </c>
      <c r="I332" s="134" t="s">
        <v>1979</v>
      </c>
      <c r="J332" s="144">
        <v>12</v>
      </c>
      <c r="K332" s="144">
        <v>6</v>
      </c>
      <c r="L332" s="144">
        <v>10</v>
      </c>
      <c r="M332" s="160">
        <v>10980</v>
      </c>
      <c r="N332" s="160">
        <v>0</v>
      </c>
      <c r="O332" s="145">
        <v>11000</v>
      </c>
      <c r="P332" s="167">
        <v>-20</v>
      </c>
      <c r="Q332" s="213" t="s">
        <v>4342</v>
      </c>
    </row>
    <row r="333" spans="1:17" ht="68.25" customHeight="1" x14ac:dyDescent="0.25">
      <c r="A333" s="212" t="s">
        <v>2719</v>
      </c>
      <c r="B333" s="207" t="s">
        <v>2720</v>
      </c>
      <c r="C333" s="237" t="s">
        <v>121</v>
      </c>
      <c r="D333" s="230" t="s">
        <v>1980</v>
      </c>
      <c r="E333" s="134" t="s">
        <v>1981</v>
      </c>
      <c r="F333" s="134" t="s">
        <v>109</v>
      </c>
      <c r="G333" s="144" t="s">
        <v>1978</v>
      </c>
      <c r="H333" s="134">
        <v>32090</v>
      </c>
      <c r="I333" s="134" t="s">
        <v>1972</v>
      </c>
      <c r="J333" s="144" t="s">
        <v>5089</v>
      </c>
      <c r="K333" s="144"/>
      <c r="L333" s="144"/>
      <c r="M333" s="160"/>
      <c r="N333" s="160"/>
      <c r="O333" s="145">
        <v>32090</v>
      </c>
      <c r="P333" s="167">
        <v>-32090</v>
      </c>
      <c r="Q333" s="213" t="s">
        <v>1982</v>
      </c>
    </row>
    <row r="334" spans="1:17" ht="68.25" customHeight="1" x14ac:dyDescent="0.25">
      <c r="A334" s="212" t="s">
        <v>2721</v>
      </c>
      <c r="B334" s="207" t="s">
        <v>2722</v>
      </c>
      <c r="C334" s="237" t="s">
        <v>121</v>
      </c>
      <c r="D334" s="230" t="s">
        <v>1951</v>
      </c>
      <c r="E334" s="134" t="s">
        <v>1952</v>
      </c>
      <c r="F334" s="134" t="s">
        <v>109</v>
      </c>
      <c r="G334" s="144" t="s">
        <v>1953</v>
      </c>
      <c r="H334" s="134">
        <v>24000</v>
      </c>
      <c r="I334" s="134" t="s">
        <v>1954</v>
      </c>
      <c r="J334" s="144">
        <v>92</v>
      </c>
      <c r="K334" s="144">
        <v>0</v>
      </c>
      <c r="L334" s="144">
        <v>0</v>
      </c>
      <c r="M334" s="160">
        <v>24600</v>
      </c>
      <c r="N334" s="160">
        <v>0</v>
      </c>
      <c r="O334" s="145">
        <v>24000</v>
      </c>
      <c r="P334" s="167">
        <v>600</v>
      </c>
      <c r="Q334" s="213" t="s">
        <v>1955</v>
      </c>
    </row>
    <row r="335" spans="1:17" ht="68.25" customHeight="1" x14ac:dyDescent="0.25">
      <c r="A335" s="212" t="s">
        <v>2721</v>
      </c>
      <c r="B335" s="207" t="s">
        <v>2722</v>
      </c>
      <c r="C335" s="237" t="s">
        <v>121</v>
      </c>
      <c r="D335" s="230" t="s">
        <v>1956</v>
      </c>
      <c r="E335" s="134" t="s">
        <v>5396</v>
      </c>
      <c r="F335" s="134" t="s">
        <v>109</v>
      </c>
      <c r="G335" s="144" t="s">
        <v>1953</v>
      </c>
      <c r="H335" s="134">
        <v>6000</v>
      </c>
      <c r="I335" s="134" t="s">
        <v>1954</v>
      </c>
      <c r="J335" s="144" t="s">
        <v>5090</v>
      </c>
      <c r="K335" s="144"/>
      <c r="L335" s="144"/>
      <c r="M335" s="160"/>
      <c r="N335" s="160"/>
      <c r="O335" s="145">
        <v>6000</v>
      </c>
      <c r="P335" s="167">
        <v>-6000</v>
      </c>
      <c r="Q335" s="213" t="s">
        <v>1957</v>
      </c>
    </row>
    <row r="336" spans="1:17" ht="68.25" customHeight="1" x14ac:dyDescent="0.25">
      <c r="A336" s="212" t="s">
        <v>2723</v>
      </c>
      <c r="B336" s="207" t="s">
        <v>2724</v>
      </c>
      <c r="C336" s="237" t="s">
        <v>121</v>
      </c>
      <c r="D336" s="230" t="s">
        <v>1944</v>
      </c>
      <c r="E336" s="134" t="s">
        <v>1945</v>
      </c>
      <c r="F336" s="134" t="s">
        <v>109</v>
      </c>
      <c r="G336" s="144" t="s">
        <v>1946</v>
      </c>
      <c r="H336" s="134">
        <v>402389.76000000001</v>
      </c>
      <c r="I336" s="134" t="s">
        <v>1947</v>
      </c>
      <c r="J336" s="144">
        <v>70</v>
      </c>
      <c r="K336" s="144">
        <v>87</v>
      </c>
      <c r="L336" s="144">
        <v>75</v>
      </c>
      <c r="M336" s="160">
        <v>561160</v>
      </c>
      <c r="N336" s="160">
        <v>361742</v>
      </c>
      <c r="O336" s="145">
        <v>402389.76000000001</v>
      </c>
      <c r="P336" s="167">
        <v>158770.23999999999</v>
      </c>
      <c r="Q336" s="213" t="s">
        <v>3687</v>
      </c>
    </row>
    <row r="337" spans="1:17" ht="68.25" customHeight="1" x14ac:dyDescent="0.25">
      <c r="A337" s="212" t="s">
        <v>2723</v>
      </c>
      <c r="B337" s="207" t="s">
        <v>2724</v>
      </c>
      <c r="C337" s="237" t="s">
        <v>121</v>
      </c>
      <c r="D337" s="230" t="s">
        <v>1948</v>
      </c>
      <c r="E337" s="134" t="s">
        <v>1949</v>
      </c>
      <c r="F337" s="134" t="s">
        <v>109</v>
      </c>
      <c r="G337" s="144" t="s">
        <v>1946</v>
      </c>
      <c r="H337" s="134">
        <v>74410</v>
      </c>
      <c r="I337" s="134" t="s">
        <v>1947</v>
      </c>
      <c r="J337" s="144" t="s">
        <v>5090</v>
      </c>
      <c r="K337" s="144"/>
      <c r="L337" s="144"/>
      <c r="M337" s="160"/>
      <c r="N337" s="160"/>
      <c r="O337" s="145">
        <v>74410</v>
      </c>
      <c r="P337" s="167">
        <v>-74410</v>
      </c>
      <c r="Q337" s="213" t="s">
        <v>1950</v>
      </c>
    </row>
    <row r="338" spans="1:17" ht="68.25" customHeight="1" x14ac:dyDescent="0.25">
      <c r="A338" s="212" t="s">
        <v>2736</v>
      </c>
      <c r="B338" s="207" t="s">
        <v>2737</v>
      </c>
      <c r="C338" s="237" t="s">
        <v>121</v>
      </c>
      <c r="D338" s="230" t="s">
        <v>2003</v>
      </c>
      <c r="E338" s="134" t="s">
        <v>2004</v>
      </c>
      <c r="F338" s="134" t="s">
        <v>109</v>
      </c>
      <c r="G338" s="144" t="s">
        <v>2005</v>
      </c>
      <c r="H338" s="144">
        <v>0</v>
      </c>
      <c r="I338" s="144" t="s">
        <v>2006</v>
      </c>
      <c r="J338" s="144">
        <v>90</v>
      </c>
      <c r="K338" s="144">
        <v>100</v>
      </c>
      <c r="L338" s="144">
        <v>90</v>
      </c>
      <c r="M338" s="160">
        <v>75000</v>
      </c>
      <c r="N338" s="160">
        <v>55000</v>
      </c>
      <c r="O338" s="145">
        <v>55000</v>
      </c>
      <c r="P338" s="167">
        <v>20000</v>
      </c>
      <c r="Q338" s="213" t="s">
        <v>2007</v>
      </c>
    </row>
    <row r="339" spans="1:17" ht="68.25" customHeight="1" x14ac:dyDescent="0.25">
      <c r="A339" s="212" t="s">
        <v>2736</v>
      </c>
      <c r="B339" s="207" t="s">
        <v>2737</v>
      </c>
      <c r="C339" s="237" t="s">
        <v>121</v>
      </c>
      <c r="D339" s="230" t="s">
        <v>2008</v>
      </c>
      <c r="E339" s="134" t="s">
        <v>2009</v>
      </c>
      <c r="F339" s="134" t="s">
        <v>109</v>
      </c>
      <c r="G339" s="144" t="s">
        <v>2005</v>
      </c>
      <c r="H339" s="144">
        <v>0</v>
      </c>
      <c r="I339" s="144" t="s">
        <v>5090</v>
      </c>
      <c r="J339" s="144" t="s">
        <v>5090</v>
      </c>
      <c r="K339" s="144"/>
      <c r="L339" s="144"/>
      <c r="M339" s="160"/>
      <c r="N339" s="160"/>
      <c r="O339" s="145">
        <v>20000</v>
      </c>
      <c r="P339" s="167">
        <v>-20000</v>
      </c>
      <c r="Q339" s="213" t="s">
        <v>2010</v>
      </c>
    </row>
    <row r="340" spans="1:17" ht="68.25" customHeight="1" x14ac:dyDescent="0.25">
      <c r="A340" s="212" t="s">
        <v>2725</v>
      </c>
      <c r="B340" s="207" t="s">
        <v>2726</v>
      </c>
      <c r="C340" s="237" t="s">
        <v>121</v>
      </c>
      <c r="D340" s="230" t="s">
        <v>1958</v>
      </c>
      <c r="E340" s="134" t="s">
        <v>1959</v>
      </c>
      <c r="F340" s="134" t="s">
        <v>109</v>
      </c>
      <c r="G340" s="144" t="s">
        <v>1960</v>
      </c>
      <c r="H340" s="134">
        <v>40000</v>
      </c>
      <c r="I340" s="144" t="s">
        <v>1961</v>
      </c>
      <c r="J340" s="144">
        <v>15</v>
      </c>
      <c r="K340" s="144">
        <v>20</v>
      </c>
      <c r="L340" s="144">
        <v>20</v>
      </c>
      <c r="M340" s="160">
        <v>40000</v>
      </c>
      <c r="N340" s="160">
        <v>25885</v>
      </c>
      <c r="O340" s="145">
        <v>40000</v>
      </c>
      <c r="P340" s="167">
        <v>0</v>
      </c>
      <c r="Q340" s="213" t="s">
        <v>1962</v>
      </c>
    </row>
    <row r="341" spans="1:17" ht="68.25" customHeight="1" x14ac:dyDescent="0.25">
      <c r="A341" s="212" t="s">
        <v>2725</v>
      </c>
      <c r="B341" s="207" t="s">
        <v>2726</v>
      </c>
      <c r="C341" s="237" t="s">
        <v>121</v>
      </c>
      <c r="D341" s="230" t="s">
        <v>1958</v>
      </c>
      <c r="E341" s="134" t="s">
        <v>1963</v>
      </c>
      <c r="F341" s="134" t="s">
        <v>109</v>
      </c>
      <c r="G341" s="144" t="s">
        <v>1960</v>
      </c>
      <c r="H341" s="134">
        <v>15415</v>
      </c>
      <c r="I341" s="144" t="s">
        <v>5090</v>
      </c>
      <c r="J341" s="144" t="s">
        <v>5090</v>
      </c>
      <c r="K341" s="144"/>
      <c r="L341" s="144"/>
      <c r="M341" s="160"/>
      <c r="N341" s="160"/>
      <c r="O341" s="145">
        <v>15415</v>
      </c>
      <c r="P341" s="167">
        <v>-15415</v>
      </c>
      <c r="Q341" s="213" t="s">
        <v>1964</v>
      </c>
    </row>
    <row r="342" spans="1:17" ht="68.25" customHeight="1" x14ac:dyDescent="0.25">
      <c r="A342" s="212" t="s">
        <v>2738</v>
      </c>
      <c r="B342" s="207" t="s">
        <v>2739</v>
      </c>
      <c r="C342" s="237" t="s">
        <v>121</v>
      </c>
      <c r="D342" s="230" t="s">
        <v>1973</v>
      </c>
      <c r="E342" s="134" t="s">
        <v>1974</v>
      </c>
      <c r="F342" s="134" t="s">
        <v>109</v>
      </c>
      <c r="G342" s="144" t="s">
        <v>1975</v>
      </c>
      <c r="H342" s="134">
        <v>10000</v>
      </c>
      <c r="I342" s="134" t="s">
        <v>4692</v>
      </c>
      <c r="J342" s="134">
        <v>140</v>
      </c>
      <c r="K342" s="134">
        <v>145</v>
      </c>
      <c r="L342" s="134">
        <v>150</v>
      </c>
      <c r="M342" s="157">
        <v>10000</v>
      </c>
      <c r="N342" s="157">
        <v>10000</v>
      </c>
      <c r="O342" s="145">
        <v>10000</v>
      </c>
      <c r="P342" s="167">
        <v>0</v>
      </c>
      <c r="Q342" s="213"/>
    </row>
    <row r="343" spans="1:17" ht="68.25" customHeight="1" x14ac:dyDescent="0.25">
      <c r="A343" s="212" t="s">
        <v>2740</v>
      </c>
      <c r="B343" s="207" t="s">
        <v>2741</v>
      </c>
      <c r="C343" s="237" t="s">
        <v>121</v>
      </c>
      <c r="D343" s="230" t="s">
        <v>2011</v>
      </c>
      <c r="E343" s="134" t="s">
        <v>2012</v>
      </c>
      <c r="F343" s="134" t="s">
        <v>109</v>
      </c>
      <c r="G343" s="144" t="s">
        <v>2013</v>
      </c>
      <c r="H343" s="144">
        <v>0</v>
      </c>
      <c r="I343" s="134" t="s">
        <v>2014</v>
      </c>
      <c r="J343" s="144">
        <v>55</v>
      </c>
      <c r="K343" s="144">
        <v>46</v>
      </c>
      <c r="L343" s="144">
        <v>55</v>
      </c>
      <c r="M343" s="160">
        <v>35000</v>
      </c>
      <c r="N343" s="160">
        <v>24500</v>
      </c>
      <c r="O343" s="145">
        <v>24500</v>
      </c>
      <c r="P343" s="167">
        <v>10500</v>
      </c>
      <c r="Q343" s="213" t="s">
        <v>2015</v>
      </c>
    </row>
    <row r="344" spans="1:17" ht="68.25" customHeight="1" x14ac:dyDescent="0.25">
      <c r="A344" s="212" t="s">
        <v>2740</v>
      </c>
      <c r="B344" s="207" t="s">
        <v>2741</v>
      </c>
      <c r="C344" s="237" t="s">
        <v>121</v>
      </c>
      <c r="D344" s="230" t="s">
        <v>2016</v>
      </c>
      <c r="E344" s="134" t="s">
        <v>2017</v>
      </c>
      <c r="F344" s="134" t="s">
        <v>109</v>
      </c>
      <c r="G344" s="144" t="s">
        <v>2013</v>
      </c>
      <c r="H344" s="144">
        <v>0</v>
      </c>
      <c r="I344" s="134" t="s">
        <v>2014</v>
      </c>
      <c r="J344" s="144" t="s">
        <v>5090</v>
      </c>
      <c r="K344" s="144"/>
      <c r="L344" s="144"/>
      <c r="M344" s="160"/>
      <c r="N344" s="160"/>
      <c r="O344" s="145">
        <v>10500</v>
      </c>
      <c r="P344" s="167">
        <v>-10500</v>
      </c>
      <c r="Q344" s="213" t="s">
        <v>2018</v>
      </c>
    </row>
    <row r="345" spans="1:17" ht="68.25" customHeight="1" x14ac:dyDescent="0.25">
      <c r="A345" s="212" t="s">
        <v>3693</v>
      </c>
      <c r="B345" s="207" t="s">
        <v>3694</v>
      </c>
      <c r="C345" s="237" t="s">
        <v>121</v>
      </c>
      <c r="D345" s="230" t="s">
        <v>2047</v>
      </c>
      <c r="E345" s="134" t="s">
        <v>2048</v>
      </c>
      <c r="F345" s="134" t="s">
        <v>109</v>
      </c>
      <c r="G345" s="144" t="s">
        <v>2049</v>
      </c>
      <c r="H345" s="144">
        <v>0</v>
      </c>
      <c r="I345" s="134" t="s">
        <v>2050</v>
      </c>
      <c r="J345" s="134">
        <v>2</v>
      </c>
      <c r="K345" s="144">
        <v>3</v>
      </c>
      <c r="L345" s="144">
        <v>3</v>
      </c>
      <c r="M345" s="157">
        <v>1400</v>
      </c>
      <c r="N345" s="157">
        <v>1149</v>
      </c>
      <c r="O345" s="145">
        <v>1400</v>
      </c>
      <c r="P345" s="167">
        <v>0</v>
      </c>
      <c r="Q345" s="213"/>
    </row>
    <row r="346" spans="1:17" ht="68.25" customHeight="1" x14ac:dyDescent="0.25">
      <c r="A346" s="212" t="s">
        <v>3695</v>
      </c>
      <c r="B346" s="207" t="s">
        <v>3696</v>
      </c>
      <c r="C346" s="237" t="s">
        <v>121</v>
      </c>
      <c r="D346" s="233"/>
      <c r="E346" s="144"/>
      <c r="F346" s="134"/>
      <c r="G346" s="144"/>
      <c r="H346" s="144"/>
      <c r="I346" s="144"/>
      <c r="J346" s="144"/>
      <c r="K346" s="144"/>
      <c r="L346" s="144"/>
      <c r="M346" s="144"/>
      <c r="N346" s="136"/>
      <c r="O346" s="145"/>
      <c r="P346" s="146">
        <v>-18757</v>
      </c>
      <c r="Q346" s="213" t="s">
        <v>1987</v>
      </c>
    </row>
    <row r="347" spans="1:17" ht="68.25" customHeight="1" x14ac:dyDescent="0.25">
      <c r="A347" s="212" t="s">
        <v>3697</v>
      </c>
      <c r="B347" s="207" t="s">
        <v>3698</v>
      </c>
      <c r="C347" s="237" t="s">
        <v>121</v>
      </c>
      <c r="D347" s="230" t="s">
        <v>1988</v>
      </c>
      <c r="E347" s="134" t="s">
        <v>1989</v>
      </c>
      <c r="F347" s="134" t="s">
        <v>109</v>
      </c>
      <c r="G347" s="144" t="s">
        <v>1990</v>
      </c>
      <c r="H347" s="134">
        <v>3200</v>
      </c>
      <c r="I347" s="134" t="s">
        <v>1968</v>
      </c>
      <c r="J347" s="134">
        <v>80</v>
      </c>
      <c r="K347" s="134">
        <v>10</v>
      </c>
      <c r="L347" s="134">
        <v>80</v>
      </c>
      <c r="M347" s="157">
        <v>3360</v>
      </c>
      <c r="N347" s="157">
        <v>0</v>
      </c>
      <c r="O347" s="145">
        <v>3200</v>
      </c>
      <c r="P347" s="167">
        <v>160</v>
      </c>
      <c r="Q347" s="213" t="s">
        <v>1991</v>
      </c>
    </row>
    <row r="348" spans="1:17" ht="68.25" customHeight="1" x14ac:dyDescent="0.25">
      <c r="A348" s="212" t="s">
        <v>3700</v>
      </c>
      <c r="B348" s="207" t="s">
        <v>3701</v>
      </c>
      <c r="C348" s="237" t="s">
        <v>121</v>
      </c>
      <c r="D348" s="230" t="s">
        <v>2054</v>
      </c>
      <c r="E348" s="134" t="s">
        <v>2055</v>
      </c>
      <c r="F348" s="134" t="s">
        <v>109</v>
      </c>
      <c r="G348" s="144" t="s">
        <v>2056</v>
      </c>
      <c r="H348" s="134">
        <v>7800</v>
      </c>
      <c r="I348" s="134" t="s">
        <v>4781</v>
      </c>
      <c r="J348" s="144" t="s">
        <v>4782</v>
      </c>
      <c r="K348" s="144" t="s">
        <v>4782</v>
      </c>
      <c r="L348" s="144">
        <v>10</v>
      </c>
      <c r="M348" s="144">
        <v>0</v>
      </c>
      <c r="N348" s="144" t="s">
        <v>4782</v>
      </c>
      <c r="O348" s="145">
        <v>7800</v>
      </c>
      <c r="P348" s="167">
        <v>-7800</v>
      </c>
      <c r="Q348" s="213" t="s">
        <v>5397</v>
      </c>
    </row>
    <row r="349" spans="1:17" ht="68.25" customHeight="1" x14ac:dyDescent="0.25">
      <c r="A349" s="212" t="s">
        <v>3702</v>
      </c>
      <c r="B349" s="207" t="s">
        <v>3703</v>
      </c>
      <c r="C349" s="237" t="s">
        <v>121</v>
      </c>
      <c r="D349" s="230" t="s">
        <v>1983</v>
      </c>
      <c r="E349" s="134" t="s">
        <v>1984</v>
      </c>
      <c r="F349" s="134" t="s">
        <v>109</v>
      </c>
      <c r="G349" s="144" t="s">
        <v>1985</v>
      </c>
      <c r="H349" s="134">
        <v>35000</v>
      </c>
      <c r="I349" s="134" t="s">
        <v>1986</v>
      </c>
      <c r="J349" s="134">
        <v>29</v>
      </c>
      <c r="K349" s="134">
        <v>5</v>
      </c>
      <c r="L349" s="134">
        <v>6</v>
      </c>
      <c r="M349" s="157">
        <v>16243</v>
      </c>
      <c r="N349" s="157">
        <v>0</v>
      </c>
      <c r="O349" s="145">
        <v>35000</v>
      </c>
      <c r="P349" s="167">
        <v>-18757</v>
      </c>
      <c r="Q349" s="213" t="s">
        <v>1987</v>
      </c>
    </row>
    <row r="350" spans="1:17" ht="68.25" customHeight="1" x14ac:dyDescent="0.25">
      <c r="A350" s="212" t="s">
        <v>3705</v>
      </c>
      <c r="B350" s="207" t="s">
        <v>3706</v>
      </c>
      <c r="C350" s="237" t="s">
        <v>121</v>
      </c>
      <c r="D350" s="230" t="s">
        <v>1965</v>
      </c>
      <c r="E350" s="134" t="s">
        <v>1966</v>
      </c>
      <c r="F350" s="134" t="s">
        <v>109</v>
      </c>
      <c r="G350" s="144" t="s">
        <v>1967</v>
      </c>
      <c r="H350" s="134">
        <v>80000</v>
      </c>
      <c r="I350" s="134" t="s">
        <v>1968</v>
      </c>
      <c r="J350" s="134">
        <v>85</v>
      </c>
      <c r="K350" s="134">
        <v>65</v>
      </c>
      <c r="L350" s="134">
        <v>85</v>
      </c>
      <c r="M350" s="157">
        <v>82120</v>
      </c>
      <c r="N350" s="157">
        <v>20291</v>
      </c>
      <c r="O350" s="145">
        <v>80000</v>
      </c>
      <c r="P350" s="167">
        <v>2120</v>
      </c>
      <c r="Q350" s="213"/>
    </row>
    <row r="351" spans="1:17" ht="68.25" customHeight="1" x14ac:dyDescent="0.25">
      <c r="A351" s="212" t="s">
        <v>2742</v>
      </c>
      <c r="B351" s="207" t="s">
        <v>2743</v>
      </c>
      <c r="C351" s="237" t="s">
        <v>121</v>
      </c>
      <c r="D351" s="230" t="s">
        <v>1997</v>
      </c>
      <c r="E351" s="134" t="s">
        <v>1998</v>
      </c>
      <c r="F351" s="134" t="s">
        <v>109</v>
      </c>
      <c r="G351" s="144" t="s">
        <v>1999</v>
      </c>
      <c r="H351" s="144">
        <v>0</v>
      </c>
      <c r="I351" s="144" t="s">
        <v>4783</v>
      </c>
      <c r="J351" s="144">
        <v>30</v>
      </c>
      <c r="K351" s="144">
        <v>45</v>
      </c>
      <c r="L351" s="144">
        <v>40</v>
      </c>
      <c r="M351" s="194">
        <v>10000</v>
      </c>
      <c r="N351" s="160">
        <v>10000</v>
      </c>
      <c r="O351" s="145">
        <v>10000</v>
      </c>
      <c r="P351" s="167">
        <v>0</v>
      </c>
      <c r="Q351" s="213" t="s">
        <v>2000</v>
      </c>
    </row>
    <row r="352" spans="1:17" ht="68.25" customHeight="1" x14ac:dyDescent="0.25">
      <c r="A352" s="212" t="s">
        <v>2742</v>
      </c>
      <c r="B352" s="207" t="s">
        <v>2743</v>
      </c>
      <c r="C352" s="237" t="s">
        <v>121</v>
      </c>
      <c r="D352" s="230" t="s">
        <v>2001</v>
      </c>
      <c r="E352" s="134" t="s">
        <v>1998</v>
      </c>
      <c r="F352" s="134" t="s">
        <v>109</v>
      </c>
      <c r="G352" s="144" t="s">
        <v>1999</v>
      </c>
      <c r="H352" s="144">
        <v>0</v>
      </c>
      <c r="I352" s="144" t="s">
        <v>5090</v>
      </c>
      <c r="J352" s="144"/>
      <c r="K352" s="144"/>
      <c r="L352" s="144"/>
      <c r="M352" s="194"/>
      <c r="N352" s="160"/>
      <c r="O352" s="145">
        <v>20000</v>
      </c>
      <c r="P352" s="167">
        <v>-20000</v>
      </c>
      <c r="Q352" s="213" t="s">
        <v>2002</v>
      </c>
    </row>
    <row r="353" spans="1:17" ht="68.25" customHeight="1" x14ac:dyDescent="0.25">
      <c r="A353" s="212" t="s">
        <v>3708</v>
      </c>
      <c r="B353" s="207" t="s">
        <v>3709</v>
      </c>
      <c r="C353" s="237" t="s">
        <v>121</v>
      </c>
      <c r="D353" s="230" t="s">
        <v>2038</v>
      </c>
      <c r="E353" s="134" t="s">
        <v>2039</v>
      </c>
      <c r="F353" s="134" t="s">
        <v>109</v>
      </c>
      <c r="G353" s="144" t="s">
        <v>2040</v>
      </c>
      <c r="H353" s="144">
        <v>0</v>
      </c>
      <c r="I353" s="134" t="s">
        <v>2041</v>
      </c>
      <c r="J353" s="134">
        <v>1</v>
      </c>
      <c r="K353" s="134">
        <v>1</v>
      </c>
      <c r="L353" s="134">
        <v>1</v>
      </c>
      <c r="M353" s="157">
        <v>4900</v>
      </c>
      <c r="N353" s="157">
        <v>4065</v>
      </c>
      <c r="O353" s="145">
        <v>4900</v>
      </c>
      <c r="P353" s="167">
        <v>0</v>
      </c>
      <c r="Q353" s="213"/>
    </row>
    <row r="354" spans="1:17" ht="68.25" customHeight="1" x14ac:dyDescent="0.25">
      <c r="A354" s="212" t="s">
        <v>2727</v>
      </c>
      <c r="B354" s="207" t="s">
        <v>2728</v>
      </c>
      <c r="C354" s="237" t="s">
        <v>121</v>
      </c>
      <c r="D354" s="230" t="s">
        <v>2027</v>
      </c>
      <c r="E354" s="134" t="s">
        <v>2028</v>
      </c>
      <c r="F354" s="134" t="s">
        <v>109</v>
      </c>
      <c r="G354" s="144" t="s">
        <v>2029</v>
      </c>
      <c r="H354" s="144">
        <v>0</v>
      </c>
      <c r="I354" s="134" t="s">
        <v>2053</v>
      </c>
      <c r="J354" s="134">
        <v>3</v>
      </c>
      <c r="K354" s="134">
        <v>3</v>
      </c>
      <c r="L354" s="134">
        <v>3</v>
      </c>
      <c r="M354" s="157">
        <v>1000</v>
      </c>
      <c r="N354" s="157">
        <v>573.11</v>
      </c>
      <c r="O354" s="145">
        <v>1000</v>
      </c>
      <c r="P354" s="167">
        <v>0</v>
      </c>
      <c r="Q354" s="213"/>
    </row>
    <row r="355" spans="1:17" ht="68.25" customHeight="1" x14ac:dyDescent="0.25">
      <c r="A355" s="212" t="s">
        <v>3711</v>
      </c>
      <c r="B355" s="207" t="s">
        <v>3712</v>
      </c>
      <c r="C355" s="237" t="s">
        <v>121</v>
      </c>
      <c r="D355" s="230" t="s">
        <v>2047</v>
      </c>
      <c r="E355" s="134" t="s">
        <v>2051</v>
      </c>
      <c r="F355" s="134" t="s">
        <v>109</v>
      </c>
      <c r="G355" s="144" t="s">
        <v>2052</v>
      </c>
      <c r="H355" s="144">
        <v>0</v>
      </c>
      <c r="I355" s="134" t="s">
        <v>2053</v>
      </c>
      <c r="J355" s="134">
        <v>3</v>
      </c>
      <c r="K355" s="134">
        <v>3</v>
      </c>
      <c r="L355" s="134">
        <v>3</v>
      </c>
      <c r="M355" s="157">
        <v>1000</v>
      </c>
      <c r="N355" s="157">
        <v>573.11</v>
      </c>
      <c r="O355" s="145">
        <v>1000</v>
      </c>
      <c r="P355" s="167">
        <v>0</v>
      </c>
      <c r="Q355" s="213"/>
    </row>
    <row r="356" spans="1:17" ht="68.25" customHeight="1" x14ac:dyDescent="0.25">
      <c r="A356" s="219" t="s">
        <v>2615</v>
      </c>
      <c r="B356" s="209" t="s">
        <v>2775</v>
      </c>
      <c r="C356" s="237" t="s">
        <v>195</v>
      </c>
      <c r="D356" s="230" t="s">
        <v>1795</v>
      </c>
      <c r="E356" s="134" t="s">
        <v>1796</v>
      </c>
      <c r="F356" s="134" t="s">
        <v>109</v>
      </c>
      <c r="G356" s="144" t="s">
        <v>1797</v>
      </c>
      <c r="H356" s="134"/>
      <c r="I356" s="134" t="s">
        <v>1798</v>
      </c>
      <c r="J356" s="134">
        <v>1</v>
      </c>
      <c r="K356" s="134" t="s">
        <v>1799</v>
      </c>
      <c r="L356" s="134">
        <v>1</v>
      </c>
      <c r="M356" s="135">
        <v>15000</v>
      </c>
      <c r="N356" s="135">
        <v>15000</v>
      </c>
      <c r="O356" s="145">
        <v>15000</v>
      </c>
      <c r="P356" s="146">
        <v>0</v>
      </c>
      <c r="Q356" s="220"/>
    </row>
    <row r="357" spans="1:17" ht="68.25" customHeight="1" x14ac:dyDescent="0.25">
      <c r="A357" s="219" t="s">
        <v>2615</v>
      </c>
      <c r="B357" s="209" t="s">
        <v>2775</v>
      </c>
      <c r="C357" s="237" t="s">
        <v>195</v>
      </c>
      <c r="D357" s="230" t="s">
        <v>1806</v>
      </c>
      <c r="E357" s="134" t="s">
        <v>1807</v>
      </c>
      <c r="F357" s="134" t="s">
        <v>109</v>
      </c>
      <c r="G357" s="144" t="s">
        <v>1797</v>
      </c>
      <c r="H357" s="134"/>
      <c r="I357" s="134" t="s">
        <v>1808</v>
      </c>
      <c r="J357" s="134">
        <v>1</v>
      </c>
      <c r="K357" s="134">
        <v>1</v>
      </c>
      <c r="L357" s="134">
        <v>1</v>
      </c>
      <c r="M357" s="135">
        <v>15000</v>
      </c>
      <c r="N357" s="135">
        <v>0</v>
      </c>
      <c r="O357" s="145">
        <v>15000</v>
      </c>
      <c r="P357" s="146">
        <v>0</v>
      </c>
      <c r="Q357" s="213"/>
    </row>
    <row r="358" spans="1:17" ht="68.25" customHeight="1" x14ac:dyDescent="0.25">
      <c r="A358" s="212" t="s">
        <v>4029</v>
      </c>
      <c r="B358" s="207" t="s">
        <v>4030</v>
      </c>
      <c r="C358" s="237" t="s">
        <v>195</v>
      </c>
      <c r="D358" s="233"/>
      <c r="E358" s="144"/>
      <c r="F358" s="134"/>
      <c r="G358" s="144"/>
      <c r="H358" s="144"/>
      <c r="I358" s="144"/>
      <c r="J358" s="144"/>
      <c r="K358" s="144"/>
      <c r="L358" s="144"/>
      <c r="M358" s="144"/>
      <c r="N358" s="136"/>
      <c r="O358" s="163"/>
      <c r="P358" s="146">
        <v>0</v>
      </c>
      <c r="Q358" s="213"/>
    </row>
    <row r="359" spans="1:17" ht="68.25" customHeight="1" x14ac:dyDescent="0.25">
      <c r="A359" s="212" t="s">
        <v>4033</v>
      </c>
      <c r="B359" s="207" t="s">
        <v>4034</v>
      </c>
      <c r="C359" s="237" t="s">
        <v>195</v>
      </c>
      <c r="D359" s="230" t="s">
        <v>1792</v>
      </c>
      <c r="E359" s="134" t="s">
        <v>1792</v>
      </c>
      <c r="F359" s="134" t="s">
        <v>109</v>
      </c>
      <c r="G359" s="144" t="s">
        <v>1793</v>
      </c>
      <c r="H359" s="134" t="s">
        <v>4402</v>
      </c>
      <c r="I359" s="134" t="s">
        <v>1794</v>
      </c>
      <c r="J359" s="134" t="s">
        <v>4466</v>
      </c>
      <c r="K359" s="144"/>
      <c r="L359" s="134" t="s">
        <v>4467</v>
      </c>
      <c r="M359" s="135">
        <v>93614.080000000002</v>
      </c>
      <c r="N359" s="135">
        <v>78806.66</v>
      </c>
      <c r="O359" s="145">
        <v>81968.5</v>
      </c>
      <c r="P359" s="167">
        <v>11645.580000000002</v>
      </c>
      <c r="Q359" s="213" t="s">
        <v>5091</v>
      </c>
    </row>
    <row r="360" spans="1:17" ht="68.25" customHeight="1" x14ac:dyDescent="0.25">
      <c r="A360" s="212" t="s">
        <v>2633</v>
      </c>
      <c r="B360" s="207" t="s">
        <v>2634</v>
      </c>
      <c r="C360" s="237" t="s">
        <v>195</v>
      </c>
      <c r="D360" s="230" t="s">
        <v>1800</v>
      </c>
      <c r="E360" s="134" t="s">
        <v>1801</v>
      </c>
      <c r="F360" s="134" t="s">
        <v>109</v>
      </c>
      <c r="G360" s="144" t="s">
        <v>1802</v>
      </c>
      <c r="H360" s="134"/>
      <c r="I360" s="134" t="s">
        <v>1798</v>
      </c>
      <c r="J360" s="134">
        <v>26</v>
      </c>
      <c r="K360" s="134" t="s">
        <v>1456</v>
      </c>
      <c r="L360" s="134">
        <v>30</v>
      </c>
      <c r="M360" s="135">
        <v>25000</v>
      </c>
      <c r="N360" s="135">
        <v>25000</v>
      </c>
      <c r="O360" s="145">
        <v>25000</v>
      </c>
      <c r="P360" s="146"/>
      <c r="Q360" s="213"/>
    </row>
    <row r="361" spans="1:17" ht="68.25" customHeight="1" x14ac:dyDescent="0.25">
      <c r="A361" s="212" t="s">
        <v>3716</v>
      </c>
      <c r="B361" s="207" t="s">
        <v>3717</v>
      </c>
      <c r="C361" s="237" t="s">
        <v>195</v>
      </c>
      <c r="D361" s="230" t="s">
        <v>1992</v>
      </c>
      <c r="E361" s="134" t="s">
        <v>1993</v>
      </c>
      <c r="F361" s="134" t="s">
        <v>109</v>
      </c>
      <c r="G361" s="144" t="s">
        <v>1994</v>
      </c>
      <c r="H361" s="134">
        <v>16000</v>
      </c>
      <c r="I361" s="134" t="s">
        <v>1995</v>
      </c>
      <c r="J361" s="134">
        <v>2</v>
      </c>
      <c r="K361" s="134">
        <v>0</v>
      </c>
      <c r="L361" s="134">
        <v>2</v>
      </c>
      <c r="M361" s="157">
        <v>12000</v>
      </c>
      <c r="N361" s="157">
        <v>0</v>
      </c>
      <c r="O361" s="145">
        <v>16000</v>
      </c>
      <c r="P361" s="167">
        <v>-4000</v>
      </c>
      <c r="Q361" s="213" t="s">
        <v>1996</v>
      </c>
    </row>
    <row r="362" spans="1:17" ht="68.25" customHeight="1" x14ac:dyDescent="0.25">
      <c r="A362" s="212" t="s">
        <v>2167</v>
      </c>
      <c r="B362" s="207" t="s">
        <v>2729</v>
      </c>
      <c r="C362" s="237" t="s">
        <v>195</v>
      </c>
      <c r="D362" s="230" t="s">
        <v>2062</v>
      </c>
      <c r="E362" s="134" t="s">
        <v>2063</v>
      </c>
      <c r="F362" s="134" t="s">
        <v>109</v>
      </c>
      <c r="G362" s="144" t="s">
        <v>2064</v>
      </c>
      <c r="H362" s="134">
        <v>5000</v>
      </c>
      <c r="I362" s="134" t="s">
        <v>4784</v>
      </c>
      <c r="J362" s="134" t="s">
        <v>4785</v>
      </c>
      <c r="K362" s="134">
        <v>3</v>
      </c>
      <c r="L362" s="134">
        <v>6</v>
      </c>
      <c r="M362" s="157">
        <v>6500</v>
      </c>
      <c r="N362" s="157">
        <v>5500</v>
      </c>
      <c r="O362" s="145">
        <v>5000</v>
      </c>
      <c r="P362" s="167">
        <v>1500</v>
      </c>
      <c r="Q362" s="213" t="s">
        <v>5401</v>
      </c>
    </row>
    <row r="363" spans="1:17" ht="68.25" customHeight="1" x14ac:dyDescent="0.25">
      <c r="A363" s="212" t="s">
        <v>2188</v>
      </c>
      <c r="B363" s="207" t="s">
        <v>2744</v>
      </c>
      <c r="C363" s="237" t="s">
        <v>195</v>
      </c>
      <c r="D363" s="230" t="s">
        <v>2058</v>
      </c>
      <c r="E363" s="134" t="s">
        <v>2059</v>
      </c>
      <c r="F363" s="134" t="s">
        <v>109</v>
      </c>
      <c r="G363" s="144" t="s">
        <v>2060</v>
      </c>
      <c r="H363" s="134">
        <v>82990</v>
      </c>
      <c r="I363" s="134" t="s">
        <v>4784</v>
      </c>
      <c r="J363" s="134" t="s">
        <v>4786</v>
      </c>
      <c r="K363" s="134">
        <v>3</v>
      </c>
      <c r="L363" s="134">
        <v>34</v>
      </c>
      <c r="M363" s="157">
        <v>62800</v>
      </c>
      <c r="N363" s="157">
        <v>62800</v>
      </c>
      <c r="O363" s="145">
        <v>82990</v>
      </c>
      <c r="P363" s="167">
        <v>-20190</v>
      </c>
      <c r="Q363" s="213" t="s">
        <v>2061</v>
      </c>
    </row>
    <row r="364" spans="1:17" ht="68.25" customHeight="1" x14ac:dyDescent="0.25">
      <c r="A364" s="212" t="s">
        <v>2745</v>
      </c>
      <c r="B364" s="207" t="s">
        <v>2746</v>
      </c>
      <c r="C364" s="237" t="s">
        <v>195</v>
      </c>
      <c r="D364" s="230" t="s">
        <v>1842</v>
      </c>
      <c r="E364" s="134" t="s">
        <v>1843</v>
      </c>
      <c r="F364" s="134" t="s">
        <v>109</v>
      </c>
      <c r="G364" s="144" t="s">
        <v>1844</v>
      </c>
      <c r="H364" s="134" t="s">
        <v>1559</v>
      </c>
      <c r="I364" s="134" t="s">
        <v>1845</v>
      </c>
      <c r="J364" s="134">
        <v>30</v>
      </c>
      <c r="K364" s="134" t="s">
        <v>1799</v>
      </c>
      <c r="L364" s="134">
        <v>30</v>
      </c>
      <c r="M364" s="135">
        <v>27000</v>
      </c>
      <c r="N364" s="135">
        <v>27000</v>
      </c>
      <c r="O364" s="145">
        <v>27000</v>
      </c>
      <c r="P364" s="146">
        <v>0</v>
      </c>
      <c r="Q364" s="213" t="s">
        <v>1846</v>
      </c>
    </row>
    <row r="365" spans="1:17" ht="68.25" customHeight="1" x14ac:dyDescent="0.25">
      <c r="A365" s="212" t="s">
        <v>2747</v>
      </c>
      <c r="B365" s="207" t="s">
        <v>1847</v>
      </c>
      <c r="C365" s="237" t="s">
        <v>195</v>
      </c>
      <c r="D365" s="230" t="s">
        <v>1847</v>
      </c>
      <c r="E365" s="134" t="s">
        <v>1848</v>
      </c>
      <c r="F365" s="134"/>
      <c r="G365" s="144" t="s">
        <v>1849</v>
      </c>
      <c r="H365" s="134" t="s">
        <v>1559</v>
      </c>
      <c r="I365" s="134" t="s">
        <v>1808</v>
      </c>
      <c r="J365" s="134">
        <v>9</v>
      </c>
      <c r="K365" s="144">
        <v>9</v>
      </c>
      <c r="L365" s="134">
        <v>9</v>
      </c>
      <c r="M365" s="135">
        <v>9000</v>
      </c>
      <c r="N365" s="135">
        <v>9000</v>
      </c>
      <c r="O365" s="145">
        <v>9000</v>
      </c>
      <c r="P365" s="146">
        <v>0</v>
      </c>
      <c r="Q365" s="213" t="s">
        <v>1846</v>
      </c>
    </row>
    <row r="366" spans="1:17" ht="68.25" customHeight="1" x14ac:dyDescent="0.25">
      <c r="A366" s="212" t="s">
        <v>4035</v>
      </c>
      <c r="B366" s="207" t="s">
        <v>4036</v>
      </c>
      <c r="C366" s="237" t="s">
        <v>195</v>
      </c>
      <c r="D366" s="233"/>
      <c r="E366" s="144"/>
      <c r="F366" s="134"/>
      <c r="G366" s="144"/>
      <c r="H366" s="144"/>
      <c r="I366" s="144"/>
      <c r="J366" s="144"/>
      <c r="K366" s="144"/>
      <c r="L366" s="144"/>
      <c r="M366" s="144"/>
      <c r="N366" s="136"/>
      <c r="O366" s="163"/>
      <c r="P366" s="146"/>
      <c r="Q366" s="213"/>
    </row>
    <row r="367" spans="1:17" ht="68.25" customHeight="1" x14ac:dyDescent="0.25">
      <c r="A367" s="212" t="s">
        <v>4037</v>
      </c>
      <c r="B367" s="207" t="s">
        <v>4038</v>
      </c>
      <c r="C367" s="237" t="s">
        <v>195</v>
      </c>
      <c r="D367" s="230" t="s">
        <v>1829</v>
      </c>
      <c r="E367" s="134" t="s">
        <v>1830</v>
      </c>
      <c r="F367" s="134" t="s">
        <v>109</v>
      </c>
      <c r="G367" s="144" t="s">
        <v>1831</v>
      </c>
      <c r="H367" s="134"/>
      <c r="I367" s="134" t="s">
        <v>1832</v>
      </c>
      <c r="J367" s="134">
        <v>3</v>
      </c>
      <c r="K367" s="134" t="s">
        <v>1456</v>
      </c>
      <c r="L367" s="134">
        <v>6</v>
      </c>
      <c r="M367" s="135">
        <v>30000</v>
      </c>
      <c r="N367" s="135">
        <v>13712.52</v>
      </c>
      <c r="O367" s="145">
        <v>30000</v>
      </c>
      <c r="P367" s="146">
        <v>0</v>
      </c>
      <c r="Q367" s="213"/>
    </row>
    <row r="368" spans="1:17" ht="68.25" customHeight="1" x14ac:dyDescent="0.25">
      <c r="A368" s="212" t="s">
        <v>4042</v>
      </c>
      <c r="B368" s="207" t="s">
        <v>1809</v>
      </c>
      <c r="C368" s="237" t="s">
        <v>195</v>
      </c>
      <c r="D368" s="230" t="s">
        <v>1809</v>
      </c>
      <c r="E368" s="134" t="s">
        <v>1810</v>
      </c>
      <c r="F368" s="134" t="s">
        <v>109</v>
      </c>
      <c r="G368" s="144" t="s">
        <v>1811</v>
      </c>
      <c r="H368" s="134"/>
      <c r="I368" s="134" t="s">
        <v>1812</v>
      </c>
      <c r="J368" s="134" t="s">
        <v>1813</v>
      </c>
      <c r="K368" s="134"/>
      <c r="L368" s="134" t="s">
        <v>1812</v>
      </c>
      <c r="M368" s="135">
        <v>40000</v>
      </c>
      <c r="N368" s="135">
        <v>20998.86</v>
      </c>
      <c r="O368" s="145">
        <v>40000</v>
      </c>
      <c r="P368" s="146">
        <v>0</v>
      </c>
      <c r="Q368" s="213"/>
    </row>
    <row r="369" spans="1:17" ht="68.25" customHeight="1" x14ac:dyDescent="0.25">
      <c r="A369" s="212" t="s">
        <v>4043</v>
      </c>
      <c r="B369" s="207" t="s">
        <v>4044</v>
      </c>
      <c r="C369" s="237" t="s">
        <v>195</v>
      </c>
      <c r="D369" s="233"/>
      <c r="E369" s="144"/>
      <c r="F369" s="134"/>
      <c r="G369" s="144"/>
      <c r="H369" s="144"/>
      <c r="I369" s="144"/>
      <c r="J369" s="144"/>
      <c r="K369" s="144"/>
      <c r="L369" s="144"/>
      <c r="M369" s="144"/>
      <c r="N369" s="136"/>
      <c r="O369" s="163"/>
      <c r="P369" s="146"/>
      <c r="Q369" s="213"/>
    </row>
    <row r="370" spans="1:17" ht="68.25" customHeight="1" x14ac:dyDescent="0.25">
      <c r="A370" s="212" t="s">
        <v>4046</v>
      </c>
      <c r="B370" s="207" t="s">
        <v>1814</v>
      </c>
      <c r="C370" s="237" t="s">
        <v>195</v>
      </c>
      <c r="D370" s="230" t="s">
        <v>1814</v>
      </c>
      <c r="E370" s="134" t="s">
        <v>1815</v>
      </c>
      <c r="F370" s="134" t="s">
        <v>109</v>
      </c>
      <c r="G370" s="144" t="s">
        <v>1816</v>
      </c>
      <c r="H370" s="134"/>
      <c r="I370" s="134"/>
      <c r="J370" s="134"/>
      <c r="K370" s="134"/>
      <c r="L370" s="134"/>
      <c r="M370" s="135">
        <v>8640</v>
      </c>
      <c r="N370" s="135">
        <v>3756.63</v>
      </c>
      <c r="O370" s="145">
        <v>8640</v>
      </c>
      <c r="P370" s="146">
        <v>0</v>
      </c>
      <c r="Q370" s="213"/>
    </row>
    <row r="371" spans="1:17" ht="68.25" customHeight="1" x14ac:dyDescent="0.25">
      <c r="A371" s="212" t="s">
        <v>4048</v>
      </c>
      <c r="B371" s="207" t="s">
        <v>1817</v>
      </c>
      <c r="C371" s="237" t="s">
        <v>195</v>
      </c>
      <c r="D371" s="230" t="s">
        <v>1817</v>
      </c>
      <c r="E371" s="134" t="s">
        <v>1818</v>
      </c>
      <c r="F371" s="134" t="s">
        <v>109</v>
      </c>
      <c r="G371" s="144" t="s">
        <v>1819</v>
      </c>
      <c r="H371" s="134"/>
      <c r="I371" s="134" t="s">
        <v>1820</v>
      </c>
      <c r="J371" s="134"/>
      <c r="K371" s="134" t="s">
        <v>1188</v>
      </c>
      <c r="L371" s="134"/>
      <c r="M371" s="135">
        <v>3000</v>
      </c>
      <c r="N371" s="135">
        <v>1779.54</v>
      </c>
      <c r="O371" s="145">
        <v>3000</v>
      </c>
      <c r="P371" s="146">
        <v>0</v>
      </c>
      <c r="Q371" s="213" t="s">
        <v>1855</v>
      </c>
    </row>
    <row r="372" spans="1:17" ht="68.25" customHeight="1" x14ac:dyDescent="0.25">
      <c r="A372" s="212" t="s">
        <v>2748</v>
      </c>
      <c r="B372" s="207" t="s">
        <v>2749</v>
      </c>
      <c r="C372" s="237" t="s">
        <v>195</v>
      </c>
      <c r="D372" s="230" t="s">
        <v>1821</v>
      </c>
      <c r="E372" s="134" t="s">
        <v>1822</v>
      </c>
      <c r="F372" s="134" t="s">
        <v>109</v>
      </c>
      <c r="G372" s="144" t="s">
        <v>1823</v>
      </c>
      <c r="H372" s="134"/>
      <c r="I372" s="134" t="s">
        <v>1824</v>
      </c>
      <c r="J372" s="134">
        <v>10</v>
      </c>
      <c r="K372" s="134" t="s">
        <v>1799</v>
      </c>
      <c r="L372" s="134">
        <v>10</v>
      </c>
      <c r="M372" s="135">
        <v>10000</v>
      </c>
      <c r="N372" s="135">
        <v>10000</v>
      </c>
      <c r="O372" s="145">
        <v>10000</v>
      </c>
      <c r="P372" s="146"/>
      <c r="Q372" s="213"/>
    </row>
    <row r="373" spans="1:17" ht="68.25" customHeight="1" x14ac:dyDescent="0.25">
      <c r="A373" s="212" t="s">
        <v>2750</v>
      </c>
      <c r="B373" s="207" t="s">
        <v>1850</v>
      </c>
      <c r="C373" s="237" t="s">
        <v>195</v>
      </c>
      <c r="D373" s="230" t="s">
        <v>1850</v>
      </c>
      <c r="E373" s="134" t="s">
        <v>1851</v>
      </c>
      <c r="F373" s="134" t="s">
        <v>109</v>
      </c>
      <c r="G373" s="144" t="s">
        <v>1852</v>
      </c>
      <c r="H373" s="134" t="s">
        <v>1853</v>
      </c>
      <c r="I373" s="134" t="s">
        <v>1845</v>
      </c>
      <c r="J373" s="134">
        <v>4</v>
      </c>
      <c r="K373" s="134" t="s">
        <v>1854</v>
      </c>
      <c r="L373" s="134">
        <v>4</v>
      </c>
      <c r="M373" s="135">
        <v>9000</v>
      </c>
      <c r="N373" s="135">
        <v>0</v>
      </c>
      <c r="O373" s="145">
        <v>9000</v>
      </c>
      <c r="P373" s="146">
        <v>0</v>
      </c>
      <c r="Q373" s="213" t="s">
        <v>1855</v>
      </c>
    </row>
    <row r="374" spans="1:17" ht="68.25" customHeight="1" x14ac:dyDescent="0.25">
      <c r="A374" s="212" t="s">
        <v>4054</v>
      </c>
      <c r="B374" s="207" t="s">
        <v>4055</v>
      </c>
      <c r="C374" s="237" t="s">
        <v>195</v>
      </c>
      <c r="D374" s="233"/>
      <c r="E374" s="144"/>
      <c r="F374" s="134"/>
      <c r="G374" s="144"/>
      <c r="H374" s="144"/>
      <c r="I374" s="144"/>
      <c r="J374" s="144"/>
      <c r="K374" s="144"/>
      <c r="L374" s="144"/>
      <c r="M374" s="144"/>
      <c r="N374" s="136"/>
      <c r="O374" s="163"/>
      <c r="P374" s="146">
        <v>0</v>
      </c>
      <c r="Q374" s="213"/>
    </row>
    <row r="375" spans="1:17" ht="68.25" customHeight="1" x14ac:dyDescent="0.25">
      <c r="A375" s="212" t="s">
        <v>4060</v>
      </c>
      <c r="B375" s="207" t="s">
        <v>1833</v>
      </c>
      <c r="C375" s="237" t="s">
        <v>180</v>
      </c>
      <c r="D375" s="230" t="s">
        <v>1833</v>
      </c>
      <c r="E375" s="134" t="s">
        <v>1834</v>
      </c>
      <c r="F375" s="134" t="s">
        <v>109</v>
      </c>
      <c r="G375" s="144" t="s">
        <v>1835</v>
      </c>
      <c r="H375" s="134"/>
      <c r="I375" s="134" t="s">
        <v>1836</v>
      </c>
      <c r="J375" s="134"/>
      <c r="K375" s="134"/>
      <c r="L375" s="134">
        <v>2</v>
      </c>
      <c r="M375" s="135">
        <v>20000</v>
      </c>
      <c r="N375" s="135">
        <v>11772.6</v>
      </c>
      <c r="O375" s="145">
        <v>35000</v>
      </c>
      <c r="P375" s="167">
        <v>-15000</v>
      </c>
      <c r="Q375" s="213"/>
    </row>
    <row r="376" spans="1:17" ht="68.25" customHeight="1" x14ac:dyDescent="0.25">
      <c r="A376" s="212" t="s">
        <v>4062</v>
      </c>
      <c r="B376" s="207" t="s">
        <v>4063</v>
      </c>
      <c r="C376" s="237" t="s">
        <v>180</v>
      </c>
      <c r="D376" s="230" t="s">
        <v>1825</v>
      </c>
      <c r="E376" s="134" t="s">
        <v>1826</v>
      </c>
      <c r="F376" s="134" t="s">
        <v>109</v>
      </c>
      <c r="G376" s="144" t="s">
        <v>1827</v>
      </c>
      <c r="H376" s="134"/>
      <c r="I376" s="134" t="s">
        <v>1828</v>
      </c>
      <c r="J376" s="134">
        <v>3</v>
      </c>
      <c r="K376" s="134" t="s">
        <v>1456</v>
      </c>
      <c r="L376" s="134">
        <v>6</v>
      </c>
      <c r="M376" s="135">
        <v>30000</v>
      </c>
      <c r="N376" s="135">
        <v>20585.599999999999</v>
      </c>
      <c r="O376" s="145">
        <v>30000</v>
      </c>
      <c r="P376" s="146">
        <v>0</v>
      </c>
      <c r="Q376" s="213" t="s">
        <v>1915</v>
      </c>
    </row>
    <row r="377" spans="1:17" ht="68.25" customHeight="1" x14ac:dyDescent="0.25">
      <c r="A377" s="212" t="s">
        <v>4065</v>
      </c>
      <c r="B377" s="207" t="s">
        <v>1838</v>
      </c>
      <c r="C377" s="237" t="s">
        <v>180</v>
      </c>
      <c r="D377" s="230" t="s">
        <v>1838</v>
      </c>
      <c r="E377" s="134" t="s">
        <v>1839</v>
      </c>
      <c r="F377" s="134" t="s">
        <v>109</v>
      </c>
      <c r="G377" s="144" t="s">
        <v>1840</v>
      </c>
      <c r="H377" s="134"/>
      <c r="I377" s="134" t="s">
        <v>1841</v>
      </c>
      <c r="J377" s="134"/>
      <c r="K377" s="134"/>
      <c r="L377" s="134">
        <v>2</v>
      </c>
      <c r="M377" s="135">
        <v>10000</v>
      </c>
      <c r="N377" s="135">
        <v>3974.13</v>
      </c>
      <c r="O377" s="145">
        <v>10000</v>
      </c>
      <c r="P377" s="146">
        <v>0</v>
      </c>
      <c r="Q377" s="213" t="s">
        <v>1918</v>
      </c>
    </row>
    <row r="378" spans="1:17" ht="68.25" customHeight="1" x14ac:dyDescent="0.25">
      <c r="A378" s="212" t="s">
        <v>4068</v>
      </c>
      <c r="B378" s="207" t="s">
        <v>4069</v>
      </c>
      <c r="C378" s="237" t="s">
        <v>180</v>
      </c>
      <c r="D378" s="230" t="s">
        <v>1912</v>
      </c>
      <c r="E378" s="134" t="s">
        <v>1913</v>
      </c>
      <c r="F378" s="134" t="s">
        <v>109</v>
      </c>
      <c r="G378" s="195">
        <v>1201424022800</v>
      </c>
      <c r="H378" s="134"/>
      <c r="I378" s="134" t="s">
        <v>1914</v>
      </c>
      <c r="J378" s="134">
        <v>1</v>
      </c>
      <c r="K378" s="134">
        <v>81</v>
      </c>
      <c r="L378" s="134">
        <v>1</v>
      </c>
      <c r="M378" s="135">
        <v>94000</v>
      </c>
      <c r="N378" s="135">
        <v>90222.94</v>
      </c>
      <c r="O378" s="145">
        <v>108000</v>
      </c>
      <c r="P378" s="167">
        <v>-14000</v>
      </c>
      <c r="Q378" s="213"/>
    </row>
    <row r="379" spans="1:17" ht="68.25" customHeight="1" x14ac:dyDescent="0.25">
      <c r="A379" s="212" t="s">
        <v>2751</v>
      </c>
      <c r="B379" s="207" t="s">
        <v>2752</v>
      </c>
      <c r="C379" s="237" t="s">
        <v>180</v>
      </c>
      <c r="D379" s="230" t="s">
        <v>1916</v>
      </c>
      <c r="E379" s="164" t="s">
        <v>4468</v>
      </c>
      <c r="F379" s="134" t="s">
        <v>109</v>
      </c>
      <c r="G379" s="144" t="s">
        <v>1917</v>
      </c>
      <c r="H379" s="164" t="s">
        <v>332</v>
      </c>
      <c r="I379" s="134" t="s">
        <v>1845</v>
      </c>
      <c r="J379" s="134">
        <v>30</v>
      </c>
      <c r="K379" s="144">
        <v>30</v>
      </c>
      <c r="L379" s="134">
        <v>30</v>
      </c>
      <c r="M379" s="135">
        <v>15000</v>
      </c>
      <c r="N379" s="135">
        <v>15000</v>
      </c>
      <c r="O379" s="145">
        <v>15000</v>
      </c>
      <c r="P379" s="146">
        <v>0</v>
      </c>
      <c r="Q379" s="213" t="s">
        <v>1860</v>
      </c>
    </row>
    <row r="380" spans="1:17" ht="68.25" customHeight="1" x14ac:dyDescent="0.25">
      <c r="A380" s="212" t="s">
        <v>2753</v>
      </c>
      <c r="B380" s="207" t="s">
        <v>2754</v>
      </c>
      <c r="C380" s="237" t="s">
        <v>180</v>
      </c>
      <c r="D380" s="230" t="s">
        <v>1919</v>
      </c>
      <c r="E380" s="164" t="s">
        <v>4469</v>
      </c>
      <c r="F380" s="134" t="s">
        <v>109</v>
      </c>
      <c r="G380" s="144" t="s">
        <v>1920</v>
      </c>
      <c r="H380" s="164" t="s">
        <v>1922</v>
      </c>
      <c r="I380" s="134" t="s">
        <v>1921</v>
      </c>
      <c r="J380" s="134">
        <v>2</v>
      </c>
      <c r="K380" s="144">
        <v>2</v>
      </c>
      <c r="L380" s="134">
        <v>2</v>
      </c>
      <c r="M380" s="135">
        <v>2000</v>
      </c>
      <c r="N380" s="135">
        <v>2000</v>
      </c>
      <c r="O380" s="145">
        <v>2000</v>
      </c>
      <c r="P380" s="146">
        <v>0</v>
      </c>
      <c r="Q380" s="213"/>
    </row>
    <row r="381" spans="1:17" ht="68.25" customHeight="1" x14ac:dyDescent="0.25">
      <c r="A381" s="212" t="s">
        <v>4071</v>
      </c>
      <c r="B381" s="207" t="s">
        <v>4072</v>
      </c>
      <c r="C381" s="237" t="s">
        <v>180</v>
      </c>
      <c r="D381" s="233"/>
      <c r="E381" s="144"/>
      <c r="F381" s="134"/>
      <c r="G381" s="144"/>
      <c r="H381" s="144"/>
      <c r="I381" s="144"/>
      <c r="J381" s="144"/>
      <c r="K381" s="144"/>
      <c r="L381" s="144"/>
      <c r="M381" s="144"/>
      <c r="N381" s="136"/>
      <c r="O381" s="163"/>
      <c r="P381" s="146">
        <v>0</v>
      </c>
      <c r="Q381" s="213"/>
    </row>
    <row r="382" spans="1:17" ht="68.25" customHeight="1" x14ac:dyDescent="0.25">
      <c r="A382" s="212" t="s">
        <v>4074</v>
      </c>
      <c r="B382" s="207" t="s">
        <v>4075</v>
      </c>
      <c r="C382" s="237" t="s">
        <v>180</v>
      </c>
      <c r="D382" s="230" t="s">
        <v>1856</v>
      </c>
      <c r="E382" s="134" t="s">
        <v>1857</v>
      </c>
      <c r="F382" s="134" t="s">
        <v>109</v>
      </c>
      <c r="G382" s="144" t="s">
        <v>1858</v>
      </c>
      <c r="H382" s="134"/>
      <c r="I382" s="134" t="s">
        <v>1859</v>
      </c>
      <c r="J382" s="134"/>
      <c r="K382" s="134"/>
      <c r="L382" s="134"/>
      <c r="M382" s="135">
        <v>40000</v>
      </c>
      <c r="N382" s="135">
        <v>2579.9299999999998</v>
      </c>
      <c r="O382" s="145">
        <v>40000</v>
      </c>
      <c r="P382" s="146">
        <v>0</v>
      </c>
      <c r="Q382" s="213" t="s">
        <v>1868</v>
      </c>
    </row>
    <row r="383" spans="1:17" ht="68.25" customHeight="1" x14ac:dyDescent="0.25">
      <c r="A383" s="212" t="s">
        <v>4084</v>
      </c>
      <c r="B383" s="207" t="s">
        <v>4085</v>
      </c>
      <c r="C383" s="237" t="s">
        <v>180</v>
      </c>
      <c r="D383" s="230" t="s">
        <v>1869</v>
      </c>
      <c r="E383" s="134" t="s">
        <v>1870</v>
      </c>
      <c r="F383" s="134" t="s">
        <v>109</v>
      </c>
      <c r="G383" s="144" t="s">
        <v>1871</v>
      </c>
      <c r="H383" s="134"/>
      <c r="I383" s="134" t="s">
        <v>1872</v>
      </c>
      <c r="J383" s="134" t="s">
        <v>1873</v>
      </c>
      <c r="K383" s="134" t="s">
        <v>1874</v>
      </c>
      <c r="L383" s="134" t="s">
        <v>1875</v>
      </c>
      <c r="M383" s="135">
        <v>60000</v>
      </c>
      <c r="N383" s="135">
        <v>30164.92</v>
      </c>
      <c r="O383" s="145">
        <v>60000</v>
      </c>
      <c r="P383" s="146">
        <v>0</v>
      </c>
      <c r="Q383" s="213" t="s">
        <v>1911</v>
      </c>
    </row>
    <row r="384" spans="1:17" ht="68.25" customHeight="1" x14ac:dyDescent="0.25">
      <c r="A384" s="212" t="s">
        <v>4077</v>
      </c>
      <c r="B384" s="207" t="s">
        <v>4078</v>
      </c>
      <c r="C384" s="237" t="s">
        <v>176</v>
      </c>
      <c r="D384" s="233"/>
      <c r="E384" s="144"/>
      <c r="F384" s="134"/>
      <c r="G384" s="144"/>
      <c r="H384" s="144"/>
      <c r="I384" s="144"/>
      <c r="J384" s="144"/>
      <c r="K384" s="144"/>
      <c r="L384" s="144"/>
      <c r="M384" s="144"/>
      <c r="N384" s="136"/>
      <c r="O384" s="163"/>
      <c r="P384" s="146">
        <v>0</v>
      </c>
      <c r="Q384" s="213"/>
    </row>
    <row r="385" spans="1:17" ht="68.25" customHeight="1" x14ac:dyDescent="0.25">
      <c r="A385" s="212" t="s">
        <v>4079</v>
      </c>
      <c r="B385" s="207" t="s">
        <v>4080</v>
      </c>
      <c r="C385" s="237" t="s">
        <v>176</v>
      </c>
      <c r="D385" s="230" t="s">
        <v>1861</v>
      </c>
      <c r="E385" s="134" t="s">
        <v>1862</v>
      </c>
      <c r="F385" s="134" t="s">
        <v>109</v>
      </c>
      <c r="G385" s="144" t="s">
        <v>1863</v>
      </c>
      <c r="H385" s="134"/>
      <c r="I385" s="134" t="s">
        <v>1864</v>
      </c>
      <c r="J385" s="134"/>
      <c r="K385" s="134"/>
      <c r="L385" s="134"/>
      <c r="M385" s="135">
        <v>15000</v>
      </c>
      <c r="N385" s="135">
        <v>8270.83</v>
      </c>
      <c r="O385" s="145">
        <v>15000</v>
      </c>
      <c r="P385" s="146">
        <v>0</v>
      </c>
      <c r="Q385" s="213" t="s">
        <v>1905</v>
      </c>
    </row>
    <row r="386" spans="1:17" ht="68.25" customHeight="1" x14ac:dyDescent="0.25">
      <c r="A386" s="212" t="s">
        <v>4082</v>
      </c>
      <c r="B386" s="207" t="s">
        <v>4083</v>
      </c>
      <c r="C386" s="237" t="s">
        <v>176</v>
      </c>
      <c r="D386" s="230" t="s">
        <v>1865</v>
      </c>
      <c r="E386" s="134" t="s">
        <v>1866</v>
      </c>
      <c r="F386" s="134" t="s">
        <v>109</v>
      </c>
      <c r="G386" s="144" t="s">
        <v>1867</v>
      </c>
      <c r="H386" s="134"/>
      <c r="I386" s="134"/>
      <c r="J386" s="134"/>
      <c r="K386" s="134" t="s">
        <v>1456</v>
      </c>
      <c r="L386" s="134"/>
      <c r="M386" s="135">
        <v>6000</v>
      </c>
      <c r="N386" s="135">
        <v>6000</v>
      </c>
      <c r="O386" s="145">
        <v>6000</v>
      </c>
      <c r="P386" s="146">
        <v>0</v>
      </c>
      <c r="Q386" s="213"/>
    </row>
    <row r="387" spans="1:17" ht="68.25" customHeight="1" x14ac:dyDescent="0.25">
      <c r="A387" s="212" t="s">
        <v>4086</v>
      </c>
      <c r="B387" s="207" t="s">
        <v>4087</v>
      </c>
      <c r="C387" s="237" t="s">
        <v>198</v>
      </c>
      <c r="D387" s="230" t="s">
        <v>4403</v>
      </c>
      <c r="E387" s="134" t="s">
        <v>1903</v>
      </c>
      <c r="F387" s="134" t="s">
        <v>109</v>
      </c>
      <c r="G387" s="144" t="s">
        <v>1904</v>
      </c>
      <c r="H387" s="134" t="s">
        <v>4470</v>
      </c>
      <c r="I387" s="144" t="s">
        <v>4365</v>
      </c>
      <c r="J387" s="144" t="s">
        <v>4365</v>
      </c>
      <c r="K387" s="144" t="s">
        <v>4365</v>
      </c>
      <c r="L387" s="164" t="s">
        <v>4471</v>
      </c>
      <c r="M387" s="135">
        <v>15000</v>
      </c>
      <c r="N387" s="135">
        <v>11224.69</v>
      </c>
      <c r="O387" s="145">
        <v>15000</v>
      </c>
      <c r="P387" s="146">
        <v>0</v>
      </c>
      <c r="Q387" s="213"/>
    </row>
    <row r="388" spans="1:17" ht="68.25" customHeight="1" x14ac:dyDescent="0.25">
      <c r="A388" s="212" t="s">
        <v>4088</v>
      </c>
      <c r="B388" s="207" t="s">
        <v>4089</v>
      </c>
      <c r="C388" s="237" t="s">
        <v>199</v>
      </c>
      <c r="D388" s="230" t="s">
        <v>1906</v>
      </c>
      <c r="E388" s="134" t="s">
        <v>1906</v>
      </c>
      <c r="F388" s="134" t="s">
        <v>109</v>
      </c>
      <c r="G388" s="144" t="s">
        <v>1907</v>
      </c>
      <c r="H388" s="134" t="s">
        <v>4472</v>
      </c>
      <c r="I388" s="144" t="s">
        <v>4365</v>
      </c>
      <c r="J388" s="144" t="s">
        <v>4365</v>
      </c>
      <c r="K388" s="144" t="s">
        <v>4365</v>
      </c>
      <c r="L388" s="164" t="s">
        <v>4473</v>
      </c>
      <c r="M388" s="135">
        <v>15000</v>
      </c>
      <c r="N388" s="135">
        <v>14411.98</v>
      </c>
      <c r="O388" s="145">
        <v>15000</v>
      </c>
      <c r="P388" s="146"/>
      <c r="Q388" s="213"/>
    </row>
    <row r="389" spans="1:17" ht="68.25" customHeight="1" x14ac:dyDescent="0.25">
      <c r="A389" s="212" t="s">
        <v>4090</v>
      </c>
      <c r="B389" s="207" t="s">
        <v>4091</v>
      </c>
      <c r="C389" s="237" t="s">
        <v>199</v>
      </c>
      <c r="D389" s="230" t="s">
        <v>1908</v>
      </c>
      <c r="E389" s="134" t="s">
        <v>1909</v>
      </c>
      <c r="F389" s="134" t="s">
        <v>109</v>
      </c>
      <c r="G389" s="144" t="s">
        <v>1910</v>
      </c>
      <c r="H389" s="134" t="s">
        <v>4474</v>
      </c>
      <c r="I389" s="164" t="s">
        <v>4475</v>
      </c>
      <c r="J389" s="164" t="s">
        <v>4475</v>
      </c>
      <c r="K389" s="164" t="s">
        <v>4475</v>
      </c>
      <c r="L389" s="164" t="s">
        <v>4476</v>
      </c>
      <c r="M389" s="135">
        <v>0</v>
      </c>
      <c r="N389" s="135">
        <v>0</v>
      </c>
      <c r="O389" s="145">
        <v>30000</v>
      </c>
      <c r="P389" s="167">
        <v>-30000</v>
      </c>
      <c r="Q389" s="213" t="s">
        <v>1884</v>
      </c>
    </row>
    <row r="390" spans="1:17" ht="68.25" customHeight="1" x14ac:dyDescent="0.25">
      <c r="A390" s="212" t="s">
        <v>4092</v>
      </c>
      <c r="B390" s="207" t="s">
        <v>4093</v>
      </c>
      <c r="C390" s="237" t="s">
        <v>199</v>
      </c>
      <c r="D390" s="233"/>
      <c r="E390" s="144"/>
      <c r="F390" s="134"/>
      <c r="G390" s="144"/>
      <c r="H390" s="144"/>
      <c r="I390" s="144"/>
      <c r="J390" s="144"/>
      <c r="K390" s="144"/>
      <c r="L390" s="144"/>
      <c r="M390" s="144"/>
      <c r="N390" s="136"/>
      <c r="O390" s="163"/>
      <c r="P390" s="144"/>
      <c r="Q390" s="213"/>
    </row>
    <row r="391" spans="1:17" ht="68.25" customHeight="1" x14ac:dyDescent="0.25">
      <c r="A391" s="212" t="s">
        <v>2755</v>
      </c>
      <c r="B391" s="207" t="s">
        <v>2756</v>
      </c>
      <c r="C391" s="237" t="s">
        <v>199</v>
      </c>
      <c r="D391" s="230" t="s">
        <v>1925</v>
      </c>
      <c r="E391" s="134" t="s">
        <v>1926</v>
      </c>
      <c r="F391" s="134" t="s">
        <v>109</v>
      </c>
      <c r="G391" s="144" t="s">
        <v>1927</v>
      </c>
      <c r="H391" s="134" t="s">
        <v>389</v>
      </c>
      <c r="I391" s="144" t="s">
        <v>4477</v>
      </c>
      <c r="J391" s="134">
        <v>40</v>
      </c>
      <c r="K391" s="134">
        <v>21</v>
      </c>
      <c r="L391" s="134">
        <v>40</v>
      </c>
      <c r="M391" s="135">
        <v>32000</v>
      </c>
      <c r="N391" s="135">
        <v>32000</v>
      </c>
      <c r="O391" s="145">
        <v>32000</v>
      </c>
      <c r="P391" s="146"/>
      <c r="Q391" s="213"/>
    </row>
    <row r="392" spans="1:17" ht="68.25" customHeight="1" x14ac:dyDescent="0.25">
      <c r="A392" s="212" t="s">
        <v>4094</v>
      </c>
      <c r="B392" s="207" t="s">
        <v>4095</v>
      </c>
      <c r="C392" s="237" t="s">
        <v>199</v>
      </c>
      <c r="D392" s="230" t="s">
        <v>1407</v>
      </c>
      <c r="E392" s="134"/>
      <c r="F392" s="134"/>
      <c r="G392" s="144" t="s">
        <v>2246</v>
      </c>
      <c r="H392" s="144"/>
      <c r="I392" s="144"/>
      <c r="J392" s="144"/>
      <c r="K392" s="144"/>
      <c r="L392" s="144"/>
      <c r="M392" s="135">
        <v>2500</v>
      </c>
      <c r="N392" s="135">
        <v>1975.47</v>
      </c>
      <c r="O392" s="145">
        <v>3500</v>
      </c>
      <c r="P392" s="146"/>
      <c r="Q392" s="213"/>
    </row>
    <row r="393" spans="1:17" ht="68.25" customHeight="1" x14ac:dyDescent="0.25">
      <c r="A393" s="212" t="s">
        <v>4096</v>
      </c>
      <c r="B393" s="207" t="s">
        <v>4097</v>
      </c>
      <c r="C393" s="237" t="s">
        <v>199</v>
      </c>
      <c r="D393" s="230" t="s">
        <v>1880</v>
      </c>
      <c r="E393" s="134" t="s">
        <v>1881</v>
      </c>
      <c r="F393" s="134" t="s">
        <v>109</v>
      </c>
      <c r="G393" s="144" t="s">
        <v>1882</v>
      </c>
      <c r="H393" s="134" t="s">
        <v>232</v>
      </c>
      <c r="I393" s="144" t="s">
        <v>4478</v>
      </c>
      <c r="J393" s="144" t="s">
        <v>4479</v>
      </c>
      <c r="K393" s="134" t="s">
        <v>4480</v>
      </c>
      <c r="L393" s="144" t="s">
        <v>4481</v>
      </c>
      <c r="M393" s="135">
        <v>25000</v>
      </c>
      <c r="N393" s="135">
        <v>13734.52</v>
      </c>
      <c r="O393" s="145">
        <v>25000</v>
      </c>
      <c r="P393" s="146"/>
      <c r="Q393" s="213"/>
    </row>
    <row r="394" spans="1:17" ht="68.25" customHeight="1" x14ac:dyDescent="0.25">
      <c r="A394" s="212" t="s">
        <v>4098</v>
      </c>
      <c r="B394" s="207" t="s">
        <v>4099</v>
      </c>
      <c r="C394" s="237" t="s">
        <v>199</v>
      </c>
      <c r="D394" s="230" t="s">
        <v>2230</v>
      </c>
      <c r="E394" s="134" t="s">
        <v>4482</v>
      </c>
      <c r="F394" s="134"/>
      <c r="G394" s="144" t="s">
        <v>2232</v>
      </c>
      <c r="H394" s="164" t="s">
        <v>4483</v>
      </c>
      <c r="I394" s="164" t="s">
        <v>4484</v>
      </c>
      <c r="J394" s="164" t="s">
        <v>4485</v>
      </c>
      <c r="K394" s="144" t="s">
        <v>4486</v>
      </c>
      <c r="L394" s="164" t="s">
        <v>4487</v>
      </c>
      <c r="M394" s="135">
        <v>9100</v>
      </c>
      <c r="N394" s="135">
        <v>5148.4399999999996</v>
      </c>
      <c r="O394" s="145">
        <v>22600</v>
      </c>
      <c r="P394" s="167">
        <v>-13500</v>
      </c>
      <c r="Q394" s="213" t="s">
        <v>2235</v>
      </c>
    </row>
    <row r="395" spans="1:17" ht="68.25" customHeight="1" x14ac:dyDescent="0.25">
      <c r="A395" s="212" t="s">
        <v>4101</v>
      </c>
      <c r="B395" s="207" t="s">
        <v>4102</v>
      </c>
      <c r="C395" s="237" t="s">
        <v>199</v>
      </c>
      <c r="D395" s="230" t="s">
        <v>1876</v>
      </c>
      <c r="E395" s="134" t="s">
        <v>1877</v>
      </c>
      <c r="F395" s="134" t="s">
        <v>109</v>
      </c>
      <c r="G395" s="144" t="s">
        <v>1878</v>
      </c>
      <c r="H395" s="134" t="s">
        <v>4491</v>
      </c>
      <c r="I395" s="144" t="s">
        <v>4492</v>
      </c>
      <c r="J395" s="144">
        <v>4</v>
      </c>
      <c r="K395" s="144">
        <v>4</v>
      </c>
      <c r="L395" s="144" t="s">
        <v>4493</v>
      </c>
      <c r="M395" s="135">
        <v>30000</v>
      </c>
      <c r="N395" s="135">
        <v>21218.63</v>
      </c>
      <c r="O395" s="145">
        <v>30000</v>
      </c>
      <c r="P395" s="146">
        <v>0</v>
      </c>
      <c r="Q395" s="213"/>
    </row>
    <row r="396" spans="1:17" ht="68.25" customHeight="1" x14ac:dyDescent="0.25">
      <c r="A396" s="212" t="s">
        <v>2757</v>
      </c>
      <c r="B396" s="207" t="s">
        <v>2236</v>
      </c>
      <c r="C396" s="237" t="s">
        <v>192</v>
      </c>
      <c r="D396" s="230" t="s">
        <v>2236</v>
      </c>
      <c r="E396" s="134" t="s">
        <v>2236</v>
      </c>
      <c r="F396" s="134"/>
      <c r="G396" s="144" t="s">
        <v>2237</v>
      </c>
      <c r="H396" s="144" t="s">
        <v>233</v>
      </c>
      <c r="I396" s="134" t="s">
        <v>2174</v>
      </c>
      <c r="J396" s="134">
        <v>3</v>
      </c>
      <c r="K396" s="134" t="s">
        <v>4488</v>
      </c>
      <c r="L396" s="134" t="s">
        <v>4489</v>
      </c>
      <c r="M396" s="135">
        <v>3170</v>
      </c>
      <c r="N396" s="135">
        <v>850</v>
      </c>
      <c r="O396" s="145">
        <v>3170</v>
      </c>
      <c r="P396" s="146"/>
      <c r="Q396" s="213" t="s">
        <v>2239</v>
      </c>
    </row>
    <row r="397" spans="1:17" ht="68.25" customHeight="1" x14ac:dyDescent="0.25">
      <c r="A397" s="212" t="s">
        <v>4100</v>
      </c>
      <c r="B397" s="207" t="s">
        <v>2240</v>
      </c>
      <c r="C397" s="237" t="s">
        <v>192</v>
      </c>
      <c r="D397" s="230" t="s">
        <v>2240</v>
      </c>
      <c r="E397" s="134" t="s">
        <v>2241</v>
      </c>
      <c r="F397" s="134"/>
      <c r="G397" s="144" t="s">
        <v>2242</v>
      </c>
      <c r="H397" s="144" t="s">
        <v>233</v>
      </c>
      <c r="I397" s="134" t="s">
        <v>2243</v>
      </c>
      <c r="J397" s="134">
        <v>6</v>
      </c>
      <c r="K397" s="134">
        <v>4</v>
      </c>
      <c r="L397" s="134" t="s">
        <v>4490</v>
      </c>
      <c r="M397" s="135">
        <v>10000</v>
      </c>
      <c r="N397" s="135">
        <v>6750</v>
      </c>
      <c r="O397" s="145">
        <v>10000</v>
      </c>
      <c r="P397" s="146">
        <v>0</v>
      </c>
      <c r="Q397" s="213"/>
    </row>
    <row r="398" spans="1:17" ht="68.25" customHeight="1" x14ac:dyDescent="0.25">
      <c r="A398" s="212" t="s">
        <v>4111</v>
      </c>
      <c r="B398" s="207" t="s">
        <v>4112</v>
      </c>
      <c r="C398" s="237" t="s">
        <v>122</v>
      </c>
      <c r="D398" s="233"/>
      <c r="E398" s="144"/>
      <c r="F398" s="134"/>
      <c r="G398" s="144"/>
      <c r="H398" s="144"/>
      <c r="I398" s="144"/>
      <c r="J398" s="144"/>
      <c r="K398" s="144"/>
      <c r="L398" s="144"/>
      <c r="M398" s="144"/>
      <c r="N398" s="136"/>
      <c r="O398" s="163"/>
      <c r="P398" s="147"/>
      <c r="Q398" s="213"/>
    </row>
    <row r="399" spans="1:17" ht="68.25" customHeight="1" x14ac:dyDescent="0.25">
      <c r="A399" s="212" t="s">
        <v>4114</v>
      </c>
      <c r="B399" s="207" t="s">
        <v>4115</v>
      </c>
      <c r="C399" s="237" t="s">
        <v>122</v>
      </c>
      <c r="D399" s="233"/>
      <c r="E399" s="144"/>
      <c r="F399" s="134"/>
      <c r="G399" s="144"/>
      <c r="H399" s="144"/>
      <c r="I399" s="144"/>
      <c r="J399" s="144"/>
      <c r="K399" s="144"/>
      <c r="L399" s="144"/>
      <c r="M399" s="144"/>
      <c r="N399" s="136"/>
      <c r="O399" s="163"/>
      <c r="P399" s="147"/>
      <c r="Q399" s="213"/>
    </row>
    <row r="400" spans="1:17" ht="68.25" customHeight="1" x14ac:dyDescent="0.25">
      <c r="A400" s="212" t="s">
        <v>4105</v>
      </c>
      <c r="B400" s="207" t="s">
        <v>4106</v>
      </c>
      <c r="C400" s="237" t="s">
        <v>122</v>
      </c>
      <c r="D400" s="230" t="s">
        <v>941</v>
      </c>
      <c r="E400" s="134" t="s">
        <v>941</v>
      </c>
      <c r="F400" s="134" t="s">
        <v>109</v>
      </c>
      <c r="G400" s="144" t="s">
        <v>942</v>
      </c>
      <c r="H400" s="144" t="s">
        <v>233</v>
      </c>
      <c r="I400" s="134" t="s">
        <v>944</v>
      </c>
      <c r="J400" s="134" t="s">
        <v>945</v>
      </c>
      <c r="K400" s="134" t="s">
        <v>4494</v>
      </c>
      <c r="L400" s="134" t="s">
        <v>947</v>
      </c>
      <c r="M400" s="135">
        <v>5000</v>
      </c>
      <c r="N400" s="135">
        <v>3362.36</v>
      </c>
      <c r="O400" s="145">
        <v>5000</v>
      </c>
      <c r="P400" s="146"/>
      <c r="Q400" s="213"/>
    </row>
    <row r="401" spans="1:17" ht="68.25" customHeight="1" x14ac:dyDescent="0.25">
      <c r="A401" s="212" t="s">
        <v>4107</v>
      </c>
      <c r="B401" s="207" t="s">
        <v>4108</v>
      </c>
      <c r="C401" s="237" t="s">
        <v>122</v>
      </c>
      <c r="D401" s="230" t="s">
        <v>934</v>
      </c>
      <c r="E401" s="134" t="s">
        <v>934</v>
      </c>
      <c r="F401" s="134" t="s">
        <v>109</v>
      </c>
      <c r="G401" s="144" t="s">
        <v>935</v>
      </c>
      <c r="H401" s="144" t="s">
        <v>233</v>
      </c>
      <c r="I401" s="134" t="s">
        <v>937</v>
      </c>
      <c r="J401" s="134" t="s">
        <v>938</v>
      </c>
      <c r="K401" s="144">
        <v>1</v>
      </c>
      <c r="L401" s="134" t="s">
        <v>940</v>
      </c>
      <c r="M401" s="135">
        <v>4500</v>
      </c>
      <c r="N401" s="135">
        <v>322.2</v>
      </c>
      <c r="O401" s="145">
        <v>4500</v>
      </c>
      <c r="P401" s="146">
        <v>0</v>
      </c>
      <c r="Q401" s="213"/>
    </row>
    <row r="402" spans="1:17" ht="68.25" customHeight="1" x14ac:dyDescent="0.25">
      <c r="A402" s="212" t="s">
        <v>4116</v>
      </c>
      <c r="B402" s="207" t="s">
        <v>4117</v>
      </c>
      <c r="C402" s="237" t="s">
        <v>122</v>
      </c>
      <c r="D402" s="230" t="s">
        <v>2288</v>
      </c>
      <c r="E402" s="134" t="s">
        <v>2289</v>
      </c>
      <c r="F402" s="134"/>
      <c r="G402" s="144" t="s">
        <v>2290</v>
      </c>
      <c r="H402" s="144"/>
      <c r="I402" s="134" t="s">
        <v>2291</v>
      </c>
      <c r="J402" s="134" t="s">
        <v>232</v>
      </c>
      <c r="K402" s="134"/>
      <c r="L402" s="134" t="s">
        <v>232</v>
      </c>
      <c r="M402" s="135">
        <v>7000</v>
      </c>
      <c r="N402" s="135">
        <v>4092.87</v>
      </c>
      <c r="O402" s="145">
        <v>7000</v>
      </c>
      <c r="P402" s="146">
        <v>0</v>
      </c>
      <c r="Q402" s="213"/>
    </row>
    <row r="403" spans="1:17" ht="68.25" customHeight="1" x14ac:dyDescent="0.25">
      <c r="A403" s="212" t="s">
        <v>4122</v>
      </c>
      <c r="B403" s="207" t="s">
        <v>4123</v>
      </c>
      <c r="C403" s="237" t="s">
        <v>122</v>
      </c>
      <c r="D403" s="230" t="s">
        <v>2300</v>
      </c>
      <c r="E403" s="134" t="s">
        <v>2301</v>
      </c>
      <c r="F403" s="134"/>
      <c r="G403" s="144" t="s">
        <v>2302</v>
      </c>
      <c r="H403" s="144"/>
      <c r="I403" s="134" t="s">
        <v>2291</v>
      </c>
      <c r="J403" s="134" t="s">
        <v>233</v>
      </c>
      <c r="K403" s="134"/>
      <c r="L403" s="134" t="s">
        <v>233</v>
      </c>
      <c r="M403" s="135">
        <v>1750</v>
      </c>
      <c r="N403" s="135"/>
      <c r="O403" s="145">
        <v>1750</v>
      </c>
      <c r="P403" s="146">
        <v>0</v>
      </c>
      <c r="Q403" s="213"/>
    </row>
    <row r="404" spans="1:17" ht="68.25" customHeight="1" x14ac:dyDescent="0.25">
      <c r="A404" s="212" t="s">
        <v>4118</v>
      </c>
      <c r="B404" s="207" t="s">
        <v>4119</v>
      </c>
      <c r="C404" s="237" t="s">
        <v>123</v>
      </c>
      <c r="D404" s="230" t="s">
        <v>2292</v>
      </c>
      <c r="E404" s="134" t="s">
        <v>2293</v>
      </c>
      <c r="F404" s="134"/>
      <c r="G404" s="144" t="s">
        <v>2294</v>
      </c>
      <c r="H404" s="144"/>
      <c r="I404" s="134" t="s">
        <v>2291</v>
      </c>
      <c r="J404" s="134" t="s">
        <v>233</v>
      </c>
      <c r="K404" s="134"/>
      <c r="L404" s="134" t="s">
        <v>687</v>
      </c>
      <c r="M404" s="135">
        <v>1500</v>
      </c>
      <c r="N404" s="135"/>
      <c r="O404" s="145">
        <v>1500</v>
      </c>
      <c r="P404" s="146">
        <v>0</v>
      </c>
      <c r="Q404" s="213"/>
    </row>
    <row r="405" spans="1:17" ht="68.25" customHeight="1" x14ac:dyDescent="0.25">
      <c r="A405" s="212" t="s">
        <v>4120</v>
      </c>
      <c r="B405" s="207" t="s">
        <v>4121</v>
      </c>
      <c r="C405" s="237" t="s">
        <v>123</v>
      </c>
      <c r="D405" s="230" t="s">
        <v>2295</v>
      </c>
      <c r="E405" s="134" t="s">
        <v>2296</v>
      </c>
      <c r="F405" s="134"/>
      <c r="G405" s="144" t="s">
        <v>2297</v>
      </c>
      <c r="H405" s="144"/>
      <c r="I405" s="134" t="s">
        <v>2298</v>
      </c>
      <c r="J405" s="134">
        <v>30</v>
      </c>
      <c r="K405" s="134">
        <v>16</v>
      </c>
      <c r="L405" s="134" t="s">
        <v>2299</v>
      </c>
      <c r="M405" s="135">
        <v>28000</v>
      </c>
      <c r="N405" s="135">
        <v>14554.93</v>
      </c>
      <c r="O405" s="145">
        <v>28000</v>
      </c>
      <c r="P405" s="146">
        <v>0</v>
      </c>
      <c r="Q405" s="213"/>
    </row>
    <row r="406" spans="1:17" ht="68.25" customHeight="1" x14ac:dyDescent="0.25">
      <c r="A406" s="212" t="s">
        <v>4128</v>
      </c>
      <c r="B406" s="207" t="s">
        <v>4129</v>
      </c>
      <c r="C406" s="237" t="s">
        <v>123</v>
      </c>
      <c r="D406" s="230" t="s">
        <v>2276</v>
      </c>
      <c r="E406" s="134" t="s">
        <v>2277</v>
      </c>
      <c r="F406" s="134" t="s">
        <v>109</v>
      </c>
      <c r="G406" s="144" t="s">
        <v>2278</v>
      </c>
      <c r="H406" s="144"/>
      <c r="I406" s="134">
        <v>100</v>
      </c>
      <c r="J406" s="134">
        <v>100</v>
      </c>
      <c r="K406" s="134">
        <v>76.239999999999995</v>
      </c>
      <c r="L406" s="134">
        <v>100</v>
      </c>
      <c r="M406" s="135">
        <v>500</v>
      </c>
      <c r="N406" s="135">
        <v>381.19</v>
      </c>
      <c r="O406" s="145">
        <v>1100</v>
      </c>
      <c r="P406" s="146">
        <v>-600</v>
      </c>
      <c r="Q406" s="213" t="s">
        <v>2279</v>
      </c>
    </row>
    <row r="407" spans="1:17" ht="68.25" customHeight="1" x14ac:dyDescent="0.25">
      <c r="A407" s="212" t="s">
        <v>3480</v>
      </c>
      <c r="B407" s="207" t="s">
        <v>2393</v>
      </c>
      <c r="C407" s="237" t="s">
        <v>124</v>
      </c>
      <c r="D407" s="230" t="s">
        <v>1941</v>
      </c>
      <c r="E407" s="134" t="s">
        <v>1942</v>
      </c>
      <c r="F407" s="134"/>
      <c r="G407" s="144" t="s">
        <v>1439</v>
      </c>
      <c r="H407" s="147" t="s">
        <v>233</v>
      </c>
      <c r="I407" s="144"/>
      <c r="J407" s="144"/>
      <c r="K407" s="144"/>
      <c r="L407" s="144"/>
      <c r="M407" s="135"/>
      <c r="N407" s="136"/>
      <c r="O407" s="145">
        <v>620</v>
      </c>
      <c r="P407" s="146">
        <v>-620</v>
      </c>
      <c r="Q407" s="213" t="s">
        <v>1943</v>
      </c>
    </row>
    <row r="408" spans="1:17" ht="68.25" customHeight="1" x14ac:dyDescent="0.25">
      <c r="A408" s="212" t="s">
        <v>4124</v>
      </c>
      <c r="B408" s="207" t="s">
        <v>4125</v>
      </c>
      <c r="C408" s="237" t="s">
        <v>124</v>
      </c>
      <c r="D408" s="233"/>
      <c r="E408" s="144"/>
      <c r="F408" s="134"/>
      <c r="G408" s="144"/>
      <c r="H408" s="144"/>
      <c r="I408" s="144"/>
      <c r="J408" s="144"/>
      <c r="K408" s="144"/>
      <c r="L408" s="144"/>
      <c r="M408" s="144"/>
      <c r="N408" s="136"/>
      <c r="O408" s="163"/>
      <c r="P408" s="147"/>
      <c r="Q408" s="213"/>
    </row>
    <row r="409" spans="1:17" ht="68.25" customHeight="1" x14ac:dyDescent="0.25">
      <c r="A409" s="212" t="s">
        <v>4126</v>
      </c>
      <c r="B409" s="207" t="s">
        <v>4127</v>
      </c>
      <c r="C409" s="237" t="s">
        <v>124</v>
      </c>
      <c r="D409" s="230" t="s">
        <v>2280</v>
      </c>
      <c r="E409" s="134" t="s">
        <v>2277</v>
      </c>
      <c r="F409" s="134" t="s">
        <v>109</v>
      </c>
      <c r="G409" s="144" t="s">
        <v>2281</v>
      </c>
      <c r="H409" s="144"/>
      <c r="I409" s="134">
        <v>100</v>
      </c>
      <c r="J409" s="134"/>
      <c r="K409" s="134"/>
      <c r="L409" s="134">
        <v>100</v>
      </c>
      <c r="M409" s="135"/>
      <c r="N409" s="135"/>
      <c r="O409" s="145">
        <v>2420</v>
      </c>
      <c r="P409" s="146">
        <v>-2420</v>
      </c>
      <c r="Q409" s="213" t="s">
        <v>2282</v>
      </c>
    </row>
    <row r="410" spans="1:17" ht="68.25" customHeight="1" x14ac:dyDescent="0.25">
      <c r="A410" s="212" t="s">
        <v>4132</v>
      </c>
      <c r="B410" s="207" t="s">
        <v>4133</v>
      </c>
      <c r="C410" s="237" t="s">
        <v>124</v>
      </c>
      <c r="D410" s="230" t="s">
        <v>1932</v>
      </c>
      <c r="E410" s="134" t="s">
        <v>1933</v>
      </c>
      <c r="F410" s="134"/>
      <c r="G410" s="144" t="s">
        <v>1934</v>
      </c>
      <c r="H410" s="144"/>
      <c r="I410" s="134" t="s">
        <v>1935</v>
      </c>
      <c r="J410" s="134">
        <v>15</v>
      </c>
      <c r="K410" s="134">
        <v>14</v>
      </c>
      <c r="L410" s="134">
        <v>15</v>
      </c>
      <c r="M410" s="135">
        <v>1000</v>
      </c>
      <c r="N410" s="135">
        <v>4.22</v>
      </c>
      <c r="O410" s="145">
        <v>2000</v>
      </c>
      <c r="P410" s="146">
        <v>-1000</v>
      </c>
      <c r="Q410" s="213" t="s">
        <v>1936</v>
      </c>
    </row>
    <row r="411" spans="1:17" ht="68.25" customHeight="1" x14ac:dyDescent="0.25">
      <c r="A411" s="212" t="s">
        <v>4230</v>
      </c>
      <c r="B411" s="207" t="s">
        <v>4231</v>
      </c>
      <c r="C411" s="237" t="s">
        <v>125</v>
      </c>
      <c r="D411" s="231" t="s">
        <v>476</v>
      </c>
      <c r="E411" s="152" t="s">
        <v>477</v>
      </c>
      <c r="F411" s="134" t="s">
        <v>109</v>
      </c>
      <c r="G411" s="152" t="s">
        <v>478</v>
      </c>
      <c r="H411" s="134"/>
      <c r="I411" s="153" t="s">
        <v>480</v>
      </c>
      <c r="J411" s="147">
        <v>3</v>
      </c>
      <c r="K411" s="147">
        <v>0</v>
      </c>
      <c r="L411" s="147">
        <v>3</v>
      </c>
      <c r="M411" s="154">
        <v>8000</v>
      </c>
      <c r="N411" s="144">
        <v>0</v>
      </c>
      <c r="O411" s="163"/>
      <c r="P411" s="155">
        <v>8000</v>
      </c>
      <c r="Q411" s="213" t="s">
        <v>481</v>
      </c>
    </row>
    <row r="412" spans="1:17" ht="68.25" customHeight="1" x14ac:dyDescent="0.25">
      <c r="A412" s="212" t="s">
        <v>2920</v>
      </c>
      <c r="B412" s="207" t="s">
        <v>2921</v>
      </c>
      <c r="C412" s="237" t="s">
        <v>126</v>
      </c>
      <c r="D412" s="230" t="s">
        <v>2265</v>
      </c>
      <c r="E412" s="134" t="s">
        <v>2266</v>
      </c>
      <c r="F412" s="134" t="s">
        <v>109</v>
      </c>
      <c r="G412" s="144" t="s">
        <v>2267</v>
      </c>
      <c r="H412" s="144"/>
      <c r="I412" s="144"/>
      <c r="J412" s="134">
        <v>95</v>
      </c>
      <c r="K412" s="134">
        <v>69</v>
      </c>
      <c r="L412" s="134">
        <v>95</v>
      </c>
      <c r="M412" s="135">
        <v>13400</v>
      </c>
      <c r="N412" s="135">
        <v>4108.76</v>
      </c>
      <c r="O412" s="145">
        <v>13400</v>
      </c>
      <c r="P412" s="146">
        <v>0</v>
      </c>
      <c r="Q412" s="213"/>
    </row>
    <row r="413" spans="1:17" ht="68.25" customHeight="1" x14ac:dyDescent="0.25">
      <c r="A413" s="212" t="s">
        <v>2925</v>
      </c>
      <c r="B413" s="207" t="s">
        <v>2926</v>
      </c>
      <c r="C413" s="237" t="s">
        <v>126</v>
      </c>
      <c r="D413" s="230" t="s">
        <v>2261</v>
      </c>
      <c r="E413" s="134" t="s">
        <v>2262</v>
      </c>
      <c r="F413" s="134" t="s">
        <v>109</v>
      </c>
      <c r="G413" s="144" t="s">
        <v>2263</v>
      </c>
      <c r="H413" s="144" t="s">
        <v>4423</v>
      </c>
      <c r="I413" s="134" t="s">
        <v>513</v>
      </c>
      <c r="J413" s="134">
        <v>95</v>
      </c>
      <c r="K413" s="134">
        <v>25</v>
      </c>
      <c r="L413" s="134">
        <v>95</v>
      </c>
      <c r="M413" s="146">
        <v>15000</v>
      </c>
      <c r="N413" s="146">
        <v>11242.1</v>
      </c>
      <c r="O413" s="196">
        <v>10000</v>
      </c>
      <c r="P413" s="146">
        <v>5000</v>
      </c>
      <c r="Q413" s="213"/>
    </row>
    <row r="414" spans="1:17" ht="68.25" customHeight="1" x14ac:dyDescent="0.25">
      <c r="A414" s="212" t="s">
        <v>2925</v>
      </c>
      <c r="B414" s="207" t="s">
        <v>2926</v>
      </c>
      <c r="C414" s="237" t="s">
        <v>126</v>
      </c>
      <c r="D414" s="230" t="s">
        <v>2261</v>
      </c>
      <c r="E414" s="134" t="s">
        <v>2264</v>
      </c>
      <c r="F414" s="134" t="s">
        <v>109</v>
      </c>
      <c r="G414" s="144" t="s">
        <v>2263</v>
      </c>
      <c r="H414" s="144" t="s">
        <v>4423</v>
      </c>
      <c r="I414" s="134" t="s">
        <v>513</v>
      </c>
      <c r="J414" s="134"/>
      <c r="K414" s="134"/>
      <c r="L414" s="134"/>
      <c r="M414" s="146"/>
      <c r="N414" s="146"/>
      <c r="O414" s="196"/>
      <c r="P414" s="146"/>
      <c r="Q414" s="213"/>
    </row>
    <row r="415" spans="1:17" ht="68.25" customHeight="1" x14ac:dyDescent="0.25">
      <c r="A415" s="212" t="s">
        <v>2925</v>
      </c>
      <c r="B415" s="207" t="s">
        <v>2930</v>
      </c>
      <c r="C415" s="237" t="s">
        <v>126</v>
      </c>
      <c r="D415" s="230" t="s">
        <v>2255</v>
      </c>
      <c r="E415" s="134" t="s">
        <v>2256</v>
      </c>
      <c r="F415" s="134" t="s">
        <v>109</v>
      </c>
      <c r="G415" s="144" t="s">
        <v>2257</v>
      </c>
      <c r="H415" s="144" t="s">
        <v>4423</v>
      </c>
      <c r="I415" s="134" t="s">
        <v>513</v>
      </c>
      <c r="J415" s="134">
        <v>95</v>
      </c>
      <c r="K415" s="134">
        <v>84</v>
      </c>
      <c r="L415" s="134">
        <v>95</v>
      </c>
      <c r="M415" s="135">
        <v>150000</v>
      </c>
      <c r="N415" s="135">
        <v>23653.18</v>
      </c>
      <c r="O415" s="145">
        <v>150000</v>
      </c>
      <c r="P415" s="146">
        <v>0</v>
      </c>
      <c r="Q415" s="213"/>
    </row>
    <row r="416" spans="1:17" ht="68.25" customHeight="1" x14ac:dyDescent="0.25">
      <c r="A416" s="212" t="s">
        <v>2928</v>
      </c>
      <c r="B416" s="207" t="s">
        <v>2929</v>
      </c>
      <c r="C416" s="237" t="s">
        <v>126</v>
      </c>
      <c r="D416" s="230" t="s">
        <v>2258</v>
      </c>
      <c r="E416" s="134" t="s">
        <v>2259</v>
      </c>
      <c r="F416" s="134" t="s">
        <v>109</v>
      </c>
      <c r="G416" s="144" t="s">
        <v>2260</v>
      </c>
      <c r="H416" s="144" t="s">
        <v>4423</v>
      </c>
      <c r="I416" s="134" t="s">
        <v>513</v>
      </c>
      <c r="J416" s="134">
        <v>95</v>
      </c>
      <c r="K416" s="134">
        <v>11</v>
      </c>
      <c r="L416" s="134">
        <v>95</v>
      </c>
      <c r="M416" s="135">
        <v>8000</v>
      </c>
      <c r="N416" s="135">
        <v>7113.2</v>
      </c>
      <c r="O416" s="145">
        <v>5000</v>
      </c>
      <c r="P416" s="146">
        <v>3000</v>
      </c>
      <c r="Q416" s="213"/>
    </row>
    <row r="417" spans="1:17" ht="68.25" customHeight="1" x14ac:dyDescent="0.25">
      <c r="A417" s="212" t="s">
        <v>4242</v>
      </c>
      <c r="B417" s="207" t="s">
        <v>4243</v>
      </c>
      <c r="C417" s="237" t="s">
        <v>127</v>
      </c>
      <c r="D417" s="231" t="s">
        <v>2400</v>
      </c>
      <c r="E417" s="152" t="s">
        <v>2401</v>
      </c>
      <c r="F417" s="134" t="s">
        <v>2402</v>
      </c>
      <c r="G417" s="152" t="s">
        <v>2403</v>
      </c>
      <c r="H417" s="134">
        <v>0</v>
      </c>
      <c r="I417" s="153" t="s">
        <v>2404</v>
      </c>
      <c r="J417" s="147">
        <v>23</v>
      </c>
      <c r="K417" s="147">
        <v>4000</v>
      </c>
      <c r="L417" s="147">
        <v>77</v>
      </c>
      <c r="M417" s="154">
        <v>4000</v>
      </c>
      <c r="N417" s="154">
        <v>4000</v>
      </c>
      <c r="O417" s="145">
        <v>18000</v>
      </c>
      <c r="P417" s="155">
        <v>-14000</v>
      </c>
      <c r="Q417" s="213" t="s">
        <v>2405</v>
      </c>
    </row>
    <row r="418" spans="1:17" ht="68.25" customHeight="1" x14ac:dyDescent="0.25">
      <c r="A418" s="212" t="s">
        <v>4257</v>
      </c>
      <c r="B418" s="207" t="s">
        <v>4258</v>
      </c>
      <c r="C418" s="237" t="s">
        <v>236</v>
      </c>
      <c r="D418" s="230" t="s">
        <v>2376</v>
      </c>
      <c r="E418" s="134" t="s">
        <v>2377</v>
      </c>
      <c r="F418" s="134" t="s">
        <v>109</v>
      </c>
      <c r="G418" s="144" t="s">
        <v>2378</v>
      </c>
      <c r="H418" s="144" t="s">
        <v>233</v>
      </c>
      <c r="I418" s="144"/>
      <c r="J418" s="144"/>
      <c r="K418" s="144"/>
      <c r="L418" s="144"/>
      <c r="M418" s="135">
        <v>2000</v>
      </c>
      <c r="N418" s="135">
        <v>2000</v>
      </c>
      <c r="O418" s="145">
        <v>3000</v>
      </c>
      <c r="P418" s="146">
        <v>-1000</v>
      </c>
      <c r="Q418" s="213" t="s">
        <v>2379</v>
      </c>
    </row>
    <row r="419" spans="1:17" ht="68.25" customHeight="1" x14ac:dyDescent="0.25">
      <c r="A419" s="212" t="s">
        <v>4259</v>
      </c>
      <c r="B419" s="207" t="s">
        <v>4260</v>
      </c>
      <c r="C419" s="237" t="s">
        <v>236</v>
      </c>
      <c r="D419" s="230" t="s">
        <v>2376</v>
      </c>
      <c r="E419" s="134" t="s">
        <v>2380</v>
      </c>
      <c r="F419" s="134" t="s">
        <v>109</v>
      </c>
      <c r="G419" s="144" t="s">
        <v>2378</v>
      </c>
      <c r="H419" s="144" t="s">
        <v>233</v>
      </c>
      <c r="I419" s="144" t="s">
        <v>4365</v>
      </c>
      <c r="J419" s="144" t="s">
        <v>4365</v>
      </c>
      <c r="K419" s="144" t="s">
        <v>4365</v>
      </c>
      <c r="L419" s="144" t="s">
        <v>4365</v>
      </c>
      <c r="M419" s="144" t="s">
        <v>4365</v>
      </c>
      <c r="N419" s="136"/>
      <c r="O419" s="163"/>
      <c r="P419" s="146"/>
      <c r="Q419" s="213" t="s">
        <v>2379</v>
      </c>
    </row>
    <row r="420" spans="1:17" ht="68.25" customHeight="1" x14ac:dyDescent="0.25">
      <c r="A420" s="212" t="s">
        <v>4261</v>
      </c>
      <c r="B420" s="207" t="s">
        <v>4262</v>
      </c>
      <c r="C420" s="237" t="s">
        <v>236</v>
      </c>
      <c r="D420" s="230" t="s">
        <v>2376</v>
      </c>
      <c r="E420" s="134" t="s">
        <v>2381</v>
      </c>
      <c r="F420" s="134" t="s">
        <v>109</v>
      </c>
      <c r="G420" s="144" t="s">
        <v>2378</v>
      </c>
      <c r="H420" s="144" t="s">
        <v>233</v>
      </c>
      <c r="I420" s="144"/>
      <c r="J420" s="144"/>
      <c r="K420" s="144"/>
      <c r="L420" s="144"/>
      <c r="M420" s="144"/>
      <c r="N420" s="136"/>
      <c r="O420" s="163"/>
      <c r="P420" s="146"/>
      <c r="Q420" s="213" t="s">
        <v>2379</v>
      </c>
    </row>
    <row r="421" spans="1:17" ht="68.25" customHeight="1" x14ac:dyDescent="0.25">
      <c r="A421" s="212" t="s">
        <v>4263</v>
      </c>
      <c r="B421" s="207" t="s">
        <v>4264</v>
      </c>
      <c r="C421" s="237" t="s">
        <v>236</v>
      </c>
      <c r="D421" s="230" t="s">
        <v>2376</v>
      </c>
      <c r="E421" s="134" t="s">
        <v>2382</v>
      </c>
      <c r="F421" s="134" t="s">
        <v>109</v>
      </c>
      <c r="G421" s="144" t="s">
        <v>2378</v>
      </c>
      <c r="H421" s="144" t="s">
        <v>233</v>
      </c>
      <c r="I421" s="144" t="s">
        <v>4365</v>
      </c>
      <c r="J421" s="144" t="s">
        <v>4365</v>
      </c>
      <c r="K421" s="144" t="s">
        <v>4365</v>
      </c>
      <c r="L421" s="144" t="s">
        <v>4365</v>
      </c>
      <c r="M421" s="144" t="s">
        <v>4365</v>
      </c>
      <c r="N421" s="136"/>
      <c r="O421" s="163"/>
      <c r="P421" s="146"/>
      <c r="Q421" s="213" t="s">
        <v>2379</v>
      </c>
    </row>
    <row r="422" spans="1:17" ht="68.25" customHeight="1" x14ac:dyDescent="0.25">
      <c r="A422" s="212" t="s">
        <v>3361</v>
      </c>
      <c r="B422" s="207" t="s">
        <v>3362</v>
      </c>
      <c r="C422" s="237" t="s">
        <v>131</v>
      </c>
      <c r="D422" s="230" t="s">
        <v>1318</v>
      </c>
      <c r="E422" s="134" t="s">
        <v>1319</v>
      </c>
      <c r="F422" s="134"/>
      <c r="G422" s="144" t="s">
        <v>1320</v>
      </c>
      <c r="H422" s="144" t="s">
        <v>233</v>
      </c>
      <c r="I422" s="144"/>
      <c r="J422" s="144"/>
      <c r="K422" s="144"/>
      <c r="L422" s="144"/>
      <c r="M422" s="135">
        <v>153050</v>
      </c>
      <c r="N422" s="135">
        <v>131875.10999999999</v>
      </c>
      <c r="O422" s="145">
        <v>262880</v>
      </c>
      <c r="P422" s="146">
        <v>-109830</v>
      </c>
      <c r="Q422" s="213" t="s">
        <v>1321</v>
      </c>
    </row>
    <row r="423" spans="1:17" ht="68.25" customHeight="1" x14ac:dyDescent="0.25">
      <c r="A423" s="212" t="s">
        <v>3364</v>
      </c>
      <c r="B423" s="207" t="s">
        <v>3365</v>
      </c>
      <c r="C423" s="237" t="s">
        <v>131</v>
      </c>
      <c r="D423" s="230" t="s">
        <v>1322</v>
      </c>
      <c r="E423" s="134" t="s">
        <v>1319</v>
      </c>
      <c r="F423" s="134"/>
      <c r="G423" s="144" t="s">
        <v>1323</v>
      </c>
      <c r="H423" s="144" t="s">
        <v>233</v>
      </c>
      <c r="I423" s="144"/>
      <c r="J423" s="144"/>
      <c r="K423" s="144"/>
      <c r="L423" s="144"/>
      <c r="M423" s="135">
        <v>12500</v>
      </c>
      <c r="N423" s="135">
        <v>9856.59</v>
      </c>
      <c r="O423" s="145">
        <v>11000</v>
      </c>
      <c r="P423" s="146">
        <v>1500</v>
      </c>
      <c r="Q423" s="213"/>
    </row>
    <row r="424" spans="1:17" ht="68.25" customHeight="1" x14ac:dyDescent="0.25">
      <c r="A424" s="212" t="s">
        <v>3367</v>
      </c>
      <c r="B424" s="207" t="s">
        <v>3368</v>
      </c>
      <c r="C424" s="237" t="s">
        <v>131</v>
      </c>
      <c r="D424" s="230" t="s">
        <v>1324</v>
      </c>
      <c r="E424" s="134" t="s">
        <v>1319</v>
      </c>
      <c r="F424" s="134"/>
      <c r="G424" s="144" t="s">
        <v>1325</v>
      </c>
      <c r="H424" s="144" t="s">
        <v>233</v>
      </c>
      <c r="I424" s="144"/>
      <c r="J424" s="144"/>
      <c r="K424" s="144"/>
      <c r="L424" s="144"/>
      <c r="M424" s="135">
        <v>3000</v>
      </c>
      <c r="N424" s="135">
        <v>2950</v>
      </c>
      <c r="O424" s="145">
        <v>3000</v>
      </c>
      <c r="P424" s="146">
        <v>0</v>
      </c>
      <c r="Q424" s="213"/>
    </row>
    <row r="425" spans="1:17" ht="68.25" customHeight="1" x14ac:dyDescent="0.25">
      <c r="A425" s="212" t="s">
        <v>3370</v>
      </c>
      <c r="B425" s="207" t="s">
        <v>3371</v>
      </c>
      <c r="C425" s="237" t="s">
        <v>131</v>
      </c>
      <c r="D425" s="230" t="s">
        <v>1329</v>
      </c>
      <c r="E425" s="134" t="s">
        <v>1319</v>
      </c>
      <c r="F425" s="134"/>
      <c r="G425" s="144" t="s">
        <v>1330</v>
      </c>
      <c r="H425" s="144" t="s">
        <v>233</v>
      </c>
      <c r="I425" s="144"/>
      <c r="J425" s="144"/>
      <c r="K425" s="144"/>
      <c r="L425" s="144"/>
      <c r="M425" s="135">
        <v>171860.84</v>
      </c>
      <c r="N425" s="135">
        <v>171860.84</v>
      </c>
      <c r="O425" s="145">
        <v>171860.84</v>
      </c>
      <c r="P425" s="146">
        <v>0</v>
      </c>
      <c r="Q425" s="213"/>
    </row>
    <row r="426" spans="1:17" ht="68.25" customHeight="1" x14ac:dyDescent="0.25">
      <c r="A426" s="212" t="s">
        <v>3372</v>
      </c>
      <c r="B426" s="207" t="s">
        <v>3373</v>
      </c>
      <c r="C426" s="237" t="s">
        <v>131</v>
      </c>
      <c r="D426" s="230" t="s">
        <v>1331</v>
      </c>
      <c r="E426" s="134" t="s">
        <v>1319</v>
      </c>
      <c r="F426" s="134"/>
      <c r="G426" s="144" t="s">
        <v>1332</v>
      </c>
      <c r="H426" s="144" t="s">
        <v>233</v>
      </c>
      <c r="I426" s="144"/>
      <c r="J426" s="144"/>
      <c r="K426" s="144"/>
      <c r="L426" s="144"/>
      <c r="M426" s="135">
        <v>177167.34</v>
      </c>
      <c r="N426" s="135">
        <v>178501.01</v>
      </c>
      <c r="O426" s="145">
        <v>177167.34</v>
      </c>
      <c r="P426" s="146">
        <v>0</v>
      </c>
      <c r="Q426" s="213"/>
    </row>
    <row r="427" spans="1:17" ht="68.25" customHeight="1" x14ac:dyDescent="0.25">
      <c r="A427" s="212" t="s">
        <v>3374</v>
      </c>
      <c r="B427" s="207" t="s">
        <v>3375</v>
      </c>
      <c r="C427" s="237" t="s">
        <v>131</v>
      </c>
      <c r="D427" s="230" t="s">
        <v>1333</v>
      </c>
      <c r="E427" s="134" t="s">
        <v>1319</v>
      </c>
      <c r="F427" s="134"/>
      <c r="G427" s="144" t="s">
        <v>1334</v>
      </c>
      <c r="H427" s="144" t="s">
        <v>233</v>
      </c>
      <c r="I427" s="144"/>
      <c r="J427" s="144"/>
      <c r="K427" s="144"/>
      <c r="L427" s="144"/>
      <c r="M427" s="135">
        <v>44463.95</v>
      </c>
      <c r="N427" s="135">
        <v>43673.49</v>
      </c>
      <c r="O427" s="145">
        <v>44463.95</v>
      </c>
      <c r="P427" s="146">
        <v>0</v>
      </c>
      <c r="Q427" s="213"/>
    </row>
    <row r="428" spans="1:17" ht="68.25" customHeight="1" x14ac:dyDescent="0.25">
      <c r="A428" s="212" t="s">
        <v>3377</v>
      </c>
      <c r="B428" s="207" t="s">
        <v>3378</v>
      </c>
      <c r="C428" s="237" t="s">
        <v>131</v>
      </c>
      <c r="D428" s="230" t="s">
        <v>1335</v>
      </c>
      <c r="E428" s="134" t="s">
        <v>1319</v>
      </c>
      <c r="F428" s="134"/>
      <c r="G428" s="144" t="s">
        <v>1336</v>
      </c>
      <c r="H428" s="144" t="s">
        <v>233</v>
      </c>
      <c r="I428" s="144"/>
      <c r="J428" s="144"/>
      <c r="K428" s="144"/>
      <c r="L428" s="144"/>
      <c r="M428" s="135">
        <v>74990</v>
      </c>
      <c r="N428" s="135">
        <v>68882.8</v>
      </c>
      <c r="O428" s="145">
        <v>70517.86</v>
      </c>
      <c r="P428" s="146">
        <v>4472.1399999999994</v>
      </c>
      <c r="Q428" s="213" t="s">
        <v>1337</v>
      </c>
    </row>
    <row r="429" spans="1:17" ht="68.25" customHeight="1" x14ac:dyDescent="0.25">
      <c r="A429" s="212" t="s">
        <v>3379</v>
      </c>
      <c r="B429" s="207" t="s">
        <v>3380</v>
      </c>
      <c r="C429" s="237" t="s">
        <v>131</v>
      </c>
      <c r="D429" s="230" t="s">
        <v>1326</v>
      </c>
      <c r="E429" s="134" t="s">
        <v>1319</v>
      </c>
      <c r="F429" s="134"/>
      <c r="G429" s="144" t="s">
        <v>1327</v>
      </c>
      <c r="H429" s="144" t="s">
        <v>233</v>
      </c>
      <c r="I429" s="144"/>
      <c r="J429" s="144"/>
      <c r="K429" s="144"/>
      <c r="L429" s="144"/>
      <c r="M429" s="135">
        <v>11000</v>
      </c>
      <c r="N429" s="135">
        <v>10349.299999999999</v>
      </c>
      <c r="O429" s="145">
        <v>12500</v>
      </c>
      <c r="P429" s="146">
        <v>-1500</v>
      </c>
      <c r="Q429" s="213" t="s">
        <v>1328</v>
      </c>
    </row>
    <row r="430" spans="1:17" ht="68.25" customHeight="1" x14ac:dyDescent="0.25">
      <c r="A430" s="212" t="s">
        <v>3382</v>
      </c>
      <c r="B430" s="207" t="s">
        <v>3383</v>
      </c>
      <c r="C430" s="237" t="s">
        <v>133</v>
      </c>
      <c r="D430" s="230" t="s">
        <v>1318</v>
      </c>
      <c r="E430" s="134" t="s">
        <v>1368</v>
      </c>
      <c r="F430" s="134"/>
      <c r="G430" s="144" t="s">
        <v>1369</v>
      </c>
      <c r="H430" s="144" t="s">
        <v>233</v>
      </c>
      <c r="I430" s="144"/>
      <c r="J430" s="144"/>
      <c r="K430" s="144"/>
      <c r="L430" s="144"/>
      <c r="M430" s="135">
        <v>2577850</v>
      </c>
      <c r="N430" s="135">
        <v>2784898.56</v>
      </c>
      <c r="O430" s="145">
        <v>4763418.82</v>
      </c>
      <c r="P430" s="146">
        <v>-2185568.8200000003</v>
      </c>
      <c r="Q430" s="213" t="s">
        <v>1353</v>
      </c>
    </row>
    <row r="431" spans="1:17" ht="68.25" customHeight="1" x14ac:dyDescent="0.25">
      <c r="A431" s="212" t="s">
        <v>3384</v>
      </c>
      <c r="B431" s="207" t="s">
        <v>3385</v>
      </c>
      <c r="C431" s="237" t="s">
        <v>133</v>
      </c>
      <c r="D431" s="230" t="s">
        <v>1322</v>
      </c>
      <c r="E431" s="134" t="s">
        <v>1368</v>
      </c>
      <c r="F431" s="134"/>
      <c r="G431" s="144" t="s">
        <v>1370</v>
      </c>
      <c r="H431" s="144" t="s">
        <v>233</v>
      </c>
      <c r="I431" s="144"/>
      <c r="J431" s="144"/>
      <c r="K431" s="144"/>
      <c r="L431" s="144"/>
      <c r="M431" s="135">
        <v>222000</v>
      </c>
      <c r="N431" s="135">
        <v>97194.29</v>
      </c>
      <c r="O431" s="145">
        <v>298800</v>
      </c>
      <c r="P431" s="146">
        <v>-76800</v>
      </c>
      <c r="Q431" s="213" t="s">
        <v>1371</v>
      </c>
    </row>
    <row r="432" spans="1:17" ht="68.25" customHeight="1" x14ac:dyDescent="0.25">
      <c r="A432" s="212" t="s">
        <v>3387</v>
      </c>
      <c r="B432" s="207" t="s">
        <v>3388</v>
      </c>
      <c r="C432" s="237" t="s">
        <v>133</v>
      </c>
      <c r="D432" s="230" t="s">
        <v>1372</v>
      </c>
      <c r="E432" s="134" t="s">
        <v>1368</v>
      </c>
      <c r="F432" s="134"/>
      <c r="G432" s="144" t="s">
        <v>1373</v>
      </c>
      <c r="H432" s="144" t="s">
        <v>233</v>
      </c>
      <c r="I432" s="144"/>
      <c r="J432" s="144"/>
      <c r="K432" s="144"/>
      <c r="L432" s="144"/>
      <c r="M432" s="135">
        <v>149600</v>
      </c>
      <c r="N432" s="135">
        <v>6422.14</v>
      </c>
      <c r="O432" s="145">
        <v>403554.73</v>
      </c>
      <c r="P432" s="146">
        <v>-253954.72999999998</v>
      </c>
      <c r="Q432" s="213" t="s">
        <v>1374</v>
      </c>
    </row>
    <row r="433" spans="1:17" ht="68.25" customHeight="1" x14ac:dyDescent="0.25">
      <c r="A433" s="212" t="s">
        <v>3389</v>
      </c>
      <c r="B433" s="207" t="s">
        <v>3390</v>
      </c>
      <c r="C433" s="237" t="s">
        <v>133</v>
      </c>
      <c r="D433" s="230" t="s">
        <v>1324</v>
      </c>
      <c r="E433" s="134" t="s">
        <v>1368</v>
      </c>
      <c r="F433" s="134"/>
      <c r="G433" s="144" t="s">
        <v>1375</v>
      </c>
      <c r="H433" s="144" t="s">
        <v>233</v>
      </c>
      <c r="I433" s="144"/>
      <c r="J433" s="144"/>
      <c r="K433" s="144"/>
      <c r="L433" s="144"/>
      <c r="M433" s="135">
        <v>5000</v>
      </c>
      <c r="N433" s="135">
        <v>4956</v>
      </c>
      <c r="O433" s="145">
        <v>5000</v>
      </c>
      <c r="P433" s="146">
        <v>0</v>
      </c>
      <c r="Q433" s="213"/>
    </row>
    <row r="434" spans="1:17" ht="68.25" customHeight="1" x14ac:dyDescent="0.25">
      <c r="A434" s="212" t="s">
        <v>3391</v>
      </c>
      <c r="B434" s="207" t="s">
        <v>3392</v>
      </c>
      <c r="C434" s="237" t="s">
        <v>133</v>
      </c>
      <c r="D434" s="230" t="s">
        <v>1376</v>
      </c>
      <c r="E434" s="134" t="s">
        <v>1368</v>
      </c>
      <c r="F434" s="134"/>
      <c r="G434" s="144" t="s">
        <v>1377</v>
      </c>
      <c r="H434" s="144" t="s">
        <v>233</v>
      </c>
      <c r="I434" s="144"/>
      <c r="J434" s="144"/>
      <c r="K434" s="144"/>
      <c r="L434" s="144"/>
      <c r="M434" s="135">
        <v>71000</v>
      </c>
      <c r="N434" s="135">
        <v>70501.42</v>
      </c>
      <c r="O434" s="145">
        <v>71000</v>
      </c>
      <c r="P434" s="146">
        <v>0</v>
      </c>
      <c r="Q434" s="213"/>
    </row>
    <row r="435" spans="1:17" ht="68.25" customHeight="1" x14ac:dyDescent="0.25">
      <c r="A435" s="212" t="s">
        <v>3393</v>
      </c>
      <c r="B435" s="207" t="s">
        <v>3394</v>
      </c>
      <c r="C435" s="237" t="s">
        <v>133</v>
      </c>
      <c r="D435" s="230" t="s">
        <v>1329</v>
      </c>
      <c r="E435" s="134" t="s">
        <v>1368</v>
      </c>
      <c r="F435" s="134"/>
      <c r="G435" s="144" t="s">
        <v>1378</v>
      </c>
      <c r="H435" s="144" t="s">
        <v>233</v>
      </c>
      <c r="I435" s="144"/>
      <c r="J435" s="144"/>
      <c r="K435" s="144"/>
      <c r="L435" s="144"/>
      <c r="M435" s="135">
        <v>1551796.05</v>
      </c>
      <c r="N435" s="135">
        <v>1551796.05</v>
      </c>
      <c r="O435" s="145">
        <v>1611538.83</v>
      </c>
      <c r="P435" s="146">
        <v>-59742.780000000028</v>
      </c>
      <c r="Q435" s="213" t="s">
        <v>1379</v>
      </c>
    </row>
    <row r="436" spans="1:17" ht="68.25" customHeight="1" x14ac:dyDescent="0.25">
      <c r="A436" s="212" t="s">
        <v>3395</v>
      </c>
      <c r="B436" s="207" t="s">
        <v>3396</v>
      </c>
      <c r="C436" s="237" t="s">
        <v>133</v>
      </c>
      <c r="D436" s="230" t="s">
        <v>1331</v>
      </c>
      <c r="E436" s="134" t="s">
        <v>1368</v>
      </c>
      <c r="F436" s="134"/>
      <c r="G436" s="144" t="s">
        <v>1380</v>
      </c>
      <c r="H436" s="144" t="s">
        <v>233</v>
      </c>
      <c r="I436" s="144"/>
      <c r="J436" s="144"/>
      <c r="K436" s="144"/>
      <c r="L436" s="144"/>
      <c r="M436" s="135">
        <v>664377.53</v>
      </c>
      <c r="N436" s="135">
        <v>664377.03</v>
      </c>
      <c r="O436" s="145">
        <v>664377.53</v>
      </c>
      <c r="P436" s="146">
        <v>0</v>
      </c>
      <c r="Q436" s="213"/>
    </row>
    <row r="437" spans="1:17" ht="68.25" customHeight="1" x14ac:dyDescent="0.25">
      <c r="A437" s="212" t="s">
        <v>3397</v>
      </c>
      <c r="B437" s="207" t="s">
        <v>3398</v>
      </c>
      <c r="C437" s="237" t="s">
        <v>133</v>
      </c>
      <c r="D437" s="230" t="s">
        <v>1333</v>
      </c>
      <c r="E437" s="134" t="s">
        <v>1368</v>
      </c>
      <c r="F437" s="134"/>
      <c r="G437" s="144" t="s">
        <v>1381</v>
      </c>
      <c r="H437" s="144" t="s">
        <v>233</v>
      </c>
      <c r="I437" s="144"/>
      <c r="J437" s="144"/>
      <c r="K437" s="144"/>
      <c r="L437" s="144"/>
      <c r="M437" s="135">
        <v>988399.7</v>
      </c>
      <c r="N437" s="135">
        <v>989932.37</v>
      </c>
      <c r="O437" s="145">
        <v>1011540.65</v>
      </c>
      <c r="P437" s="146">
        <v>-23140.95000000007</v>
      </c>
      <c r="Q437" s="213" t="s">
        <v>1382</v>
      </c>
    </row>
    <row r="438" spans="1:17" ht="68.25" customHeight="1" x14ac:dyDescent="0.25">
      <c r="A438" s="212" t="s">
        <v>3399</v>
      </c>
      <c r="B438" s="207" t="s">
        <v>3400</v>
      </c>
      <c r="C438" s="237" t="s">
        <v>133</v>
      </c>
      <c r="D438" s="230" t="s">
        <v>1335</v>
      </c>
      <c r="E438" s="134" t="s">
        <v>1368</v>
      </c>
      <c r="F438" s="134"/>
      <c r="G438" s="144" t="s">
        <v>1383</v>
      </c>
      <c r="H438" s="144" t="s">
        <v>233</v>
      </c>
      <c r="I438" s="144"/>
      <c r="J438" s="144"/>
      <c r="K438" s="144"/>
      <c r="L438" s="144"/>
      <c r="M438" s="135">
        <v>802460</v>
      </c>
      <c r="N438" s="135">
        <v>775889.07</v>
      </c>
      <c r="O438" s="145">
        <v>879710.14</v>
      </c>
      <c r="P438" s="146">
        <v>-77250.140000000014</v>
      </c>
      <c r="Q438" s="213" t="s">
        <v>1384</v>
      </c>
    </row>
    <row r="439" spans="1:17" ht="68.25" customHeight="1" x14ac:dyDescent="0.25">
      <c r="A439" s="212" t="s">
        <v>4265</v>
      </c>
      <c r="B439" s="207" t="s">
        <v>4266</v>
      </c>
      <c r="C439" s="237" t="s">
        <v>134</v>
      </c>
      <c r="D439" s="230" t="s">
        <v>2337</v>
      </c>
      <c r="E439" s="134" t="s">
        <v>2338</v>
      </c>
      <c r="F439" s="134" t="s">
        <v>109</v>
      </c>
      <c r="G439" s="144" t="s">
        <v>2339</v>
      </c>
      <c r="H439" s="144"/>
      <c r="I439" s="134">
        <v>500</v>
      </c>
      <c r="J439" s="144"/>
      <c r="K439" s="144"/>
      <c r="L439" s="144"/>
      <c r="M439" s="135">
        <v>500</v>
      </c>
      <c r="N439" s="135">
        <v>250</v>
      </c>
      <c r="O439" s="145">
        <v>300</v>
      </c>
      <c r="P439" s="146">
        <v>200</v>
      </c>
      <c r="Q439" s="220"/>
    </row>
    <row r="440" spans="1:17" ht="68.25" customHeight="1" x14ac:dyDescent="0.25">
      <c r="A440" s="212" t="s">
        <v>4267</v>
      </c>
      <c r="B440" s="207" t="s">
        <v>4268</v>
      </c>
      <c r="C440" s="237" t="s">
        <v>134</v>
      </c>
      <c r="D440" s="230" t="s">
        <v>2337</v>
      </c>
      <c r="E440" s="134" t="s">
        <v>2340</v>
      </c>
      <c r="F440" s="134" t="s">
        <v>109</v>
      </c>
      <c r="G440" s="144" t="s">
        <v>2339</v>
      </c>
      <c r="H440" s="144"/>
      <c r="I440" s="134">
        <v>2500</v>
      </c>
      <c r="J440" s="144"/>
      <c r="K440" s="144"/>
      <c r="L440" s="144"/>
      <c r="M440" s="135">
        <v>1500</v>
      </c>
      <c r="N440" s="135">
        <v>250</v>
      </c>
      <c r="O440" s="145">
        <v>600</v>
      </c>
      <c r="P440" s="146">
        <v>900</v>
      </c>
      <c r="Q440" s="220"/>
    </row>
    <row r="441" spans="1:17" ht="68.25" customHeight="1" x14ac:dyDescent="0.25">
      <c r="A441" s="212" t="s">
        <v>3402</v>
      </c>
      <c r="B441" s="207" t="s">
        <v>3403</v>
      </c>
      <c r="C441" s="237" t="s">
        <v>135</v>
      </c>
      <c r="D441" s="230" t="s">
        <v>1351</v>
      </c>
      <c r="E441" s="144"/>
      <c r="F441" s="134"/>
      <c r="G441" s="144" t="s">
        <v>1352</v>
      </c>
      <c r="H441" s="144" t="s">
        <v>233</v>
      </c>
      <c r="I441" s="144"/>
      <c r="J441" s="144"/>
      <c r="K441" s="144"/>
      <c r="L441" s="144"/>
      <c r="M441" s="135">
        <v>425850</v>
      </c>
      <c r="N441" s="135">
        <v>501523.04</v>
      </c>
      <c r="O441" s="145">
        <v>809323.75</v>
      </c>
      <c r="P441" s="146">
        <v>-383473.75</v>
      </c>
      <c r="Q441" s="213" t="s">
        <v>1353</v>
      </c>
    </row>
    <row r="442" spans="1:17" ht="68.25" customHeight="1" x14ac:dyDescent="0.25">
      <c r="A442" s="212" t="s">
        <v>3404</v>
      </c>
      <c r="B442" s="207" t="s">
        <v>3405</v>
      </c>
      <c r="C442" s="237" t="s">
        <v>135</v>
      </c>
      <c r="D442" s="230" t="s">
        <v>1354</v>
      </c>
      <c r="E442" s="144"/>
      <c r="F442" s="134"/>
      <c r="G442" s="144" t="s">
        <v>1355</v>
      </c>
      <c r="H442" s="144" t="s">
        <v>233</v>
      </c>
      <c r="I442" s="144"/>
      <c r="J442" s="144"/>
      <c r="K442" s="144"/>
      <c r="L442" s="144"/>
      <c r="M442" s="135">
        <v>75000</v>
      </c>
      <c r="N442" s="135">
        <v>34481.75</v>
      </c>
      <c r="O442" s="145">
        <v>75000</v>
      </c>
      <c r="P442" s="146">
        <v>0</v>
      </c>
      <c r="Q442" s="213"/>
    </row>
    <row r="443" spans="1:17" ht="68.25" customHeight="1" x14ac:dyDescent="0.25">
      <c r="A443" s="212" t="s">
        <v>3406</v>
      </c>
      <c r="B443" s="207" t="s">
        <v>3407</v>
      </c>
      <c r="C443" s="237" t="s">
        <v>135</v>
      </c>
      <c r="D443" s="230" t="s">
        <v>1356</v>
      </c>
      <c r="E443" s="144"/>
      <c r="F443" s="134"/>
      <c r="G443" s="144" t="s">
        <v>1357</v>
      </c>
      <c r="H443" s="144" t="s">
        <v>233</v>
      </c>
      <c r="I443" s="144"/>
      <c r="J443" s="144"/>
      <c r="K443" s="144"/>
      <c r="L443" s="144"/>
      <c r="M443" s="135">
        <v>5000</v>
      </c>
      <c r="N443" s="135">
        <v>0</v>
      </c>
      <c r="O443" s="145">
        <v>7500</v>
      </c>
      <c r="P443" s="146">
        <v>-2500</v>
      </c>
      <c r="Q443" s="213" t="s">
        <v>1358</v>
      </c>
    </row>
    <row r="444" spans="1:17" ht="68.25" customHeight="1" x14ac:dyDescent="0.25">
      <c r="A444" s="212" t="s">
        <v>3408</v>
      </c>
      <c r="B444" s="207" t="s">
        <v>3409</v>
      </c>
      <c r="C444" s="237" t="s">
        <v>135</v>
      </c>
      <c r="D444" s="230" t="s">
        <v>1359</v>
      </c>
      <c r="E444" s="144"/>
      <c r="F444" s="134"/>
      <c r="G444" s="144" t="s">
        <v>1360</v>
      </c>
      <c r="H444" s="144" t="s">
        <v>233</v>
      </c>
      <c r="I444" s="144"/>
      <c r="J444" s="144"/>
      <c r="K444" s="144"/>
      <c r="L444" s="144"/>
      <c r="M444" s="135">
        <v>20000</v>
      </c>
      <c r="N444" s="135">
        <v>8001</v>
      </c>
      <c r="O444" s="145">
        <v>20000</v>
      </c>
      <c r="P444" s="146">
        <v>0</v>
      </c>
      <c r="Q444" s="213"/>
    </row>
    <row r="445" spans="1:17" ht="68.25" customHeight="1" x14ac:dyDescent="0.25">
      <c r="A445" s="212" t="s">
        <v>3410</v>
      </c>
      <c r="B445" s="207" t="s">
        <v>3411</v>
      </c>
      <c r="C445" s="237" t="s">
        <v>135</v>
      </c>
      <c r="D445" s="230" t="s">
        <v>1329</v>
      </c>
      <c r="E445" s="144"/>
      <c r="F445" s="134"/>
      <c r="G445" s="144" t="s">
        <v>1361</v>
      </c>
      <c r="H445" s="144" t="s">
        <v>233</v>
      </c>
      <c r="I445" s="144"/>
      <c r="J445" s="144"/>
      <c r="K445" s="144"/>
      <c r="L445" s="144"/>
      <c r="M445" s="135">
        <v>398104.63</v>
      </c>
      <c r="N445" s="135">
        <v>398104.63</v>
      </c>
      <c r="O445" s="145">
        <v>398104.63</v>
      </c>
      <c r="P445" s="146">
        <v>0</v>
      </c>
      <c r="Q445" s="213"/>
    </row>
    <row r="446" spans="1:17" ht="68.25" customHeight="1" x14ac:dyDescent="0.25">
      <c r="A446" s="212" t="s">
        <v>3412</v>
      </c>
      <c r="B446" s="207" t="s">
        <v>3413</v>
      </c>
      <c r="C446" s="237" t="s">
        <v>135</v>
      </c>
      <c r="D446" s="230" t="s">
        <v>1362</v>
      </c>
      <c r="E446" s="144"/>
      <c r="F446" s="134"/>
      <c r="G446" s="144" t="s">
        <v>1363</v>
      </c>
      <c r="H446" s="144" t="s">
        <v>233</v>
      </c>
      <c r="I446" s="144"/>
      <c r="J446" s="144"/>
      <c r="K446" s="144"/>
      <c r="L446" s="144"/>
      <c r="M446" s="135">
        <v>295278.90000000002</v>
      </c>
      <c r="N446" s="135">
        <v>295835.94</v>
      </c>
      <c r="O446" s="145">
        <v>295278.90000000002</v>
      </c>
      <c r="P446" s="146">
        <v>0</v>
      </c>
      <c r="Q446" s="213"/>
    </row>
    <row r="447" spans="1:17" ht="68.25" customHeight="1" x14ac:dyDescent="0.25">
      <c r="A447" s="212" t="s">
        <v>3414</v>
      </c>
      <c r="B447" s="207" t="s">
        <v>3415</v>
      </c>
      <c r="C447" s="237" t="s">
        <v>135</v>
      </c>
      <c r="D447" s="230" t="s">
        <v>1364</v>
      </c>
      <c r="E447" s="144"/>
      <c r="F447" s="134"/>
      <c r="G447" s="144" t="s">
        <v>1365</v>
      </c>
      <c r="H447" s="144" t="s">
        <v>233</v>
      </c>
      <c r="I447" s="144"/>
      <c r="J447" s="144"/>
      <c r="K447" s="144"/>
      <c r="L447" s="144"/>
      <c r="M447" s="135">
        <v>139971.60999999999</v>
      </c>
      <c r="N447" s="135">
        <v>145578.29</v>
      </c>
      <c r="O447" s="145">
        <v>139971.60999999999</v>
      </c>
      <c r="P447" s="146">
        <v>0</v>
      </c>
      <c r="Q447" s="213"/>
    </row>
    <row r="448" spans="1:17" ht="68.25" customHeight="1" x14ac:dyDescent="0.25">
      <c r="A448" s="212" t="s">
        <v>3416</v>
      </c>
      <c r="B448" s="207" t="s">
        <v>3417</v>
      </c>
      <c r="C448" s="237" t="s">
        <v>135</v>
      </c>
      <c r="D448" s="230" t="s">
        <v>1335</v>
      </c>
      <c r="E448" s="144"/>
      <c r="F448" s="134"/>
      <c r="G448" s="144" t="s">
        <v>1366</v>
      </c>
      <c r="H448" s="144" t="s">
        <v>233</v>
      </c>
      <c r="I448" s="144"/>
      <c r="J448" s="144"/>
      <c r="K448" s="144"/>
      <c r="L448" s="144"/>
      <c r="M448" s="135">
        <v>238660</v>
      </c>
      <c r="N448" s="135">
        <v>209796.12</v>
      </c>
      <c r="O448" s="145">
        <v>203885.57</v>
      </c>
      <c r="P448" s="146">
        <v>34774.429999999993</v>
      </c>
      <c r="Q448" s="213" t="s">
        <v>1367</v>
      </c>
    </row>
    <row r="449" spans="1:17" ht="68.25" customHeight="1" x14ac:dyDescent="0.25">
      <c r="A449" s="212" t="s">
        <v>4269</v>
      </c>
      <c r="B449" s="207" t="s">
        <v>4270</v>
      </c>
      <c r="C449" s="237" t="s">
        <v>136</v>
      </c>
      <c r="D449" s="230" t="s">
        <v>2337</v>
      </c>
      <c r="E449" s="134" t="s">
        <v>2341</v>
      </c>
      <c r="F449" s="134" t="s">
        <v>109</v>
      </c>
      <c r="G449" s="144" t="s">
        <v>2339</v>
      </c>
      <c r="H449" s="144"/>
      <c r="I449" s="134">
        <v>2500</v>
      </c>
      <c r="J449" s="144"/>
      <c r="K449" s="144"/>
      <c r="L449" s="144"/>
      <c r="M449" s="135">
        <v>2000</v>
      </c>
      <c r="N449" s="135">
        <v>1760</v>
      </c>
      <c r="O449" s="145">
        <v>2000</v>
      </c>
      <c r="P449" s="146">
        <v>0</v>
      </c>
      <c r="Q449" s="220"/>
    </row>
    <row r="450" spans="1:17" ht="68.25" customHeight="1" x14ac:dyDescent="0.25">
      <c r="A450" s="212" t="s">
        <v>4271</v>
      </c>
      <c r="B450" s="207" t="s">
        <v>4272</v>
      </c>
      <c r="C450" s="237" t="s">
        <v>136</v>
      </c>
      <c r="D450" s="230" t="s">
        <v>2337</v>
      </c>
      <c r="E450" s="134" t="s">
        <v>2342</v>
      </c>
      <c r="F450" s="134" t="s">
        <v>109</v>
      </c>
      <c r="G450" s="144" t="s">
        <v>2339</v>
      </c>
      <c r="H450" s="144"/>
      <c r="I450" s="134">
        <v>2000</v>
      </c>
      <c r="J450" s="144"/>
      <c r="K450" s="144"/>
      <c r="L450" s="144"/>
      <c r="M450" s="135">
        <v>2000</v>
      </c>
      <c r="N450" s="135">
        <v>2354</v>
      </c>
      <c r="O450" s="145">
        <v>2400</v>
      </c>
      <c r="P450" s="146">
        <v>-400</v>
      </c>
      <c r="Q450" s="213"/>
    </row>
    <row r="451" spans="1:17" ht="68.25" customHeight="1" x14ac:dyDescent="0.25">
      <c r="A451" s="212" t="s">
        <v>4271</v>
      </c>
      <c r="B451" s="207" t="s">
        <v>4272</v>
      </c>
      <c r="C451" s="237" t="s">
        <v>136</v>
      </c>
      <c r="D451" s="230" t="s">
        <v>2343</v>
      </c>
      <c r="E451" s="134" t="s">
        <v>2344</v>
      </c>
      <c r="F451" s="134" t="s">
        <v>109</v>
      </c>
      <c r="G451" s="144" t="s">
        <v>2345</v>
      </c>
      <c r="H451" s="144"/>
      <c r="I451" s="134">
        <v>1500</v>
      </c>
      <c r="J451" s="144"/>
      <c r="K451" s="144"/>
      <c r="L451" s="144"/>
      <c r="M451" s="135">
        <v>1000</v>
      </c>
      <c r="N451" s="135">
        <v>500</v>
      </c>
      <c r="O451" s="145">
        <v>700</v>
      </c>
      <c r="P451" s="146">
        <v>300</v>
      </c>
      <c r="Q451" s="213"/>
    </row>
    <row r="452" spans="1:17" ht="68.25" customHeight="1" x14ac:dyDescent="0.25">
      <c r="A452" s="212" t="s">
        <v>4271</v>
      </c>
      <c r="B452" s="207" t="s">
        <v>4272</v>
      </c>
      <c r="C452" s="237" t="s">
        <v>136</v>
      </c>
      <c r="D452" s="230" t="s">
        <v>2346</v>
      </c>
      <c r="E452" s="134" t="s">
        <v>2347</v>
      </c>
      <c r="F452" s="134" t="s">
        <v>109</v>
      </c>
      <c r="G452" s="144" t="s">
        <v>2348</v>
      </c>
      <c r="H452" s="144"/>
      <c r="I452" s="134">
        <v>3000</v>
      </c>
      <c r="J452" s="144"/>
      <c r="K452" s="144"/>
      <c r="L452" s="144"/>
      <c r="M452" s="135">
        <v>2000</v>
      </c>
      <c r="N452" s="135">
        <v>500</v>
      </c>
      <c r="O452" s="145">
        <v>1500</v>
      </c>
      <c r="P452" s="146">
        <v>500</v>
      </c>
      <c r="Q452" s="213"/>
    </row>
    <row r="453" spans="1:17" ht="68.25" customHeight="1" x14ac:dyDescent="0.25">
      <c r="A453" s="212" t="s">
        <v>4273</v>
      </c>
      <c r="B453" s="207" t="s">
        <v>4274</v>
      </c>
      <c r="C453" s="237" t="s">
        <v>136</v>
      </c>
      <c r="D453" s="231" t="s">
        <v>2283</v>
      </c>
      <c r="E453" s="144"/>
      <c r="F453" s="134"/>
      <c r="G453" s="152">
        <v>22000</v>
      </c>
      <c r="H453" s="144"/>
      <c r="I453" s="144"/>
      <c r="J453" s="144"/>
      <c r="K453" s="144"/>
      <c r="L453" s="144"/>
      <c r="M453" s="154">
        <v>3000</v>
      </c>
      <c r="N453" s="154">
        <v>3000</v>
      </c>
      <c r="O453" s="145">
        <v>3000</v>
      </c>
      <c r="P453" s="155">
        <v>0</v>
      </c>
      <c r="Q453" s="213"/>
    </row>
    <row r="454" spans="1:17" ht="68.25" customHeight="1" x14ac:dyDescent="0.25">
      <c r="A454" s="212" t="s">
        <v>3419</v>
      </c>
      <c r="B454" s="207" t="s">
        <v>3420</v>
      </c>
      <c r="C454" s="237" t="s">
        <v>137</v>
      </c>
      <c r="D454" s="230" t="s">
        <v>1385</v>
      </c>
      <c r="E454" s="134" t="s">
        <v>1386</v>
      </c>
      <c r="F454" s="134"/>
      <c r="G454" s="144" t="s">
        <v>1387</v>
      </c>
      <c r="H454" s="144" t="s">
        <v>233</v>
      </c>
      <c r="I454" s="144"/>
      <c r="J454" s="144"/>
      <c r="K454" s="144"/>
      <c r="L454" s="144"/>
      <c r="M454" s="135">
        <v>5000</v>
      </c>
      <c r="N454" s="135">
        <v>3167.66</v>
      </c>
      <c r="O454" s="145">
        <v>5000</v>
      </c>
      <c r="P454" s="146">
        <v>0</v>
      </c>
      <c r="Q454" s="213"/>
    </row>
    <row r="455" spans="1:17" ht="68.25" customHeight="1" x14ac:dyDescent="0.25">
      <c r="A455" s="212" t="s">
        <v>3421</v>
      </c>
      <c r="B455" s="207" t="s">
        <v>3422</v>
      </c>
      <c r="C455" s="237" t="s">
        <v>137</v>
      </c>
      <c r="D455" s="230" t="s">
        <v>1388</v>
      </c>
      <c r="E455" s="134" t="s">
        <v>1386</v>
      </c>
      <c r="F455" s="134"/>
      <c r="G455" s="144" t="s">
        <v>1389</v>
      </c>
      <c r="H455" s="144" t="s">
        <v>233</v>
      </c>
      <c r="I455" s="144"/>
      <c r="J455" s="144"/>
      <c r="K455" s="144"/>
      <c r="L455" s="144"/>
      <c r="M455" s="135">
        <v>1557100</v>
      </c>
      <c r="N455" s="135">
        <v>1685023.61</v>
      </c>
      <c r="O455" s="145">
        <v>2853587.65</v>
      </c>
      <c r="P455" s="146">
        <v>-1296487.6499999999</v>
      </c>
      <c r="Q455" s="213" t="s">
        <v>1353</v>
      </c>
    </row>
    <row r="456" spans="1:17" ht="68.25" customHeight="1" x14ac:dyDescent="0.25">
      <c r="A456" s="212" t="s">
        <v>3423</v>
      </c>
      <c r="B456" s="207" t="s">
        <v>3424</v>
      </c>
      <c r="C456" s="237" t="s">
        <v>137</v>
      </c>
      <c r="D456" s="230" t="s">
        <v>1390</v>
      </c>
      <c r="E456" s="134" t="s">
        <v>1386</v>
      </c>
      <c r="F456" s="134"/>
      <c r="G456" s="144" t="s">
        <v>1391</v>
      </c>
      <c r="H456" s="144" t="s">
        <v>233</v>
      </c>
      <c r="I456" s="144"/>
      <c r="J456" s="144"/>
      <c r="K456" s="144"/>
      <c r="L456" s="144"/>
      <c r="M456" s="135">
        <v>75000</v>
      </c>
      <c r="N456" s="135">
        <v>48855.68</v>
      </c>
      <c r="O456" s="145">
        <v>75000</v>
      </c>
      <c r="P456" s="146">
        <v>0</v>
      </c>
      <c r="Q456" s="213"/>
    </row>
    <row r="457" spans="1:17" ht="68.25" customHeight="1" x14ac:dyDescent="0.25">
      <c r="A457" s="212" t="s">
        <v>3425</v>
      </c>
      <c r="B457" s="207" t="s">
        <v>3426</v>
      </c>
      <c r="C457" s="237" t="s">
        <v>137</v>
      </c>
      <c r="D457" s="230" t="s">
        <v>1392</v>
      </c>
      <c r="E457" s="134" t="s">
        <v>1386</v>
      </c>
      <c r="F457" s="134"/>
      <c r="G457" s="144" t="s">
        <v>1393</v>
      </c>
      <c r="H457" s="144" t="s">
        <v>233</v>
      </c>
      <c r="I457" s="144"/>
      <c r="J457" s="144"/>
      <c r="K457" s="144"/>
      <c r="L457" s="144"/>
      <c r="M457" s="135">
        <v>98600</v>
      </c>
      <c r="N457" s="135">
        <v>37710.14</v>
      </c>
      <c r="O457" s="145">
        <v>213852.16</v>
      </c>
      <c r="P457" s="146">
        <v>-115252.16</v>
      </c>
      <c r="Q457" s="213" t="s">
        <v>1374</v>
      </c>
    </row>
    <row r="458" spans="1:17" ht="68.25" customHeight="1" x14ac:dyDescent="0.25">
      <c r="A458" s="212" t="s">
        <v>3427</v>
      </c>
      <c r="B458" s="207" t="s">
        <v>3428</v>
      </c>
      <c r="C458" s="237" t="s">
        <v>137</v>
      </c>
      <c r="D458" s="230" t="s">
        <v>1394</v>
      </c>
      <c r="E458" s="134" t="s">
        <v>1386</v>
      </c>
      <c r="F458" s="134"/>
      <c r="G458" s="144" t="s">
        <v>1395</v>
      </c>
      <c r="H458" s="144" t="s">
        <v>233</v>
      </c>
      <c r="I458" s="144"/>
      <c r="J458" s="144"/>
      <c r="K458" s="144"/>
      <c r="L458" s="144"/>
      <c r="M458" s="135">
        <v>5000</v>
      </c>
      <c r="N458" s="135">
        <v>2950</v>
      </c>
      <c r="O458" s="145">
        <v>5000</v>
      </c>
      <c r="P458" s="146">
        <v>0</v>
      </c>
      <c r="Q458" s="213"/>
    </row>
    <row r="459" spans="1:17" ht="68.25" customHeight="1" x14ac:dyDescent="0.25">
      <c r="A459" s="212" t="s">
        <v>3429</v>
      </c>
      <c r="B459" s="207" t="s">
        <v>3430</v>
      </c>
      <c r="C459" s="237" t="s">
        <v>137</v>
      </c>
      <c r="D459" s="230" t="s">
        <v>1396</v>
      </c>
      <c r="E459" s="134" t="s">
        <v>1386</v>
      </c>
      <c r="F459" s="134"/>
      <c r="G459" s="144" t="s">
        <v>1397</v>
      </c>
      <c r="H459" s="144" t="s">
        <v>233</v>
      </c>
      <c r="I459" s="144"/>
      <c r="J459" s="144"/>
      <c r="K459" s="144"/>
      <c r="L459" s="144"/>
      <c r="M459" s="135">
        <v>706285.84</v>
      </c>
      <c r="N459" s="135">
        <v>706285.84</v>
      </c>
      <c r="O459" s="145">
        <v>706285.84</v>
      </c>
      <c r="P459" s="146">
        <v>0</v>
      </c>
      <c r="Q459" s="213"/>
    </row>
    <row r="460" spans="1:17" ht="68.25" customHeight="1" x14ac:dyDescent="0.25">
      <c r="A460" s="212" t="s">
        <v>3431</v>
      </c>
      <c r="B460" s="207" t="s">
        <v>3432</v>
      </c>
      <c r="C460" s="237" t="s">
        <v>137</v>
      </c>
      <c r="D460" s="230" t="s">
        <v>1398</v>
      </c>
      <c r="E460" s="134" t="s">
        <v>1386</v>
      </c>
      <c r="F460" s="134"/>
      <c r="G460" s="144" t="s">
        <v>1399</v>
      </c>
      <c r="H460" s="144" t="s">
        <v>233</v>
      </c>
      <c r="I460" s="144"/>
      <c r="J460" s="144"/>
      <c r="K460" s="144"/>
      <c r="L460" s="144"/>
      <c r="M460" s="135">
        <v>339570.74</v>
      </c>
      <c r="N460" s="135">
        <v>339570.73</v>
      </c>
      <c r="O460" s="145">
        <v>375686.73</v>
      </c>
      <c r="P460" s="146">
        <v>-36115.989999999991</v>
      </c>
      <c r="Q460" s="213" t="s">
        <v>1400</v>
      </c>
    </row>
    <row r="461" spans="1:17" ht="68.25" customHeight="1" x14ac:dyDescent="0.25">
      <c r="A461" s="212" t="s">
        <v>3433</v>
      </c>
      <c r="B461" s="207" t="s">
        <v>3434</v>
      </c>
      <c r="C461" s="237" t="s">
        <v>137</v>
      </c>
      <c r="D461" s="230" t="s">
        <v>1401</v>
      </c>
      <c r="E461" s="134" t="s">
        <v>1386</v>
      </c>
      <c r="F461" s="134"/>
      <c r="G461" s="144" t="s">
        <v>1402</v>
      </c>
      <c r="H461" s="144" t="s">
        <v>233</v>
      </c>
      <c r="I461" s="144"/>
      <c r="J461" s="144"/>
      <c r="K461" s="144"/>
      <c r="L461" s="144"/>
      <c r="M461" s="135">
        <v>282947.64</v>
      </c>
      <c r="N461" s="135">
        <v>276598.75</v>
      </c>
      <c r="O461" s="145">
        <v>282947.64</v>
      </c>
      <c r="P461" s="146">
        <v>0</v>
      </c>
      <c r="Q461" s="213"/>
    </row>
    <row r="462" spans="1:17" ht="68.25" customHeight="1" x14ac:dyDescent="0.25">
      <c r="A462" s="212" t="s">
        <v>3435</v>
      </c>
      <c r="B462" s="207" t="s">
        <v>3436</v>
      </c>
      <c r="C462" s="237" t="s">
        <v>137</v>
      </c>
      <c r="D462" s="230" t="s">
        <v>1403</v>
      </c>
      <c r="E462" s="134" t="s">
        <v>1386</v>
      </c>
      <c r="F462" s="134"/>
      <c r="G462" s="144" t="s">
        <v>1404</v>
      </c>
      <c r="H462" s="144" t="s">
        <v>233</v>
      </c>
      <c r="I462" s="144"/>
      <c r="J462" s="144"/>
      <c r="K462" s="144"/>
      <c r="L462" s="144"/>
      <c r="M462" s="135">
        <v>92250</v>
      </c>
      <c r="N462" s="135">
        <v>108101.65</v>
      </c>
      <c r="O462" s="145">
        <v>129782.09</v>
      </c>
      <c r="P462" s="146">
        <v>-37532.089999999997</v>
      </c>
      <c r="Q462" s="213" t="s">
        <v>1405</v>
      </c>
    </row>
    <row r="463" spans="1:17" ht="68.25" customHeight="1" x14ac:dyDescent="0.25">
      <c r="A463" s="212" t="s">
        <v>4275</v>
      </c>
      <c r="B463" s="207" t="s">
        <v>4276</v>
      </c>
      <c r="C463" s="237" t="s">
        <v>138</v>
      </c>
      <c r="D463" s="231" t="s">
        <v>2284</v>
      </c>
      <c r="E463" s="144"/>
      <c r="F463" s="134"/>
      <c r="G463" s="152">
        <v>22002</v>
      </c>
      <c r="H463" s="144"/>
      <c r="I463" s="144"/>
      <c r="J463" s="144"/>
      <c r="K463" s="144"/>
      <c r="L463" s="144"/>
      <c r="M463" s="154">
        <v>1000</v>
      </c>
      <c r="N463" s="154">
        <v>1000</v>
      </c>
      <c r="O463" s="145">
        <v>1000</v>
      </c>
      <c r="P463" s="155">
        <v>0</v>
      </c>
      <c r="Q463" s="213"/>
    </row>
    <row r="464" spans="1:17" ht="68.25" customHeight="1" x14ac:dyDescent="0.25">
      <c r="A464" s="212" t="s">
        <v>4275</v>
      </c>
      <c r="B464" s="207" t="s">
        <v>4276</v>
      </c>
      <c r="C464" s="237" t="s">
        <v>138</v>
      </c>
      <c r="D464" s="231" t="s">
        <v>972</v>
      </c>
      <c r="E464" s="144"/>
      <c r="F464" s="134"/>
      <c r="G464" s="152">
        <v>22609</v>
      </c>
      <c r="H464" s="144"/>
      <c r="I464" s="144"/>
      <c r="J464" s="144"/>
      <c r="K464" s="144"/>
      <c r="L464" s="144"/>
      <c r="M464" s="154">
        <v>700</v>
      </c>
      <c r="N464" s="154">
        <v>700</v>
      </c>
      <c r="O464" s="145">
        <v>700</v>
      </c>
      <c r="P464" s="146">
        <v>0</v>
      </c>
      <c r="Q464" s="213"/>
    </row>
    <row r="465" spans="1:17" ht="68.25" customHeight="1" x14ac:dyDescent="0.25">
      <c r="A465" s="212" t="s">
        <v>4275</v>
      </c>
      <c r="B465" s="207" t="s">
        <v>4276</v>
      </c>
      <c r="C465" s="237" t="s">
        <v>138</v>
      </c>
      <c r="D465" s="231" t="s">
        <v>2287</v>
      </c>
      <c r="E465" s="144"/>
      <c r="F465" s="134"/>
      <c r="G465" s="152">
        <v>23102</v>
      </c>
      <c r="H465" s="144"/>
      <c r="I465" s="144"/>
      <c r="J465" s="144"/>
      <c r="K465" s="144"/>
      <c r="L465" s="144"/>
      <c r="M465" s="154">
        <v>500</v>
      </c>
      <c r="N465" s="154">
        <v>500</v>
      </c>
      <c r="O465" s="145">
        <v>500</v>
      </c>
      <c r="P465" s="146">
        <v>0</v>
      </c>
      <c r="Q465" s="213"/>
    </row>
    <row r="466" spans="1:17" ht="68.25" customHeight="1" x14ac:dyDescent="0.25">
      <c r="A466" s="212" t="s">
        <v>4275</v>
      </c>
      <c r="B466" s="207" t="s">
        <v>4276</v>
      </c>
      <c r="C466" s="237" t="s">
        <v>138</v>
      </c>
      <c r="D466" s="231" t="s">
        <v>2285</v>
      </c>
      <c r="E466" s="144"/>
      <c r="F466" s="134"/>
      <c r="G466" s="152" t="s">
        <v>2286</v>
      </c>
      <c r="H466" s="144"/>
      <c r="I466" s="144"/>
      <c r="J466" s="144"/>
      <c r="K466" s="144"/>
      <c r="L466" s="144"/>
      <c r="M466" s="154">
        <v>2900</v>
      </c>
      <c r="N466" s="154">
        <v>2900</v>
      </c>
      <c r="O466" s="145">
        <v>2900</v>
      </c>
      <c r="P466" s="146">
        <v>0</v>
      </c>
      <c r="Q466" s="213"/>
    </row>
    <row r="467" spans="1:17" ht="68.25" customHeight="1" x14ac:dyDescent="0.25">
      <c r="A467" s="212" t="s">
        <v>4277</v>
      </c>
      <c r="B467" s="207" t="s">
        <v>4278</v>
      </c>
      <c r="C467" s="237" t="s">
        <v>138</v>
      </c>
      <c r="D467" s="230" t="s">
        <v>957</v>
      </c>
      <c r="E467" s="134" t="s">
        <v>958</v>
      </c>
      <c r="F467" s="134"/>
      <c r="G467" s="144" t="s">
        <v>959</v>
      </c>
      <c r="H467" s="144"/>
      <c r="I467" s="134" t="s">
        <v>960</v>
      </c>
      <c r="J467" s="144"/>
      <c r="K467" s="144"/>
      <c r="L467" s="144"/>
      <c r="M467" s="135">
        <v>6250</v>
      </c>
      <c r="N467" s="135">
        <v>3522.36</v>
      </c>
      <c r="O467" s="145">
        <v>6250</v>
      </c>
      <c r="P467" s="146">
        <v>0</v>
      </c>
      <c r="Q467" s="213"/>
    </row>
    <row r="468" spans="1:17" ht="68.25" customHeight="1" x14ac:dyDescent="0.25">
      <c r="A468" s="212" t="s">
        <v>4277</v>
      </c>
      <c r="B468" s="207" t="s">
        <v>4278</v>
      </c>
      <c r="C468" s="237" t="s">
        <v>138</v>
      </c>
      <c r="D468" s="230" t="s">
        <v>953</v>
      </c>
      <c r="E468" s="134" t="s">
        <v>954</v>
      </c>
      <c r="F468" s="134"/>
      <c r="G468" s="144" t="s">
        <v>955</v>
      </c>
      <c r="H468" s="144"/>
      <c r="I468" s="134" t="s">
        <v>956</v>
      </c>
      <c r="J468" s="144"/>
      <c r="K468" s="144"/>
      <c r="L468" s="144"/>
      <c r="M468" s="135">
        <v>500</v>
      </c>
      <c r="N468" s="135"/>
      <c r="O468" s="145">
        <v>500</v>
      </c>
      <c r="P468" s="146">
        <v>0</v>
      </c>
      <c r="Q468" s="213"/>
    </row>
    <row r="469" spans="1:17" ht="68.25" customHeight="1" x14ac:dyDescent="0.25">
      <c r="A469" s="212" t="s">
        <v>4277</v>
      </c>
      <c r="B469" s="207" t="s">
        <v>4278</v>
      </c>
      <c r="C469" s="237" t="s">
        <v>138</v>
      </c>
      <c r="D469" s="230" t="s">
        <v>965</v>
      </c>
      <c r="E469" s="134" t="s">
        <v>966</v>
      </c>
      <c r="F469" s="134"/>
      <c r="G469" s="144" t="s">
        <v>967</v>
      </c>
      <c r="H469" s="144"/>
      <c r="I469" s="134" t="s">
        <v>968</v>
      </c>
      <c r="J469" s="144"/>
      <c r="K469" s="144"/>
      <c r="L469" s="144"/>
      <c r="M469" s="135">
        <v>1400</v>
      </c>
      <c r="N469" s="135">
        <v>790.88</v>
      </c>
      <c r="O469" s="145">
        <v>1400</v>
      </c>
      <c r="P469" s="146">
        <v>0</v>
      </c>
      <c r="Q469" s="213"/>
    </row>
    <row r="470" spans="1:17" ht="68.25" customHeight="1" x14ac:dyDescent="0.25">
      <c r="A470" s="212" t="s">
        <v>4277</v>
      </c>
      <c r="B470" s="207" t="s">
        <v>4278</v>
      </c>
      <c r="C470" s="237" t="s">
        <v>138</v>
      </c>
      <c r="D470" s="230" t="s">
        <v>969</v>
      </c>
      <c r="E470" s="134" t="s">
        <v>970</v>
      </c>
      <c r="F470" s="134"/>
      <c r="G470" s="144" t="s">
        <v>971</v>
      </c>
      <c r="H470" s="144"/>
      <c r="I470" s="134" t="s">
        <v>972</v>
      </c>
      <c r="J470" s="144"/>
      <c r="K470" s="144"/>
      <c r="L470" s="144"/>
      <c r="M470" s="135">
        <v>350</v>
      </c>
      <c r="N470" s="135">
        <v>29.04</v>
      </c>
      <c r="O470" s="145">
        <v>350</v>
      </c>
      <c r="P470" s="146">
        <v>0</v>
      </c>
      <c r="Q470" s="213"/>
    </row>
    <row r="471" spans="1:17" ht="68.25" customHeight="1" x14ac:dyDescent="0.25">
      <c r="A471" s="212" t="s">
        <v>3095</v>
      </c>
      <c r="B471" s="207" t="s">
        <v>3096</v>
      </c>
      <c r="C471" s="237" t="s">
        <v>139</v>
      </c>
      <c r="D471" s="230" t="s">
        <v>1784</v>
      </c>
      <c r="E471" s="158" t="s">
        <v>1785</v>
      </c>
      <c r="F471" s="134" t="s">
        <v>109</v>
      </c>
      <c r="G471" s="144" t="s">
        <v>1786</v>
      </c>
      <c r="H471" s="134" t="s">
        <v>233</v>
      </c>
      <c r="I471" s="134" t="s">
        <v>1787</v>
      </c>
      <c r="J471" s="134" t="s">
        <v>1788</v>
      </c>
      <c r="K471" s="134" t="s">
        <v>1789</v>
      </c>
      <c r="L471" s="134" t="s">
        <v>1788</v>
      </c>
      <c r="M471" s="135">
        <v>4000</v>
      </c>
      <c r="N471" s="135" t="s">
        <v>1790</v>
      </c>
      <c r="O471" s="145">
        <v>6000</v>
      </c>
      <c r="P471" s="146">
        <v>-2000</v>
      </c>
      <c r="Q471" s="213" t="s">
        <v>1791</v>
      </c>
    </row>
    <row r="472" spans="1:17" ht="68.25" customHeight="1" x14ac:dyDescent="0.25">
      <c r="A472" s="212" t="s">
        <v>2932</v>
      </c>
      <c r="B472" s="207" t="s">
        <v>443</v>
      </c>
      <c r="C472" s="237" t="s">
        <v>140</v>
      </c>
      <c r="D472" s="230" t="s">
        <v>425</v>
      </c>
      <c r="E472" s="134" t="s">
        <v>426</v>
      </c>
      <c r="F472" s="134" t="s">
        <v>109</v>
      </c>
      <c r="G472" s="144" t="s">
        <v>427</v>
      </c>
      <c r="H472" s="144"/>
      <c r="I472" s="134" t="s">
        <v>429</v>
      </c>
      <c r="J472" s="134">
        <v>12</v>
      </c>
      <c r="K472" s="134">
        <v>12</v>
      </c>
      <c r="L472" s="134">
        <v>4</v>
      </c>
      <c r="M472" s="135">
        <v>1452</v>
      </c>
      <c r="N472" s="135">
        <v>1452</v>
      </c>
      <c r="O472" s="145">
        <v>2178</v>
      </c>
      <c r="P472" s="146">
        <v>-726</v>
      </c>
      <c r="Q472" s="213" t="s">
        <v>430</v>
      </c>
    </row>
    <row r="473" spans="1:17" ht="68.25" customHeight="1" x14ac:dyDescent="0.25">
      <c r="A473" s="212" t="s">
        <v>2932</v>
      </c>
      <c r="B473" s="207" t="s">
        <v>443</v>
      </c>
      <c r="C473" s="237" t="s">
        <v>140</v>
      </c>
      <c r="D473" s="230" t="s">
        <v>425</v>
      </c>
      <c r="E473" s="134" t="s">
        <v>431</v>
      </c>
      <c r="F473" s="134" t="s">
        <v>109</v>
      </c>
      <c r="G473" s="144" t="s">
        <v>427</v>
      </c>
      <c r="H473" s="144"/>
      <c r="I473" s="134" t="s">
        <v>433</v>
      </c>
      <c r="J473" s="134">
        <v>100</v>
      </c>
      <c r="K473" s="134">
        <v>100</v>
      </c>
      <c r="L473" s="134">
        <v>100</v>
      </c>
      <c r="M473" s="135">
        <v>2500</v>
      </c>
      <c r="N473" s="135">
        <v>2162</v>
      </c>
      <c r="O473" s="145">
        <v>2500</v>
      </c>
      <c r="P473" s="146">
        <v>0</v>
      </c>
      <c r="Q473" s="213"/>
    </row>
    <row r="474" spans="1:17" ht="68.25" customHeight="1" x14ac:dyDescent="0.25">
      <c r="A474" s="212" t="s">
        <v>2934</v>
      </c>
      <c r="B474" s="207" t="s">
        <v>2935</v>
      </c>
      <c r="C474" s="237" t="s">
        <v>140</v>
      </c>
      <c r="D474" s="230" t="s">
        <v>439</v>
      </c>
      <c r="E474" s="134" t="s">
        <v>440</v>
      </c>
      <c r="F474" s="134" t="s">
        <v>109</v>
      </c>
      <c r="G474" s="144" t="s">
        <v>441</v>
      </c>
      <c r="H474" s="144"/>
      <c r="I474" s="134" t="s">
        <v>442</v>
      </c>
      <c r="J474" s="134">
        <v>3</v>
      </c>
      <c r="K474" s="134">
        <v>0</v>
      </c>
      <c r="L474" s="134">
        <v>3</v>
      </c>
      <c r="M474" s="135">
        <v>2500</v>
      </c>
      <c r="N474" s="135">
        <v>0</v>
      </c>
      <c r="O474" s="145">
        <v>2000</v>
      </c>
      <c r="P474" s="146">
        <v>500</v>
      </c>
      <c r="Q474" s="213"/>
    </row>
    <row r="475" spans="1:17" ht="68.25" customHeight="1" x14ac:dyDescent="0.25">
      <c r="A475" s="212" t="s">
        <v>2938</v>
      </c>
      <c r="B475" s="207" t="s">
        <v>2939</v>
      </c>
      <c r="C475" s="237" t="s">
        <v>140</v>
      </c>
      <c r="D475" s="230" t="s">
        <v>434</v>
      </c>
      <c r="E475" s="134" t="s">
        <v>435</v>
      </c>
      <c r="F475" s="134" t="s">
        <v>109</v>
      </c>
      <c r="G475" s="144" t="s">
        <v>436</v>
      </c>
      <c r="H475" s="144"/>
      <c r="I475" s="134" t="s">
        <v>438</v>
      </c>
      <c r="J475" s="134">
        <v>1</v>
      </c>
      <c r="K475" s="134">
        <v>0</v>
      </c>
      <c r="L475" s="134">
        <v>1</v>
      </c>
      <c r="M475" s="135">
        <v>2500</v>
      </c>
      <c r="N475" s="135">
        <v>0</v>
      </c>
      <c r="O475" s="145">
        <v>1250</v>
      </c>
      <c r="P475" s="146">
        <v>1250</v>
      </c>
      <c r="Q475" s="213"/>
    </row>
    <row r="476" spans="1:17" ht="68.25" customHeight="1" x14ac:dyDescent="0.25">
      <c r="A476" s="212" t="s">
        <v>3562</v>
      </c>
      <c r="B476" s="207" t="s">
        <v>3563</v>
      </c>
      <c r="C476" s="237" t="s">
        <v>141</v>
      </c>
      <c r="D476" s="233" t="s">
        <v>847</v>
      </c>
      <c r="E476" s="134" t="s">
        <v>848</v>
      </c>
      <c r="F476" s="134" t="s">
        <v>109</v>
      </c>
      <c r="G476" s="168" t="s">
        <v>849</v>
      </c>
      <c r="H476" s="168" t="s">
        <v>233</v>
      </c>
      <c r="I476" s="168" t="s">
        <v>850</v>
      </c>
      <c r="J476" s="168" t="s">
        <v>851</v>
      </c>
      <c r="K476" s="168" t="s">
        <v>852</v>
      </c>
      <c r="L476" s="172" t="s">
        <v>851</v>
      </c>
      <c r="M476" s="172">
        <v>4000</v>
      </c>
      <c r="N476" s="173">
        <v>1662.6</v>
      </c>
      <c r="O476" s="145">
        <v>2000</v>
      </c>
      <c r="P476" s="146">
        <v>2000</v>
      </c>
      <c r="Q476" s="213"/>
    </row>
    <row r="477" spans="1:17" ht="68.25" customHeight="1" x14ac:dyDescent="0.25">
      <c r="A477" s="212" t="s">
        <v>3565</v>
      </c>
      <c r="B477" s="207" t="s">
        <v>3566</v>
      </c>
      <c r="C477" s="237" t="s">
        <v>141</v>
      </c>
      <c r="D477" s="233" t="s">
        <v>808</v>
      </c>
      <c r="E477" s="134" t="s">
        <v>809</v>
      </c>
      <c r="F477" s="134" t="s">
        <v>109</v>
      </c>
      <c r="G477" s="168" t="s">
        <v>810</v>
      </c>
      <c r="H477" s="169" t="s">
        <v>233</v>
      </c>
      <c r="I477" s="168" t="s">
        <v>4887</v>
      </c>
      <c r="J477" s="168" t="s">
        <v>4888</v>
      </c>
      <c r="K477" s="168" t="s">
        <v>814</v>
      </c>
      <c r="L477" s="197" t="s">
        <v>4889</v>
      </c>
      <c r="M477" s="172">
        <v>10000</v>
      </c>
      <c r="N477" s="169">
        <v>8015.98</v>
      </c>
      <c r="O477" s="173">
        <v>10000</v>
      </c>
      <c r="P477" s="146">
        <v>0</v>
      </c>
      <c r="Q477" s="213"/>
    </row>
    <row r="478" spans="1:17" ht="68.25" customHeight="1" x14ac:dyDescent="0.25">
      <c r="A478" s="212" t="s">
        <v>3565</v>
      </c>
      <c r="B478" s="207" t="s">
        <v>3566</v>
      </c>
      <c r="C478" s="237" t="s">
        <v>141</v>
      </c>
      <c r="D478" s="230" t="s">
        <v>808</v>
      </c>
      <c r="E478" s="134" t="s">
        <v>816</v>
      </c>
      <c r="F478" s="134" t="s">
        <v>109</v>
      </c>
      <c r="G478" s="144" t="s">
        <v>810</v>
      </c>
      <c r="H478" s="134" t="s">
        <v>233</v>
      </c>
      <c r="I478" s="134" t="s">
        <v>818</v>
      </c>
      <c r="J478" s="134">
        <v>15</v>
      </c>
      <c r="K478" s="134" t="s">
        <v>819</v>
      </c>
      <c r="L478" s="134">
        <v>15</v>
      </c>
      <c r="M478" s="134" t="s">
        <v>4890</v>
      </c>
      <c r="N478" s="134" t="s">
        <v>4891</v>
      </c>
      <c r="O478" s="156" t="s">
        <v>4892</v>
      </c>
      <c r="P478" s="146">
        <v>0</v>
      </c>
      <c r="Q478" s="213"/>
    </row>
    <row r="479" spans="1:17" ht="68.25" customHeight="1" x14ac:dyDescent="0.25">
      <c r="A479" s="212" t="s">
        <v>3565</v>
      </c>
      <c r="B479" s="207" t="s">
        <v>3566</v>
      </c>
      <c r="C479" s="237" t="s">
        <v>141</v>
      </c>
      <c r="D479" s="230" t="s">
        <v>808</v>
      </c>
      <c r="E479" s="134" t="s">
        <v>820</v>
      </c>
      <c r="F479" s="134" t="s">
        <v>109</v>
      </c>
      <c r="G479" s="144" t="s">
        <v>810</v>
      </c>
      <c r="H479" s="134" t="s">
        <v>233</v>
      </c>
      <c r="I479" s="134" t="s">
        <v>821</v>
      </c>
      <c r="J479" s="134">
        <v>15</v>
      </c>
      <c r="K479" s="134" t="s">
        <v>822</v>
      </c>
      <c r="L479" s="134">
        <v>15</v>
      </c>
      <c r="M479" s="134" t="s">
        <v>4890</v>
      </c>
      <c r="N479" s="134" t="s">
        <v>4891</v>
      </c>
      <c r="O479" s="156" t="s">
        <v>4892</v>
      </c>
      <c r="P479" s="146">
        <v>0</v>
      </c>
      <c r="Q479" s="213"/>
    </row>
    <row r="480" spans="1:17" ht="68.25" customHeight="1" x14ac:dyDescent="0.25">
      <c r="A480" s="212" t="s">
        <v>3565</v>
      </c>
      <c r="B480" s="207" t="s">
        <v>3566</v>
      </c>
      <c r="C480" s="237" t="s">
        <v>141</v>
      </c>
      <c r="D480" s="230" t="s">
        <v>808</v>
      </c>
      <c r="E480" s="134" t="s">
        <v>823</v>
      </c>
      <c r="F480" s="134" t="s">
        <v>109</v>
      </c>
      <c r="G480" s="144" t="s">
        <v>810</v>
      </c>
      <c r="H480" s="134" t="s">
        <v>233</v>
      </c>
      <c r="I480" s="134" t="s">
        <v>824</v>
      </c>
      <c r="J480" s="134" t="s">
        <v>825</v>
      </c>
      <c r="K480" s="134">
        <v>1</v>
      </c>
      <c r="L480" s="134" t="s">
        <v>825</v>
      </c>
      <c r="M480" s="134" t="s">
        <v>4890</v>
      </c>
      <c r="N480" s="134" t="s">
        <v>4891</v>
      </c>
      <c r="O480" s="156" t="s">
        <v>4892</v>
      </c>
      <c r="P480" s="146">
        <v>0</v>
      </c>
      <c r="Q480" s="213"/>
    </row>
    <row r="481" spans="1:17" ht="68.25" customHeight="1" x14ac:dyDescent="0.25">
      <c r="A481" s="212" t="s">
        <v>3567</v>
      </c>
      <c r="B481" s="207" t="s">
        <v>3568</v>
      </c>
      <c r="C481" s="237" t="s">
        <v>141</v>
      </c>
      <c r="D481" s="230" t="s">
        <v>826</v>
      </c>
      <c r="E481" s="134" t="s">
        <v>832</v>
      </c>
      <c r="F481" s="134" t="s">
        <v>109</v>
      </c>
      <c r="G481" s="144" t="s">
        <v>828</v>
      </c>
      <c r="H481" s="134" t="s">
        <v>233</v>
      </c>
      <c r="I481" s="134" t="s">
        <v>829</v>
      </c>
      <c r="J481" s="134" t="s">
        <v>830</v>
      </c>
      <c r="K481" s="134" t="s">
        <v>831</v>
      </c>
      <c r="L481" s="134" t="s">
        <v>830</v>
      </c>
      <c r="M481" s="172">
        <v>16000</v>
      </c>
      <c r="N481" s="173">
        <v>5379.7</v>
      </c>
      <c r="O481" s="173">
        <v>16000</v>
      </c>
      <c r="P481" s="146">
        <v>0</v>
      </c>
      <c r="Q481" s="213"/>
    </row>
    <row r="482" spans="1:17" ht="68.25" customHeight="1" x14ac:dyDescent="0.25">
      <c r="A482" s="212" t="s">
        <v>3567</v>
      </c>
      <c r="B482" s="207" t="s">
        <v>3568</v>
      </c>
      <c r="C482" s="237" t="s">
        <v>141</v>
      </c>
      <c r="D482" s="230" t="s">
        <v>826</v>
      </c>
      <c r="E482" s="134" t="s">
        <v>832</v>
      </c>
      <c r="F482" s="134" t="s">
        <v>109</v>
      </c>
      <c r="G482" s="144" t="s">
        <v>828</v>
      </c>
      <c r="H482" s="134" t="s">
        <v>233</v>
      </c>
      <c r="I482" s="134" t="s">
        <v>829</v>
      </c>
      <c r="J482" s="134" t="s">
        <v>830</v>
      </c>
      <c r="K482" s="134" t="s">
        <v>831</v>
      </c>
      <c r="L482" s="134" t="s">
        <v>830</v>
      </c>
      <c r="M482" s="144"/>
      <c r="N482" s="136"/>
      <c r="O482" s="145"/>
      <c r="P482" s="146">
        <v>0</v>
      </c>
      <c r="Q482" s="213"/>
    </row>
    <row r="483" spans="1:17" ht="68.25" customHeight="1" x14ac:dyDescent="0.25">
      <c r="A483" s="212" t="s">
        <v>3567</v>
      </c>
      <c r="B483" s="207" t="s">
        <v>3568</v>
      </c>
      <c r="C483" s="237" t="s">
        <v>141</v>
      </c>
      <c r="D483" s="230" t="s">
        <v>826</v>
      </c>
      <c r="E483" s="134" t="s">
        <v>833</v>
      </c>
      <c r="F483" s="134" t="s">
        <v>109</v>
      </c>
      <c r="G483" s="144" t="s">
        <v>828</v>
      </c>
      <c r="H483" s="134" t="s">
        <v>233</v>
      </c>
      <c r="I483" s="134" t="s">
        <v>834</v>
      </c>
      <c r="J483" s="134">
        <v>10</v>
      </c>
      <c r="K483" s="134" t="s">
        <v>835</v>
      </c>
      <c r="L483" s="134">
        <v>10</v>
      </c>
      <c r="M483" s="134" t="s">
        <v>4893</v>
      </c>
      <c r="N483" s="134" t="s">
        <v>4894</v>
      </c>
      <c r="O483" s="156" t="s">
        <v>4895</v>
      </c>
      <c r="P483" s="146"/>
      <c r="Q483" s="213"/>
    </row>
    <row r="484" spans="1:17" ht="68.25" customHeight="1" x14ac:dyDescent="0.25">
      <c r="A484" s="212" t="s">
        <v>3567</v>
      </c>
      <c r="B484" s="207" t="s">
        <v>3568</v>
      </c>
      <c r="C484" s="237" t="s">
        <v>141</v>
      </c>
      <c r="D484" s="230" t="s">
        <v>826</v>
      </c>
      <c r="E484" s="134" t="s">
        <v>836</v>
      </c>
      <c r="F484" s="134" t="s">
        <v>109</v>
      </c>
      <c r="G484" s="144" t="s">
        <v>828</v>
      </c>
      <c r="H484" s="134" t="s">
        <v>233</v>
      </c>
      <c r="I484" s="134" t="s">
        <v>829</v>
      </c>
      <c r="J484" s="134" t="s">
        <v>830</v>
      </c>
      <c r="K484" s="134" t="s">
        <v>837</v>
      </c>
      <c r="L484" s="134" t="s">
        <v>830</v>
      </c>
      <c r="M484" s="134" t="s">
        <v>4893</v>
      </c>
      <c r="N484" s="134" t="s">
        <v>4894</v>
      </c>
      <c r="O484" s="156" t="s">
        <v>4895</v>
      </c>
      <c r="P484" s="146"/>
      <c r="Q484" s="213"/>
    </row>
    <row r="485" spans="1:17" ht="68.25" customHeight="1" x14ac:dyDescent="0.25">
      <c r="A485" s="212" t="s">
        <v>3567</v>
      </c>
      <c r="B485" s="207" t="s">
        <v>3568</v>
      </c>
      <c r="C485" s="237" t="s">
        <v>141</v>
      </c>
      <c r="D485" s="230" t="s">
        <v>826</v>
      </c>
      <c r="E485" s="134" t="s">
        <v>838</v>
      </c>
      <c r="F485" s="134" t="s">
        <v>109</v>
      </c>
      <c r="G485" s="144" t="s">
        <v>828</v>
      </c>
      <c r="H485" s="134" t="s">
        <v>233</v>
      </c>
      <c r="I485" s="134" t="s">
        <v>829</v>
      </c>
      <c r="J485" s="134" t="s">
        <v>830</v>
      </c>
      <c r="K485" s="134" t="s">
        <v>839</v>
      </c>
      <c r="L485" s="134" t="s">
        <v>830</v>
      </c>
      <c r="M485" s="134" t="s">
        <v>4893</v>
      </c>
      <c r="N485" s="134" t="s">
        <v>4894</v>
      </c>
      <c r="O485" s="156" t="s">
        <v>4895</v>
      </c>
      <c r="P485" s="146"/>
      <c r="Q485" s="213"/>
    </row>
    <row r="486" spans="1:17" ht="68.25" customHeight="1" x14ac:dyDescent="0.25">
      <c r="A486" s="212" t="s">
        <v>3567</v>
      </c>
      <c r="B486" s="207" t="s">
        <v>3568</v>
      </c>
      <c r="C486" s="237" t="s">
        <v>141</v>
      </c>
      <c r="D486" s="230" t="s">
        <v>826</v>
      </c>
      <c r="E486" s="134" t="s">
        <v>840</v>
      </c>
      <c r="F486" s="134" t="s">
        <v>109</v>
      </c>
      <c r="G486" s="144" t="s">
        <v>828</v>
      </c>
      <c r="H486" s="134" t="s">
        <v>233</v>
      </c>
      <c r="I486" s="134" t="s">
        <v>841</v>
      </c>
      <c r="J486" s="134" t="s">
        <v>842</v>
      </c>
      <c r="K486" s="134" t="s">
        <v>843</v>
      </c>
      <c r="L486" s="134" t="s">
        <v>844</v>
      </c>
      <c r="M486" s="134" t="s">
        <v>4893</v>
      </c>
      <c r="N486" s="134" t="s">
        <v>4894</v>
      </c>
      <c r="O486" s="156" t="s">
        <v>4895</v>
      </c>
      <c r="P486" s="146"/>
      <c r="Q486" s="213"/>
    </row>
    <row r="487" spans="1:17" ht="68.25" customHeight="1" x14ac:dyDescent="0.25">
      <c r="A487" s="212" t="s">
        <v>3567</v>
      </c>
      <c r="B487" s="207" t="s">
        <v>3568</v>
      </c>
      <c r="C487" s="237" t="s">
        <v>141</v>
      </c>
      <c r="D487" s="230" t="s">
        <v>826</v>
      </c>
      <c r="E487" s="134" t="s">
        <v>845</v>
      </c>
      <c r="F487" s="134" t="s">
        <v>109</v>
      </c>
      <c r="G487" s="144" t="s">
        <v>828</v>
      </c>
      <c r="H487" s="134" t="s">
        <v>233</v>
      </c>
      <c r="I487" s="134" t="s">
        <v>829</v>
      </c>
      <c r="J487" s="134" t="s">
        <v>830</v>
      </c>
      <c r="K487" s="134" t="s">
        <v>846</v>
      </c>
      <c r="L487" s="134" t="s">
        <v>830</v>
      </c>
      <c r="M487" s="134" t="s">
        <v>4893</v>
      </c>
      <c r="N487" s="134" t="s">
        <v>4894</v>
      </c>
      <c r="O487" s="156" t="s">
        <v>4895</v>
      </c>
      <c r="P487" s="146">
        <v>0</v>
      </c>
      <c r="Q487" s="213"/>
    </row>
    <row r="488" spans="1:17" ht="68.25" customHeight="1" x14ac:dyDescent="0.25">
      <c r="A488" s="212" t="s">
        <v>3480</v>
      </c>
      <c r="B488" s="207" t="s">
        <v>2393</v>
      </c>
      <c r="C488" s="237" t="s">
        <v>142</v>
      </c>
      <c r="D488" s="230" t="s">
        <v>2616</v>
      </c>
      <c r="E488" s="134" t="s">
        <v>2617</v>
      </c>
      <c r="F488" s="134"/>
      <c r="G488" s="144" t="s">
        <v>484</v>
      </c>
      <c r="H488" s="147" t="s">
        <v>233</v>
      </c>
      <c r="I488" s="134" t="s">
        <v>4885</v>
      </c>
      <c r="J488" s="134">
        <v>1</v>
      </c>
      <c r="K488" s="134">
        <v>1</v>
      </c>
      <c r="L488" s="134">
        <v>1</v>
      </c>
      <c r="M488" s="135">
        <v>600</v>
      </c>
      <c r="N488" s="135">
        <v>600</v>
      </c>
      <c r="O488" s="145">
        <v>600</v>
      </c>
      <c r="P488" s="146">
        <v>0</v>
      </c>
      <c r="Q488" s="213"/>
    </row>
    <row r="489" spans="1:17" ht="68.25" customHeight="1" x14ac:dyDescent="0.25">
      <c r="A489" s="212" t="s">
        <v>3570</v>
      </c>
      <c r="B489" s="207" t="s">
        <v>3571</v>
      </c>
      <c r="C489" s="237" t="s">
        <v>142</v>
      </c>
      <c r="D489" s="230" t="s">
        <v>2618</v>
      </c>
      <c r="E489" s="134" t="s">
        <v>2619</v>
      </c>
      <c r="F489" s="134"/>
      <c r="G489" s="144" t="s">
        <v>2620</v>
      </c>
      <c r="H489" s="144"/>
      <c r="I489" s="144"/>
      <c r="J489" s="144"/>
      <c r="K489" s="134"/>
      <c r="L489" s="134"/>
      <c r="M489" s="135">
        <v>25864</v>
      </c>
      <c r="N489" s="135">
        <v>13696.63</v>
      </c>
      <c r="O489" s="145">
        <v>25864</v>
      </c>
      <c r="P489" s="146">
        <v>0</v>
      </c>
      <c r="Q489" s="213"/>
    </row>
    <row r="490" spans="1:17" ht="68.25" customHeight="1" x14ac:dyDescent="0.25">
      <c r="A490" s="212" t="s">
        <v>3572</v>
      </c>
      <c r="B490" s="207" t="s">
        <v>3573</v>
      </c>
      <c r="C490" s="237" t="s">
        <v>142</v>
      </c>
      <c r="D490" s="230" t="s">
        <v>2621</v>
      </c>
      <c r="E490" s="134" t="s">
        <v>2622</v>
      </c>
      <c r="F490" s="134"/>
      <c r="G490" s="144" t="s">
        <v>2623</v>
      </c>
      <c r="H490" s="134" t="s">
        <v>233</v>
      </c>
      <c r="I490" s="134" t="s">
        <v>2624</v>
      </c>
      <c r="J490" s="134">
        <v>6</v>
      </c>
      <c r="K490" s="134">
        <v>5</v>
      </c>
      <c r="L490" s="134">
        <v>6</v>
      </c>
      <c r="M490" s="167">
        <v>11438</v>
      </c>
      <c r="N490" s="167">
        <v>5067.99</v>
      </c>
      <c r="O490" s="145">
        <v>11438</v>
      </c>
      <c r="P490" s="146">
        <v>0</v>
      </c>
      <c r="Q490" s="213"/>
    </row>
    <row r="491" spans="1:17" ht="68.25" customHeight="1" x14ac:dyDescent="0.25">
      <c r="A491" s="212" t="s">
        <v>3572</v>
      </c>
      <c r="B491" s="207" t="s">
        <v>3573</v>
      </c>
      <c r="C491" s="237" t="s">
        <v>142</v>
      </c>
      <c r="D491" s="230" t="s">
        <v>2621</v>
      </c>
      <c r="E491" s="134" t="s">
        <v>2625</v>
      </c>
      <c r="F491" s="134"/>
      <c r="G491" s="144" t="s">
        <v>2623</v>
      </c>
      <c r="H491" s="134" t="s">
        <v>233</v>
      </c>
      <c r="I491" s="134" t="s">
        <v>2626</v>
      </c>
      <c r="J491" s="134">
        <v>11</v>
      </c>
      <c r="K491" s="134">
        <v>11</v>
      </c>
      <c r="L491" s="134">
        <v>11</v>
      </c>
      <c r="M491" s="135"/>
      <c r="N491" s="135"/>
      <c r="O491" s="145"/>
      <c r="P491" s="146">
        <v>0</v>
      </c>
      <c r="Q491" s="213"/>
    </row>
    <row r="492" spans="1:17" ht="68.25" customHeight="1" x14ac:dyDescent="0.25">
      <c r="A492" s="212" t="s">
        <v>3572</v>
      </c>
      <c r="B492" s="207" t="s">
        <v>3573</v>
      </c>
      <c r="C492" s="237" t="s">
        <v>142</v>
      </c>
      <c r="D492" s="230" t="s">
        <v>2621</v>
      </c>
      <c r="E492" s="134" t="s">
        <v>2627</v>
      </c>
      <c r="F492" s="134"/>
      <c r="G492" s="144" t="s">
        <v>2623</v>
      </c>
      <c r="H492" s="134" t="s">
        <v>233</v>
      </c>
      <c r="I492" s="134" t="s">
        <v>2628</v>
      </c>
      <c r="J492" s="134">
        <v>6</v>
      </c>
      <c r="K492" s="134">
        <v>4</v>
      </c>
      <c r="L492" s="134">
        <v>6</v>
      </c>
      <c r="M492" s="135"/>
      <c r="N492" s="135"/>
      <c r="O492" s="145"/>
      <c r="P492" s="146">
        <v>0</v>
      </c>
      <c r="Q492" s="213"/>
    </row>
    <row r="493" spans="1:17" ht="68.25" customHeight="1" x14ac:dyDescent="0.25">
      <c r="A493" s="212" t="s">
        <v>3572</v>
      </c>
      <c r="B493" s="207" t="s">
        <v>3573</v>
      </c>
      <c r="C493" s="237" t="s">
        <v>142</v>
      </c>
      <c r="D493" s="230" t="s">
        <v>2621</v>
      </c>
      <c r="E493" s="134" t="s">
        <v>2629</v>
      </c>
      <c r="F493" s="134"/>
      <c r="G493" s="144" t="s">
        <v>2623</v>
      </c>
      <c r="H493" s="134" t="s">
        <v>233</v>
      </c>
      <c r="I493" s="134" t="s">
        <v>2630</v>
      </c>
      <c r="J493" s="134">
        <v>13</v>
      </c>
      <c r="K493" s="134">
        <v>15</v>
      </c>
      <c r="L493" s="134">
        <v>15</v>
      </c>
      <c r="M493" s="135"/>
      <c r="N493" s="135"/>
      <c r="O493" s="145"/>
      <c r="P493" s="146">
        <v>0</v>
      </c>
      <c r="Q493" s="213"/>
    </row>
    <row r="494" spans="1:17" ht="68.25" customHeight="1" x14ac:dyDescent="0.25">
      <c r="A494" s="212" t="s">
        <v>3100</v>
      </c>
      <c r="B494" s="207" t="s">
        <v>3101</v>
      </c>
      <c r="C494" s="237" t="s">
        <v>143</v>
      </c>
      <c r="D494" s="230" t="s">
        <v>1749</v>
      </c>
      <c r="E494" s="158" t="s">
        <v>1750</v>
      </c>
      <c r="F494" s="134" t="s">
        <v>109</v>
      </c>
      <c r="G494" s="144" t="s">
        <v>1751</v>
      </c>
      <c r="H494" s="144" t="s">
        <v>745</v>
      </c>
      <c r="I494" s="144" t="s">
        <v>4874</v>
      </c>
      <c r="J494" s="144" t="s">
        <v>4875</v>
      </c>
      <c r="K494" s="144" t="s">
        <v>4876</v>
      </c>
      <c r="L494" s="144" t="s">
        <v>4877</v>
      </c>
      <c r="M494" s="157">
        <v>12180</v>
      </c>
      <c r="N494" s="157">
        <v>715</v>
      </c>
      <c r="O494" s="145">
        <v>12180</v>
      </c>
      <c r="P494" s="146">
        <v>0</v>
      </c>
      <c r="Q494" s="213"/>
    </row>
    <row r="495" spans="1:17" ht="68.25" customHeight="1" x14ac:dyDescent="0.25">
      <c r="A495" s="212" t="s">
        <v>3103</v>
      </c>
      <c r="B495" s="207" t="s">
        <v>3104</v>
      </c>
      <c r="C495" s="237" t="s">
        <v>143</v>
      </c>
      <c r="D495" s="230" t="s">
        <v>1752</v>
      </c>
      <c r="E495" s="158" t="s">
        <v>1753</v>
      </c>
      <c r="F495" s="134" t="s">
        <v>109</v>
      </c>
      <c r="G495" s="144" t="s">
        <v>1754</v>
      </c>
      <c r="H495" s="134" t="s">
        <v>232</v>
      </c>
      <c r="I495" s="144" t="s">
        <v>4365</v>
      </c>
      <c r="J495" s="144" t="s">
        <v>4365</v>
      </c>
      <c r="K495" s="144" t="s">
        <v>4365</v>
      </c>
      <c r="L495" s="144" t="s">
        <v>4365</v>
      </c>
      <c r="M495" s="135">
        <v>132990</v>
      </c>
      <c r="N495" s="135">
        <v>75070</v>
      </c>
      <c r="O495" s="145">
        <v>132990</v>
      </c>
      <c r="P495" s="146">
        <v>0</v>
      </c>
      <c r="Q495" s="213"/>
    </row>
    <row r="496" spans="1:17" ht="68.25" customHeight="1" x14ac:dyDescent="0.25">
      <c r="A496" s="212" t="s">
        <v>3105</v>
      </c>
      <c r="B496" s="207" t="s">
        <v>3106</v>
      </c>
      <c r="C496" s="237" t="s">
        <v>143</v>
      </c>
      <c r="D496" s="230" t="s">
        <v>1755</v>
      </c>
      <c r="E496" s="158" t="s">
        <v>1756</v>
      </c>
      <c r="F496" s="134" t="s">
        <v>109</v>
      </c>
      <c r="G496" s="144" t="s">
        <v>1757</v>
      </c>
      <c r="H496" s="144" t="s">
        <v>233</v>
      </c>
      <c r="I496" s="144" t="s">
        <v>4878</v>
      </c>
      <c r="J496" s="144" t="s">
        <v>4879</v>
      </c>
      <c r="K496" s="144" t="s">
        <v>4880</v>
      </c>
      <c r="L496" s="150">
        <v>1</v>
      </c>
      <c r="M496" s="157">
        <v>56357.32</v>
      </c>
      <c r="N496" s="157">
        <v>25960</v>
      </c>
      <c r="O496" s="145">
        <v>56357.32</v>
      </c>
      <c r="P496" s="146">
        <v>0</v>
      </c>
      <c r="Q496" s="213" t="s">
        <v>1758</v>
      </c>
    </row>
    <row r="497" spans="1:17" ht="68.25" customHeight="1" x14ac:dyDescent="0.25">
      <c r="A497" s="212" t="s">
        <v>3105</v>
      </c>
      <c r="B497" s="207" t="s">
        <v>3106</v>
      </c>
      <c r="C497" s="237" t="s">
        <v>143</v>
      </c>
      <c r="D497" s="230" t="s">
        <v>1759</v>
      </c>
      <c r="E497" s="158" t="s">
        <v>1760</v>
      </c>
      <c r="F497" s="134" t="s">
        <v>109</v>
      </c>
      <c r="G497" s="144" t="s">
        <v>1761</v>
      </c>
      <c r="H497" s="134" t="s">
        <v>232</v>
      </c>
      <c r="I497" s="144" t="s">
        <v>4365</v>
      </c>
      <c r="J497" s="144" t="s">
        <v>4365</v>
      </c>
      <c r="K497" s="144" t="s">
        <v>4365</v>
      </c>
      <c r="L497" s="144" t="s">
        <v>4365</v>
      </c>
      <c r="M497" s="135">
        <v>42270.26</v>
      </c>
      <c r="N497" s="135"/>
      <c r="O497" s="145">
        <v>42270.26</v>
      </c>
      <c r="P497" s="146">
        <v>0</v>
      </c>
      <c r="Q497" s="213" t="s">
        <v>1762</v>
      </c>
    </row>
    <row r="498" spans="1:17" ht="68.25" customHeight="1" x14ac:dyDescent="0.25">
      <c r="A498" s="212" t="s">
        <v>3121</v>
      </c>
      <c r="B498" s="207" t="s">
        <v>3122</v>
      </c>
      <c r="C498" s="237" t="s">
        <v>144</v>
      </c>
      <c r="D498" s="230" t="s">
        <v>1778</v>
      </c>
      <c r="E498" s="158" t="s">
        <v>1779</v>
      </c>
      <c r="F498" s="134" t="s">
        <v>109</v>
      </c>
      <c r="G498" s="144" t="s">
        <v>1780</v>
      </c>
      <c r="H498" s="144" t="s">
        <v>745</v>
      </c>
      <c r="I498" s="138" t="s">
        <v>4881</v>
      </c>
      <c r="J498" s="150">
        <v>0.9</v>
      </c>
      <c r="K498" s="150">
        <v>0.9</v>
      </c>
      <c r="L498" s="150">
        <v>0.9</v>
      </c>
      <c r="M498" s="157">
        <v>19000</v>
      </c>
      <c r="N498" s="157">
        <v>9604</v>
      </c>
      <c r="O498" s="145">
        <v>16000</v>
      </c>
      <c r="P498" s="146">
        <v>3000</v>
      </c>
      <c r="Q498" s="213" t="s">
        <v>1782</v>
      </c>
    </row>
    <row r="499" spans="1:17" ht="68.25" customHeight="1" x14ac:dyDescent="0.25">
      <c r="A499" s="212" t="s">
        <v>3114</v>
      </c>
      <c r="B499" s="207" t="s">
        <v>3115</v>
      </c>
      <c r="C499" s="237" t="s">
        <v>144</v>
      </c>
      <c r="D499" s="230" t="s">
        <v>1766</v>
      </c>
      <c r="E499" s="158" t="s">
        <v>1767</v>
      </c>
      <c r="F499" s="134" t="s">
        <v>109</v>
      </c>
      <c r="G499" s="144" t="s">
        <v>1768</v>
      </c>
      <c r="H499" s="144" t="s">
        <v>745</v>
      </c>
      <c r="I499" s="134" t="s">
        <v>1770</v>
      </c>
      <c r="J499" s="164">
        <v>0.9</v>
      </c>
      <c r="K499" s="150">
        <v>0.9</v>
      </c>
      <c r="L499" s="150">
        <v>0.9</v>
      </c>
      <c r="M499" s="157">
        <v>10000</v>
      </c>
      <c r="N499" s="157">
        <v>1531.07</v>
      </c>
      <c r="O499" s="145">
        <v>7000</v>
      </c>
      <c r="P499" s="146">
        <v>3000</v>
      </c>
      <c r="Q499" s="213" t="s">
        <v>1771</v>
      </c>
    </row>
    <row r="500" spans="1:17" ht="68.25" customHeight="1" x14ac:dyDescent="0.25">
      <c r="A500" s="212" t="s">
        <v>3116</v>
      </c>
      <c r="B500" s="207" t="s">
        <v>3117</v>
      </c>
      <c r="C500" s="237" t="s">
        <v>144</v>
      </c>
      <c r="D500" s="230" t="s">
        <v>1772</v>
      </c>
      <c r="E500" s="158" t="s">
        <v>1773</v>
      </c>
      <c r="F500" s="134" t="s">
        <v>109</v>
      </c>
      <c r="G500" s="144" t="s">
        <v>1774</v>
      </c>
      <c r="H500" s="144" t="s">
        <v>233</v>
      </c>
      <c r="I500" s="134" t="s">
        <v>1776</v>
      </c>
      <c r="J500" s="164">
        <v>0.9</v>
      </c>
      <c r="K500" s="150">
        <v>0.9</v>
      </c>
      <c r="L500" s="150">
        <v>0.9</v>
      </c>
      <c r="M500" s="157">
        <v>6000</v>
      </c>
      <c r="N500" s="157">
        <v>635.11</v>
      </c>
      <c r="O500" s="145">
        <v>5000</v>
      </c>
      <c r="P500" s="146">
        <v>1000</v>
      </c>
      <c r="Q500" s="213" t="s">
        <v>1777</v>
      </c>
    </row>
    <row r="501" spans="1:17" ht="68.25" customHeight="1" x14ac:dyDescent="0.25">
      <c r="A501" s="212" t="s">
        <v>4132</v>
      </c>
      <c r="B501" s="207" t="s">
        <v>4133</v>
      </c>
      <c r="C501" s="237" t="s">
        <v>145</v>
      </c>
      <c r="D501" s="230" t="s">
        <v>1937</v>
      </c>
      <c r="E501" s="134" t="s">
        <v>1938</v>
      </c>
      <c r="F501" s="134"/>
      <c r="G501" s="144" t="s">
        <v>1934</v>
      </c>
      <c r="H501" s="144"/>
      <c r="I501" s="134" t="s">
        <v>1939</v>
      </c>
      <c r="J501" s="134">
        <v>5</v>
      </c>
      <c r="K501" s="134">
        <v>4</v>
      </c>
      <c r="L501" s="134">
        <v>5</v>
      </c>
      <c r="M501" s="135">
        <v>500</v>
      </c>
      <c r="N501" s="135">
        <v>0</v>
      </c>
      <c r="O501" s="145">
        <v>1000</v>
      </c>
      <c r="P501" s="146">
        <v>-500</v>
      </c>
      <c r="Q501" s="213" t="s">
        <v>1940</v>
      </c>
    </row>
    <row r="502" spans="1:17" ht="68.25" customHeight="1" x14ac:dyDescent="0.25">
      <c r="A502" s="212" t="s">
        <v>4139</v>
      </c>
      <c r="B502" s="207" t="s">
        <v>4140</v>
      </c>
      <c r="C502" s="237" t="s">
        <v>145</v>
      </c>
      <c r="D502" s="233"/>
      <c r="E502" s="144"/>
      <c r="F502" s="134"/>
      <c r="G502" s="144"/>
      <c r="H502" s="144"/>
      <c r="I502" s="144"/>
      <c r="J502" s="144"/>
      <c r="K502" s="144"/>
      <c r="L502" s="144"/>
      <c r="M502" s="144"/>
      <c r="N502" s="136"/>
      <c r="O502" s="163"/>
      <c r="P502" s="147"/>
      <c r="Q502" s="213"/>
    </row>
    <row r="503" spans="1:17" ht="68.25" customHeight="1" x14ac:dyDescent="0.25">
      <c r="A503" s="212" t="s">
        <v>4142</v>
      </c>
      <c r="B503" s="207" t="s">
        <v>4143</v>
      </c>
      <c r="C503" s="237" t="s">
        <v>145</v>
      </c>
      <c r="D503" s="230" t="s">
        <v>2606</v>
      </c>
      <c r="E503" s="134" t="s">
        <v>2607</v>
      </c>
      <c r="F503" s="134" t="s">
        <v>109</v>
      </c>
      <c r="G503" s="144" t="s">
        <v>2608</v>
      </c>
      <c r="H503" s="144" t="s">
        <v>233</v>
      </c>
      <c r="I503" s="144"/>
      <c r="J503" s="144"/>
      <c r="K503" s="144"/>
      <c r="L503" s="144"/>
      <c r="M503" s="135">
        <v>3700</v>
      </c>
      <c r="N503" s="135">
        <v>3700</v>
      </c>
      <c r="O503" s="145">
        <v>6000</v>
      </c>
      <c r="P503" s="146">
        <v>-2300</v>
      </c>
      <c r="Q503" s="213" t="s">
        <v>2613</v>
      </c>
    </row>
    <row r="504" spans="1:17" ht="68.25" customHeight="1" x14ac:dyDescent="0.25">
      <c r="A504" s="212" t="s">
        <v>4147</v>
      </c>
      <c r="B504" s="207" t="s">
        <v>4148</v>
      </c>
      <c r="C504" s="237" t="s">
        <v>145</v>
      </c>
      <c r="D504" s="230" t="s">
        <v>2609</v>
      </c>
      <c r="E504" s="134" t="s">
        <v>2610</v>
      </c>
      <c r="F504" s="134" t="s">
        <v>109</v>
      </c>
      <c r="G504" s="144" t="s">
        <v>2611</v>
      </c>
      <c r="H504" s="144" t="s">
        <v>233</v>
      </c>
      <c r="I504" s="144"/>
      <c r="J504" s="144"/>
      <c r="K504" s="144"/>
      <c r="L504" s="144"/>
      <c r="M504" s="135"/>
      <c r="N504" s="135"/>
      <c r="O504" s="145">
        <v>5000</v>
      </c>
      <c r="P504" s="146">
        <v>-5000</v>
      </c>
      <c r="Q504" s="213" t="s">
        <v>2614</v>
      </c>
    </row>
    <row r="505" spans="1:17" ht="68.25" customHeight="1" x14ac:dyDescent="0.25">
      <c r="A505" s="212" t="s">
        <v>4149</v>
      </c>
      <c r="B505" s="207" t="s">
        <v>4150</v>
      </c>
      <c r="C505" s="237" t="s">
        <v>145</v>
      </c>
      <c r="D505" s="230" t="s">
        <v>2603</v>
      </c>
      <c r="E505" s="134" t="s">
        <v>2604</v>
      </c>
      <c r="F505" s="134" t="s">
        <v>109</v>
      </c>
      <c r="G505" s="144" t="s">
        <v>2605</v>
      </c>
      <c r="H505" s="144" t="s">
        <v>233</v>
      </c>
      <c r="I505" s="144"/>
      <c r="J505" s="144"/>
      <c r="K505" s="144"/>
      <c r="L505" s="144"/>
      <c r="M505" s="135">
        <v>24200</v>
      </c>
      <c r="N505" s="135">
        <v>7000</v>
      </c>
      <c r="O505" s="145">
        <v>25000</v>
      </c>
      <c r="P505" s="146">
        <v>-800</v>
      </c>
      <c r="Q505" s="213" t="s">
        <v>2612</v>
      </c>
    </row>
    <row r="506" spans="1:17" ht="68.25" customHeight="1" x14ac:dyDescent="0.25">
      <c r="A506" s="212" t="s">
        <v>2799</v>
      </c>
      <c r="B506" s="207" t="s">
        <v>2800</v>
      </c>
      <c r="C506" s="237" t="s">
        <v>146</v>
      </c>
      <c r="D506" s="230" t="s">
        <v>4805</v>
      </c>
      <c r="E506" s="134" t="s">
        <v>5398</v>
      </c>
      <c r="F506" s="134"/>
      <c r="G506" s="144" t="s">
        <v>2799</v>
      </c>
      <c r="H506" s="134" t="s">
        <v>233</v>
      </c>
      <c r="I506" s="134" t="s">
        <v>4807</v>
      </c>
      <c r="J506" s="134">
        <v>350</v>
      </c>
      <c r="K506" s="134">
        <v>225</v>
      </c>
      <c r="L506" s="134">
        <v>425</v>
      </c>
      <c r="M506" s="198">
        <v>6000</v>
      </c>
      <c r="N506" s="167">
        <v>2033</v>
      </c>
      <c r="O506" s="199">
        <v>6000</v>
      </c>
      <c r="P506" s="146"/>
      <c r="Q506" s="213"/>
    </row>
    <row r="507" spans="1:17" ht="68.25" customHeight="1" x14ac:dyDescent="0.25">
      <c r="A507" s="212" t="s">
        <v>3577</v>
      </c>
      <c r="B507" s="207" t="s">
        <v>3578</v>
      </c>
      <c r="C507" s="237" t="s">
        <v>146</v>
      </c>
      <c r="D507" s="230" t="s">
        <v>900</v>
      </c>
      <c r="E507" s="134" t="s">
        <v>901</v>
      </c>
      <c r="F507" s="134" t="s">
        <v>109</v>
      </c>
      <c r="G507" s="144" t="s">
        <v>902</v>
      </c>
      <c r="H507" s="134" t="s">
        <v>745</v>
      </c>
      <c r="I507" s="134" t="s">
        <v>903</v>
      </c>
      <c r="J507" s="134">
        <v>100</v>
      </c>
      <c r="K507" s="134">
        <v>82</v>
      </c>
      <c r="L507" s="134">
        <v>100</v>
      </c>
      <c r="M507" s="167">
        <v>310000</v>
      </c>
      <c r="N507" s="167">
        <v>281334.39</v>
      </c>
      <c r="O507" s="145">
        <v>310000</v>
      </c>
      <c r="P507" s="146">
        <v>0</v>
      </c>
      <c r="Q507" s="213"/>
    </row>
    <row r="508" spans="1:17" ht="68.25" customHeight="1" x14ac:dyDescent="0.25">
      <c r="A508" s="212" t="s">
        <v>3579</v>
      </c>
      <c r="B508" s="207" t="s">
        <v>3580</v>
      </c>
      <c r="C508" s="237" t="s">
        <v>146</v>
      </c>
      <c r="D508" s="230" t="s">
        <v>870</v>
      </c>
      <c r="E508" s="134" t="s">
        <v>871</v>
      </c>
      <c r="F508" s="134" t="s">
        <v>109</v>
      </c>
      <c r="G508" s="144" t="s">
        <v>872</v>
      </c>
      <c r="H508" s="134" t="s">
        <v>745</v>
      </c>
      <c r="I508" s="134" t="s">
        <v>873</v>
      </c>
      <c r="J508" s="134">
        <v>250</v>
      </c>
      <c r="K508" s="134">
        <v>220</v>
      </c>
      <c r="L508" s="134">
        <v>250</v>
      </c>
      <c r="M508" s="167">
        <v>19500</v>
      </c>
      <c r="N508" s="167">
        <v>16481.169999999998</v>
      </c>
      <c r="O508" s="145">
        <v>19500</v>
      </c>
      <c r="P508" s="146">
        <v>0</v>
      </c>
      <c r="Q508" s="213"/>
    </row>
    <row r="509" spans="1:17" ht="68.25" customHeight="1" x14ac:dyDescent="0.25">
      <c r="A509" s="212" t="s">
        <v>3581</v>
      </c>
      <c r="B509" s="207" t="s">
        <v>3582</v>
      </c>
      <c r="C509" s="237" t="s">
        <v>146</v>
      </c>
      <c r="D509" s="230" t="s">
        <v>857</v>
      </c>
      <c r="E509" s="134" t="s">
        <v>858</v>
      </c>
      <c r="F509" s="134" t="s">
        <v>109</v>
      </c>
      <c r="G509" s="144" t="s">
        <v>859</v>
      </c>
      <c r="H509" s="134" t="s">
        <v>745</v>
      </c>
      <c r="I509" s="134" t="s">
        <v>860</v>
      </c>
      <c r="J509" s="134">
        <v>100</v>
      </c>
      <c r="K509" s="134">
        <v>53</v>
      </c>
      <c r="L509" s="134">
        <v>100</v>
      </c>
      <c r="M509" s="167">
        <v>28000</v>
      </c>
      <c r="N509" s="167">
        <v>15800.7</v>
      </c>
      <c r="O509" s="145">
        <v>28000</v>
      </c>
      <c r="P509" s="146">
        <v>0</v>
      </c>
      <c r="Q509" s="213"/>
    </row>
    <row r="510" spans="1:17" ht="68.25" customHeight="1" x14ac:dyDescent="0.25">
      <c r="A510" s="212" t="s">
        <v>3583</v>
      </c>
      <c r="B510" s="207" t="s">
        <v>3584</v>
      </c>
      <c r="C510" s="237" t="s">
        <v>146</v>
      </c>
      <c r="D510" s="230" t="s">
        <v>861</v>
      </c>
      <c r="E510" s="134" t="s">
        <v>862</v>
      </c>
      <c r="F510" s="134" t="s">
        <v>109</v>
      </c>
      <c r="G510" s="144" t="s">
        <v>863</v>
      </c>
      <c r="H510" s="134" t="s">
        <v>864</v>
      </c>
      <c r="I510" s="134" t="s">
        <v>865</v>
      </c>
      <c r="J510" s="134">
        <v>4</v>
      </c>
      <c r="K510" s="134">
        <v>2</v>
      </c>
      <c r="L510" s="134">
        <v>4</v>
      </c>
      <c r="M510" s="135">
        <v>12000</v>
      </c>
      <c r="N510" s="135">
        <v>13860.46</v>
      </c>
      <c r="O510" s="145">
        <v>12000</v>
      </c>
      <c r="P510" s="146">
        <v>0</v>
      </c>
      <c r="Q510" s="213"/>
    </row>
    <row r="511" spans="1:17" ht="68.25" customHeight="1" x14ac:dyDescent="0.25">
      <c r="A511" s="212" t="s">
        <v>3585</v>
      </c>
      <c r="B511" s="207" t="s">
        <v>3586</v>
      </c>
      <c r="C511" s="237" t="s">
        <v>146</v>
      </c>
      <c r="D511" s="230" t="s">
        <v>866</v>
      </c>
      <c r="E511" s="134" t="s">
        <v>867</v>
      </c>
      <c r="F511" s="134" t="s">
        <v>109</v>
      </c>
      <c r="G511" s="144" t="s">
        <v>868</v>
      </c>
      <c r="H511" s="134" t="s">
        <v>745</v>
      </c>
      <c r="I511" s="134" t="s">
        <v>869</v>
      </c>
      <c r="J511" s="134">
        <v>100</v>
      </c>
      <c r="K511" s="134">
        <v>100</v>
      </c>
      <c r="L511" s="134">
        <v>100</v>
      </c>
      <c r="M511" s="167">
        <v>3000</v>
      </c>
      <c r="N511" s="167">
        <v>1138.47</v>
      </c>
      <c r="O511" s="145">
        <v>3000</v>
      </c>
      <c r="P511" s="146">
        <v>0</v>
      </c>
      <c r="Q511" s="213"/>
    </row>
    <row r="512" spans="1:17" ht="68.25" customHeight="1" x14ac:dyDescent="0.25">
      <c r="A512" s="212" t="s">
        <v>3587</v>
      </c>
      <c r="B512" s="207" t="s">
        <v>3588</v>
      </c>
      <c r="C512" s="237" t="s">
        <v>146</v>
      </c>
      <c r="D512" s="230" t="s">
        <v>878</v>
      </c>
      <c r="E512" s="134" t="s">
        <v>879</v>
      </c>
      <c r="F512" s="134" t="s">
        <v>109</v>
      </c>
      <c r="G512" s="144" t="s">
        <v>880</v>
      </c>
      <c r="H512" s="134" t="s">
        <v>745</v>
      </c>
      <c r="I512" s="134" t="s">
        <v>881</v>
      </c>
      <c r="J512" s="134">
        <v>100</v>
      </c>
      <c r="K512" s="134">
        <v>100</v>
      </c>
      <c r="L512" s="134">
        <v>100</v>
      </c>
      <c r="M512" s="167">
        <v>17000</v>
      </c>
      <c r="N512" s="167">
        <v>17000</v>
      </c>
      <c r="O512" s="145">
        <v>17000</v>
      </c>
      <c r="P512" s="146">
        <v>0</v>
      </c>
      <c r="Q512" s="213"/>
    </row>
    <row r="513" spans="1:17" ht="68.25" customHeight="1" x14ac:dyDescent="0.25">
      <c r="A513" s="212" t="s">
        <v>3589</v>
      </c>
      <c r="B513" s="207" t="s">
        <v>3590</v>
      </c>
      <c r="C513" s="237" t="s">
        <v>146</v>
      </c>
      <c r="D513" s="230" t="s">
        <v>853</v>
      </c>
      <c r="E513" s="134" t="s">
        <v>854</v>
      </c>
      <c r="F513" s="134" t="s">
        <v>109</v>
      </c>
      <c r="G513" s="144" t="s">
        <v>855</v>
      </c>
      <c r="H513" s="134" t="s">
        <v>745</v>
      </c>
      <c r="I513" s="134" t="s">
        <v>856</v>
      </c>
      <c r="J513" s="134">
        <v>100</v>
      </c>
      <c r="K513" s="134">
        <v>60</v>
      </c>
      <c r="L513" s="134">
        <v>100</v>
      </c>
      <c r="M513" s="167">
        <v>7050</v>
      </c>
      <c r="N513" s="167">
        <v>4318.99</v>
      </c>
      <c r="O513" s="145">
        <v>7050</v>
      </c>
      <c r="P513" s="146">
        <v>0</v>
      </c>
      <c r="Q513" s="213"/>
    </row>
    <row r="514" spans="1:17" ht="68.25" customHeight="1" x14ac:dyDescent="0.25">
      <c r="A514" s="212" t="s">
        <v>3592</v>
      </c>
      <c r="B514" s="207" t="s">
        <v>3593</v>
      </c>
      <c r="C514" s="237" t="s">
        <v>146</v>
      </c>
      <c r="D514" s="230" t="s">
        <v>882</v>
      </c>
      <c r="E514" s="134" t="s">
        <v>883</v>
      </c>
      <c r="F514" s="134" t="s">
        <v>109</v>
      </c>
      <c r="G514" s="144" t="s">
        <v>884</v>
      </c>
      <c r="H514" s="134" t="s">
        <v>745</v>
      </c>
      <c r="I514" s="134" t="s">
        <v>885</v>
      </c>
      <c r="J514" s="134">
        <v>200</v>
      </c>
      <c r="K514" s="134">
        <v>145</v>
      </c>
      <c r="L514" s="134">
        <v>200</v>
      </c>
      <c r="M514" s="167">
        <v>12000</v>
      </c>
      <c r="N514" s="167">
        <v>7747.65</v>
      </c>
      <c r="O514" s="145">
        <v>12000</v>
      </c>
      <c r="P514" s="146">
        <v>0</v>
      </c>
      <c r="Q514" s="213"/>
    </row>
    <row r="515" spans="1:17" ht="68.25" customHeight="1" x14ac:dyDescent="0.25">
      <c r="A515" s="212" t="s">
        <v>3595</v>
      </c>
      <c r="B515" s="207" t="s">
        <v>3596</v>
      </c>
      <c r="C515" s="237" t="s">
        <v>146</v>
      </c>
      <c r="D515" s="230" t="s">
        <v>886</v>
      </c>
      <c r="E515" s="134" t="s">
        <v>887</v>
      </c>
      <c r="F515" s="134" t="s">
        <v>109</v>
      </c>
      <c r="G515" s="144" t="s">
        <v>888</v>
      </c>
      <c r="H515" s="134" t="s">
        <v>745</v>
      </c>
      <c r="I515" s="134" t="s">
        <v>889</v>
      </c>
      <c r="J515" s="134">
        <v>85</v>
      </c>
      <c r="K515" s="134">
        <v>78</v>
      </c>
      <c r="L515" s="134">
        <v>85</v>
      </c>
      <c r="M515" s="167">
        <v>20000</v>
      </c>
      <c r="N515" s="167">
        <v>20000</v>
      </c>
      <c r="O515" s="145">
        <v>20000</v>
      </c>
      <c r="P515" s="146">
        <v>0</v>
      </c>
      <c r="Q515" s="213"/>
    </row>
    <row r="516" spans="1:17" ht="68.25" customHeight="1" x14ac:dyDescent="0.25">
      <c r="A516" s="212" t="s">
        <v>3598</v>
      </c>
      <c r="B516" s="207" t="s">
        <v>3599</v>
      </c>
      <c r="C516" s="237" t="s">
        <v>146</v>
      </c>
      <c r="D516" s="230" t="s">
        <v>890</v>
      </c>
      <c r="E516" s="134" t="s">
        <v>891</v>
      </c>
      <c r="F516" s="134" t="s">
        <v>109</v>
      </c>
      <c r="G516" s="144" t="s">
        <v>892</v>
      </c>
      <c r="H516" s="134" t="s">
        <v>745</v>
      </c>
      <c r="I516" s="134" t="s">
        <v>893</v>
      </c>
      <c r="J516" s="134">
        <v>400</v>
      </c>
      <c r="K516" s="134">
        <v>235</v>
      </c>
      <c r="L516" s="134">
        <v>400</v>
      </c>
      <c r="M516" s="167">
        <v>30000</v>
      </c>
      <c r="N516" s="167">
        <v>18965.400000000001</v>
      </c>
      <c r="O516" s="145">
        <v>30000</v>
      </c>
      <c r="P516" s="146">
        <v>0</v>
      </c>
      <c r="Q516" s="213"/>
    </row>
    <row r="517" spans="1:17" ht="68.25" customHeight="1" x14ac:dyDescent="0.25">
      <c r="A517" s="212" t="s">
        <v>3601</v>
      </c>
      <c r="B517" s="207" t="s">
        <v>3602</v>
      </c>
      <c r="C517" s="237" t="s">
        <v>146</v>
      </c>
      <c r="D517" s="230" t="s">
        <v>874</v>
      </c>
      <c r="E517" s="134" t="s">
        <v>875</v>
      </c>
      <c r="F517" s="134" t="s">
        <v>109</v>
      </c>
      <c r="G517" s="144" t="s">
        <v>876</v>
      </c>
      <c r="H517" s="134" t="s">
        <v>745</v>
      </c>
      <c r="I517" s="134" t="s">
        <v>877</v>
      </c>
      <c r="J517" s="134">
        <v>100</v>
      </c>
      <c r="K517" s="134">
        <v>70</v>
      </c>
      <c r="L517" s="134">
        <v>100</v>
      </c>
      <c r="M517" s="167">
        <v>7800</v>
      </c>
      <c r="N517" s="167">
        <v>4680.29</v>
      </c>
      <c r="O517" s="145">
        <v>7800</v>
      </c>
      <c r="P517" s="146">
        <v>0</v>
      </c>
      <c r="Q517" s="213"/>
    </row>
    <row r="518" spans="1:17" ht="68.25" customHeight="1" x14ac:dyDescent="0.25">
      <c r="A518" s="212" t="s">
        <v>3604</v>
      </c>
      <c r="B518" s="207" t="s">
        <v>3605</v>
      </c>
      <c r="C518" s="237" t="s">
        <v>146</v>
      </c>
      <c r="D518" s="230" t="s">
        <v>894</v>
      </c>
      <c r="E518" s="134" t="s">
        <v>895</v>
      </c>
      <c r="F518" s="134" t="s">
        <v>109</v>
      </c>
      <c r="G518" s="144" t="s">
        <v>896</v>
      </c>
      <c r="H518" s="134" t="s">
        <v>745</v>
      </c>
      <c r="I518" s="134" t="s">
        <v>897</v>
      </c>
      <c r="J518" s="134" t="s">
        <v>898</v>
      </c>
      <c r="K518" s="134" t="s">
        <v>899</v>
      </c>
      <c r="L518" s="134" t="s">
        <v>898</v>
      </c>
      <c r="M518" s="135">
        <v>20000</v>
      </c>
      <c r="N518" s="135">
        <v>11092.94</v>
      </c>
      <c r="O518" s="145">
        <v>20000</v>
      </c>
      <c r="P518" s="146">
        <v>0</v>
      </c>
      <c r="Q518" s="213"/>
    </row>
    <row r="519" spans="1:17" ht="68.25" customHeight="1" x14ac:dyDescent="0.25">
      <c r="A519" s="212" t="s">
        <v>3607</v>
      </c>
      <c r="B519" s="207" t="s">
        <v>3608</v>
      </c>
      <c r="C519" s="237" t="s">
        <v>146</v>
      </c>
      <c r="D519" s="230" t="s">
        <v>904</v>
      </c>
      <c r="E519" s="134" t="s">
        <v>905</v>
      </c>
      <c r="F519" s="134" t="s">
        <v>109</v>
      </c>
      <c r="G519" s="144" t="s">
        <v>906</v>
      </c>
      <c r="H519" s="134" t="s">
        <v>745</v>
      </c>
      <c r="I519" s="134" t="s">
        <v>907</v>
      </c>
      <c r="J519" s="134" t="s">
        <v>908</v>
      </c>
      <c r="K519" s="134" t="s">
        <v>909</v>
      </c>
      <c r="L519" s="134" t="s">
        <v>908</v>
      </c>
      <c r="M519" s="167">
        <v>6000</v>
      </c>
      <c r="N519" s="167">
        <v>5978.12</v>
      </c>
      <c r="O519" s="145">
        <v>6000</v>
      </c>
      <c r="P519" s="146">
        <v>0</v>
      </c>
      <c r="Q519" s="213"/>
    </row>
    <row r="520" spans="1:17" ht="68.25" customHeight="1" x14ac:dyDescent="0.25">
      <c r="A520" s="212" t="s">
        <v>3609</v>
      </c>
      <c r="B520" s="207" t="s">
        <v>928</v>
      </c>
      <c r="C520" s="237" t="s">
        <v>146</v>
      </c>
      <c r="D520" s="230" t="s">
        <v>919</v>
      </c>
      <c r="E520" s="134" t="s">
        <v>920</v>
      </c>
      <c r="F520" s="134" t="s">
        <v>109</v>
      </c>
      <c r="G520" s="144" t="s">
        <v>921</v>
      </c>
      <c r="H520" s="134" t="s">
        <v>745</v>
      </c>
      <c r="I520" s="134" t="s">
        <v>922</v>
      </c>
      <c r="J520" s="134">
        <v>500</v>
      </c>
      <c r="K520" s="134">
        <v>350</v>
      </c>
      <c r="L520" s="134">
        <v>700</v>
      </c>
      <c r="M520" s="167">
        <v>30000</v>
      </c>
      <c r="N520" s="167">
        <v>18006.72</v>
      </c>
      <c r="O520" s="196">
        <v>35000</v>
      </c>
      <c r="P520" s="167">
        <v>-5000</v>
      </c>
      <c r="Q520" s="213" t="s">
        <v>923</v>
      </c>
    </row>
    <row r="521" spans="1:17" ht="68.25" customHeight="1" x14ac:dyDescent="0.25">
      <c r="A521" s="212" t="s">
        <v>3610</v>
      </c>
      <c r="B521" s="207" t="s">
        <v>3611</v>
      </c>
      <c r="C521" s="237" t="s">
        <v>146</v>
      </c>
      <c r="D521" s="230" t="s">
        <v>924</v>
      </c>
      <c r="E521" s="134" t="s">
        <v>925</v>
      </c>
      <c r="F521" s="134" t="s">
        <v>109</v>
      </c>
      <c r="G521" s="144" t="s">
        <v>926</v>
      </c>
      <c r="H521" s="134" t="s">
        <v>745</v>
      </c>
      <c r="I521" s="134" t="s">
        <v>927</v>
      </c>
      <c r="J521" s="134">
        <v>3500</v>
      </c>
      <c r="K521" s="134">
        <v>4000</v>
      </c>
      <c r="L521" s="134">
        <v>5000</v>
      </c>
      <c r="M521" s="135">
        <v>20000</v>
      </c>
      <c r="N521" s="135">
        <v>19588.28</v>
      </c>
      <c r="O521" s="145">
        <v>20000</v>
      </c>
      <c r="P521" s="146"/>
      <c r="Q521" s="213"/>
    </row>
    <row r="522" spans="1:17" ht="68.25" customHeight="1" x14ac:dyDescent="0.25">
      <c r="A522" s="212" t="s">
        <v>3616</v>
      </c>
      <c r="B522" s="207" t="s">
        <v>3617</v>
      </c>
      <c r="C522" s="237" t="s">
        <v>146</v>
      </c>
      <c r="D522" s="230" t="s">
        <v>910</v>
      </c>
      <c r="E522" s="134" t="s">
        <v>911</v>
      </c>
      <c r="F522" s="134" t="s">
        <v>109</v>
      </c>
      <c r="G522" s="144" t="s">
        <v>912</v>
      </c>
      <c r="H522" s="137" t="s">
        <v>745</v>
      </c>
      <c r="I522" s="134" t="s">
        <v>913</v>
      </c>
      <c r="J522" s="134">
        <v>1</v>
      </c>
      <c r="K522" s="134">
        <v>1</v>
      </c>
      <c r="L522" s="134">
        <v>1</v>
      </c>
      <c r="M522" s="135">
        <v>41176.300000000003</v>
      </c>
      <c r="N522" s="135">
        <v>36407.410000000003</v>
      </c>
      <c r="O522" s="145">
        <v>41176.300000000003</v>
      </c>
      <c r="P522" s="146">
        <v>0</v>
      </c>
      <c r="Q522" s="213"/>
    </row>
    <row r="523" spans="1:17" ht="68.25" customHeight="1" x14ac:dyDescent="0.25">
      <c r="A523" s="212" t="s">
        <v>3212</v>
      </c>
      <c r="B523" s="207" t="s">
        <v>3213</v>
      </c>
      <c r="C523" s="237" t="s">
        <v>207</v>
      </c>
      <c r="D523" s="230" t="s">
        <v>4357</v>
      </c>
      <c r="E523" s="134" t="s">
        <v>4345</v>
      </c>
      <c r="F523" s="134" t="s">
        <v>109</v>
      </c>
      <c r="G523" s="144" t="s">
        <v>4346</v>
      </c>
      <c r="H523" s="157">
        <v>5000</v>
      </c>
      <c r="I523" s="134" t="s">
        <v>5005</v>
      </c>
      <c r="J523" s="144" t="s">
        <v>5006</v>
      </c>
      <c r="K523" s="144">
        <v>0</v>
      </c>
      <c r="L523" s="134">
        <v>50</v>
      </c>
      <c r="M523" s="157">
        <v>70000</v>
      </c>
      <c r="N523" s="157"/>
      <c r="O523" s="145">
        <v>103000</v>
      </c>
      <c r="P523" s="146"/>
      <c r="Q523" s="213" t="s">
        <v>4358</v>
      </c>
    </row>
    <row r="524" spans="1:17" ht="68.25" customHeight="1" x14ac:dyDescent="0.25">
      <c r="A524" s="212" t="s">
        <v>3212</v>
      </c>
      <c r="B524" s="207" t="s">
        <v>3213</v>
      </c>
      <c r="C524" s="237" t="s">
        <v>207</v>
      </c>
      <c r="D524" s="230" t="s">
        <v>4344</v>
      </c>
      <c r="E524" s="134" t="s">
        <v>4345</v>
      </c>
      <c r="F524" s="134" t="s">
        <v>109</v>
      </c>
      <c r="G524" s="144" t="s">
        <v>4346</v>
      </c>
      <c r="H524" s="157">
        <v>1000</v>
      </c>
      <c r="I524" s="134" t="s">
        <v>5005</v>
      </c>
      <c r="J524" s="134" t="s">
        <v>5015</v>
      </c>
      <c r="K524" s="134">
        <v>0</v>
      </c>
      <c r="L524" s="144">
        <v>15</v>
      </c>
      <c r="M524" s="157">
        <v>1500</v>
      </c>
      <c r="N524" s="157">
        <v>2000</v>
      </c>
      <c r="O524" s="145"/>
      <c r="P524" s="146"/>
      <c r="Q524" s="213"/>
    </row>
    <row r="525" spans="1:17" ht="68.25" customHeight="1" x14ac:dyDescent="0.25">
      <c r="A525" s="212" t="s">
        <v>3212</v>
      </c>
      <c r="B525" s="207" t="s">
        <v>3213</v>
      </c>
      <c r="C525" s="237" t="s">
        <v>207</v>
      </c>
      <c r="D525" s="230" t="s">
        <v>4347</v>
      </c>
      <c r="E525" s="134" t="s">
        <v>4345</v>
      </c>
      <c r="F525" s="134" t="s">
        <v>109</v>
      </c>
      <c r="G525" s="144" t="s">
        <v>4346</v>
      </c>
      <c r="H525" s="157">
        <v>1000</v>
      </c>
      <c r="I525" s="134" t="s">
        <v>5009</v>
      </c>
      <c r="J525" s="134" t="s">
        <v>5010</v>
      </c>
      <c r="K525" s="134">
        <v>20</v>
      </c>
      <c r="L525" s="144">
        <v>100</v>
      </c>
      <c r="M525" s="157">
        <v>4300</v>
      </c>
      <c r="N525" s="157" t="s">
        <v>4348</v>
      </c>
      <c r="O525" s="145"/>
      <c r="P525" s="146"/>
      <c r="Q525" s="213"/>
    </row>
    <row r="526" spans="1:17" ht="68.25" customHeight="1" x14ac:dyDescent="0.25">
      <c r="A526" s="212" t="s">
        <v>3212</v>
      </c>
      <c r="B526" s="207" t="s">
        <v>3213</v>
      </c>
      <c r="C526" s="237" t="s">
        <v>207</v>
      </c>
      <c r="D526" s="230" t="s">
        <v>4349</v>
      </c>
      <c r="E526" s="134" t="s">
        <v>4345</v>
      </c>
      <c r="F526" s="134" t="s">
        <v>109</v>
      </c>
      <c r="G526" s="144" t="s">
        <v>4346</v>
      </c>
      <c r="H526" s="157">
        <v>1000</v>
      </c>
      <c r="I526" s="134" t="s">
        <v>5009</v>
      </c>
      <c r="J526" s="134" t="s">
        <v>5010</v>
      </c>
      <c r="K526" s="134">
        <v>20</v>
      </c>
      <c r="L526" s="144">
        <v>100</v>
      </c>
      <c r="M526" s="157">
        <v>700</v>
      </c>
      <c r="N526" s="157">
        <v>567.19000000000005</v>
      </c>
      <c r="O526" s="163"/>
      <c r="P526" s="146"/>
      <c r="Q526" s="213"/>
    </row>
    <row r="527" spans="1:17" ht="68.25" customHeight="1" x14ac:dyDescent="0.25">
      <c r="A527" s="212" t="s">
        <v>3212</v>
      </c>
      <c r="B527" s="207" t="s">
        <v>3213</v>
      </c>
      <c r="C527" s="237" t="s">
        <v>207</v>
      </c>
      <c r="D527" s="230" t="s">
        <v>4350</v>
      </c>
      <c r="E527" s="134" t="s">
        <v>4345</v>
      </c>
      <c r="F527" s="134" t="s">
        <v>109</v>
      </c>
      <c r="G527" s="144" t="s">
        <v>4346</v>
      </c>
      <c r="H527" s="134">
        <v>1000</v>
      </c>
      <c r="I527" s="134" t="s">
        <v>5009</v>
      </c>
      <c r="J527" s="134" t="s">
        <v>5010</v>
      </c>
      <c r="K527" s="134">
        <v>20</v>
      </c>
      <c r="L527" s="144">
        <v>100</v>
      </c>
      <c r="M527" s="157">
        <v>550</v>
      </c>
      <c r="N527" s="157">
        <v>495</v>
      </c>
      <c r="O527" s="145"/>
      <c r="P527" s="146"/>
      <c r="Q527" s="213"/>
    </row>
    <row r="528" spans="1:17" ht="68.25" customHeight="1" x14ac:dyDescent="0.25">
      <c r="A528" s="212" t="s">
        <v>3212</v>
      </c>
      <c r="B528" s="207" t="s">
        <v>3213</v>
      </c>
      <c r="C528" s="237" t="s">
        <v>207</v>
      </c>
      <c r="D528" s="230" t="s">
        <v>4351</v>
      </c>
      <c r="E528" s="134" t="s">
        <v>4345</v>
      </c>
      <c r="F528" s="134" t="s">
        <v>109</v>
      </c>
      <c r="G528" s="144" t="s">
        <v>4346</v>
      </c>
      <c r="H528" s="134">
        <v>5000</v>
      </c>
      <c r="I528" s="134" t="s">
        <v>5011</v>
      </c>
      <c r="J528" s="134" t="s">
        <v>5012</v>
      </c>
      <c r="K528" s="134">
        <v>0</v>
      </c>
      <c r="L528" s="134">
        <v>100</v>
      </c>
      <c r="M528" s="157">
        <v>67973.55</v>
      </c>
      <c r="N528" s="157">
        <v>3346.26</v>
      </c>
      <c r="O528" s="145">
        <v>64627.29</v>
      </c>
      <c r="P528" s="146"/>
      <c r="Q528" s="213" t="s">
        <v>4352</v>
      </c>
    </row>
    <row r="529" spans="1:17" ht="68.25" customHeight="1" x14ac:dyDescent="0.25">
      <c r="A529" s="212" t="s">
        <v>3212</v>
      </c>
      <c r="B529" s="207" t="s">
        <v>3213</v>
      </c>
      <c r="C529" s="237" t="s">
        <v>207</v>
      </c>
      <c r="D529" s="230" t="s">
        <v>4353</v>
      </c>
      <c r="E529" s="134" t="s">
        <v>4354</v>
      </c>
      <c r="F529" s="134" t="s">
        <v>109</v>
      </c>
      <c r="G529" s="144" t="s">
        <v>4346</v>
      </c>
      <c r="H529" s="134">
        <v>0</v>
      </c>
      <c r="I529" s="134" t="s">
        <v>5013</v>
      </c>
      <c r="J529" s="134" t="s">
        <v>5014</v>
      </c>
      <c r="K529" s="134">
        <v>0</v>
      </c>
      <c r="L529" s="144">
        <v>20</v>
      </c>
      <c r="M529" s="157"/>
      <c r="N529" s="157">
        <v>2850</v>
      </c>
      <c r="O529" s="145"/>
      <c r="P529" s="146"/>
      <c r="Q529" s="213"/>
    </row>
    <row r="530" spans="1:17" ht="68.25" customHeight="1" x14ac:dyDescent="0.25">
      <c r="A530" s="212" t="s">
        <v>3214</v>
      </c>
      <c r="B530" s="207" t="s">
        <v>3215</v>
      </c>
      <c r="C530" s="237" t="s">
        <v>207</v>
      </c>
      <c r="D530" s="230" t="s">
        <v>3216</v>
      </c>
      <c r="E530" s="134" t="s">
        <v>4354</v>
      </c>
      <c r="F530" s="134" t="s">
        <v>109</v>
      </c>
      <c r="G530" s="144" t="s">
        <v>4355</v>
      </c>
      <c r="H530" s="134">
        <v>4200</v>
      </c>
      <c r="I530" s="134" t="s">
        <v>5007</v>
      </c>
      <c r="J530" s="144" t="s">
        <v>5008</v>
      </c>
      <c r="K530" s="144">
        <v>30</v>
      </c>
      <c r="L530" s="134">
        <v>60</v>
      </c>
      <c r="M530" s="157"/>
      <c r="N530" s="157"/>
      <c r="O530" s="145">
        <v>4200</v>
      </c>
      <c r="P530" s="146"/>
      <c r="Q530" s="213" t="s">
        <v>4356</v>
      </c>
    </row>
    <row r="531" spans="1:17" ht="68.25" customHeight="1" x14ac:dyDescent="0.25">
      <c r="A531" s="212" t="s">
        <v>4277</v>
      </c>
      <c r="B531" s="207" t="s">
        <v>4278</v>
      </c>
      <c r="C531" s="237" t="s">
        <v>138</v>
      </c>
      <c r="D531" s="230" t="s">
        <v>949</v>
      </c>
      <c r="E531" s="134" t="s">
        <v>950</v>
      </c>
      <c r="F531" s="134"/>
      <c r="G531" s="144" t="s">
        <v>951</v>
      </c>
      <c r="H531" s="144"/>
      <c r="I531" s="134" t="s">
        <v>952</v>
      </c>
      <c r="J531" s="144"/>
      <c r="K531" s="144"/>
      <c r="L531" s="144"/>
      <c r="M531" s="135">
        <v>500</v>
      </c>
      <c r="N531" s="135"/>
      <c r="O531" s="145">
        <v>500</v>
      </c>
      <c r="P531" s="146">
        <v>0</v>
      </c>
      <c r="Q531" s="213"/>
    </row>
    <row r="532" spans="1:17" ht="68.25" customHeight="1" x14ac:dyDescent="0.25">
      <c r="A532" s="212" t="s">
        <v>4277</v>
      </c>
      <c r="B532" s="207" t="s">
        <v>4278</v>
      </c>
      <c r="C532" s="237" t="s">
        <v>138</v>
      </c>
      <c r="D532" s="230" t="s">
        <v>961</v>
      </c>
      <c r="E532" s="134" t="s">
        <v>962</v>
      </c>
      <c r="F532" s="134"/>
      <c r="G532" s="144" t="s">
        <v>963</v>
      </c>
      <c r="H532" s="144"/>
      <c r="I532" s="134" t="s">
        <v>964</v>
      </c>
      <c r="J532" s="144"/>
      <c r="K532" s="144"/>
      <c r="L532" s="144"/>
      <c r="M532" s="135">
        <v>350</v>
      </c>
      <c r="N532" s="135">
        <v>14.17</v>
      </c>
      <c r="O532" s="145">
        <v>350</v>
      </c>
      <c r="P532" s="146">
        <v>0</v>
      </c>
      <c r="Q532" s="213"/>
    </row>
    <row r="533" spans="1:17" ht="68.25" customHeight="1" x14ac:dyDescent="0.25">
      <c r="A533" s="212" t="s">
        <v>4277</v>
      </c>
      <c r="B533" s="207" t="s">
        <v>4278</v>
      </c>
      <c r="C533" s="237" t="s">
        <v>138</v>
      </c>
      <c r="D533" s="230" t="s">
        <v>973</v>
      </c>
      <c r="E533" s="134" t="s">
        <v>976</v>
      </c>
      <c r="F533" s="134" t="s">
        <v>109</v>
      </c>
      <c r="G533" s="144" t="s">
        <v>977</v>
      </c>
      <c r="H533" s="144"/>
      <c r="I533" s="134" t="s">
        <v>978</v>
      </c>
      <c r="J533" s="144"/>
      <c r="K533" s="144"/>
      <c r="L533" s="144"/>
      <c r="M533" s="135">
        <v>1750</v>
      </c>
      <c r="N533" s="135">
        <v>1115.0899999999999</v>
      </c>
      <c r="O533" s="145">
        <v>0</v>
      </c>
      <c r="P533" s="146">
        <v>1750</v>
      </c>
      <c r="Q533" s="213"/>
    </row>
    <row r="534" spans="1:17" ht="68.25" customHeight="1" x14ac:dyDescent="0.25">
      <c r="A534" s="212" t="s">
        <v>4277</v>
      </c>
      <c r="B534" s="207" t="s">
        <v>4278</v>
      </c>
      <c r="C534" s="237" t="s">
        <v>138</v>
      </c>
      <c r="D534" s="230" t="s">
        <v>973</v>
      </c>
      <c r="E534" s="134" t="s">
        <v>974</v>
      </c>
      <c r="F534" s="134" t="s">
        <v>109</v>
      </c>
      <c r="G534" s="144" t="s">
        <v>975</v>
      </c>
      <c r="H534" s="144"/>
      <c r="I534" s="134" t="s">
        <v>952</v>
      </c>
      <c r="J534" s="144"/>
      <c r="K534" s="144"/>
      <c r="L534" s="144"/>
      <c r="M534" s="135">
        <v>200</v>
      </c>
      <c r="N534" s="135">
        <v>74.12</v>
      </c>
      <c r="O534" s="145">
        <v>0</v>
      </c>
      <c r="P534" s="146">
        <v>200</v>
      </c>
      <c r="Q534" s="213"/>
    </row>
    <row r="535" spans="1:17" ht="68.25" customHeight="1" x14ac:dyDescent="0.25">
      <c r="A535" s="212" t="s">
        <v>4286</v>
      </c>
      <c r="B535" s="207" t="s">
        <v>4287</v>
      </c>
      <c r="C535" s="237" t="s">
        <v>147</v>
      </c>
      <c r="D535" s="230" t="s">
        <v>2303</v>
      </c>
      <c r="E535" s="134" t="s">
        <v>2303</v>
      </c>
      <c r="F535" s="134"/>
      <c r="G535" s="144" t="s">
        <v>2304</v>
      </c>
      <c r="H535" s="144"/>
      <c r="I535" s="144"/>
      <c r="J535" s="144"/>
      <c r="K535" s="134">
        <v>468.52</v>
      </c>
      <c r="L535" s="144"/>
      <c r="M535" s="135">
        <v>1000</v>
      </c>
      <c r="N535" s="144"/>
      <c r="O535" s="145">
        <v>1000</v>
      </c>
      <c r="P535" s="146">
        <v>0</v>
      </c>
      <c r="Q535" s="213"/>
    </row>
    <row r="536" spans="1:17" ht="68.25" customHeight="1" x14ac:dyDescent="0.25">
      <c r="A536" s="212" t="s">
        <v>4286</v>
      </c>
      <c r="B536" s="207" t="s">
        <v>4287</v>
      </c>
      <c r="C536" s="237" t="s">
        <v>147</v>
      </c>
      <c r="D536" s="230" t="s">
        <v>2308</v>
      </c>
      <c r="E536" s="134" t="s">
        <v>2309</v>
      </c>
      <c r="F536" s="134"/>
      <c r="G536" s="144" t="s">
        <v>2310</v>
      </c>
      <c r="H536" s="144"/>
      <c r="I536" s="144"/>
      <c r="J536" s="144"/>
      <c r="K536" s="134">
        <v>624.79</v>
      </c>
      <c r="L536" s="144"/>
      <c r="M536" s="135">
        <v>1000</v>
      </c>
      <c r="N536" s="144"/>
      <c r="O536" s="145">
        <v>1000</v>
      </c>
      <c r="P536" s="146">
        <v>0</v>
      </c>
      <c r="Q536" s="213"/>
    </row>
    <row r="537" spans="1:17" ht="68.25" customHeight="1" x14ac:dyDescent="0.25">
      <c r="A537" s="212" t="s">
        <v>4286</v>
      </c>
      <c r="B537" s="207" t="s">
        <v>4287</v>
      </c>
      <c r="C537" s="237" t="s">
        <v>147</v>
      </c>
      <c r="D537" s="230" t="s">
        <v>2305</v>
      </c>
      <c r="E537" s="134" t="s">
        <v>2306</v>
      </c>
      <c r="F537" s="134"/>
      <c r="G537" s="144" t="s">
        <v>2307</v>
      </c>
      <c r="H537" s="144"/>
      <c r="I537" s="144"/>
      <c r="J537" s="144"/>
      <c r="K537" s="144"/>
      <c r="L537" s="144"/>
      <c r="M537" s="135">
        <v>1000</v>
      </c>
      <c r="N537" s="144"/>
      <c r="O537" s="145">
        <v>1000</v>
      </c>
      <c r="P537" s="146">
        <v>0</v>
      </c>
      <c r="Q537" s="213"/>
    </row>
    <row r="538" spans="1:17" ht="68.25" customHeight="1" x14ac:dyDescent="0.25">
      <c r="A538" s="212" t="s">
        <v>4286</v>
      </c>
      <c r="B538" s="207" t="s">
        <v>4287</v>
      </c>
      <c r="C538" s="237" t="s">
        <v>147</v>
      </c>
      <c r="D538" s="230" t="s">
        <v>2311</v>
      </c>
      <c r="E538" s="134" t="s">
        <v>2312</v>
      </c>
      <c r="F538" s="134"/>
      <c r="G538" s="144" t="s">
        <v>2313</v>
      </c>
      <c r="H538" s="144"/>
      <c r="I538" s="144"/>
      <c r="J538" s="144"/>
      <c r="K538" s="134">
        <v>0.92</v>
      </c>
      <c r="L538" s="144"/>
      <c r="M538" s="135">
        <v>200</v>
      </c>
      <c r="N538" s="144"/>
      <c r="O538" s="145">
        <v>100</v>
      </c>
      <c r="P538" s="146">
        <v>100</v>
      </c>
      <c r="Q538" s="213" t="s">
        <v>2314</v>
      </c>
    </row>
    <row r="539" spans="1:17" ht="68.25" customHeight="1" x14ac:dyDescent="0.25">
      <c r="A539" s="212" t="s">
        <v>4286</v>
      </c>
      <c r="B539" s="207" t="s">
        <v>4287</v>
      </c>
      <c r="C539" s="237" t="s">
        <v>147</v>
      </c>
      <c r="D539" s="230" t="s">
        <v>2318</v>
      </c>
      <c r="E539" s="134" t="s">
        <v>2319</v>
      </c>
      <c r="F539" s="134"/>
      <c r="G539" s="144" t="s">
        <v>2320</v>
      </c>
      <c r="H539" s="144"/>
      <c r="I539" s="144"/>
      <c r="J539" s="144"/>
      <c r="K539" s="144"/>
      <c r="L539" s="144"/>
      <c r="M539" s="135">
        <v>600</v>
      </c>
      <c r="N539" s="144"/>
      <c r="O539" s="145">
        <v>500</v>
      </c>
      <c r="P539" s="146">
        <v>100</v>
      </c>
      <c r="Q539" s="213" t="s">
        <v>2314</v>
      </c>
    </row>
    <row r="540" spans="1:17" ht="68.25" customHeight="1" x14ac:dyDescent="0.25">
      <c r="A540" s="212" t="s">
        <v>4286</v>
      </c>
      <c r="B540" s="207" t="s">
        <v>4287</v>
      </c>
      <c r="C540" s="237" t="s">
        <v>147</v>
      </c>
      <c r="D540" s="230" t="s">
        <v>2315</v>
      </c>
      <c r="E540" s="134" t="s">
        <v>2316</v>
      </c>
      <c r="F540" s="134"/>
      <c r="G540" s="144" t="s">
        <v>2317</v>
      </c>
      <c r="H540" s="144"/>
      <c r="I540" s="144"/>
      <c r="J540" s="144"/>
      <c r="K540" s="134">
        <v>225</v>
      </c>
      <c r="L540" s="144"/>
      <c r="M540" s="135">
        <v>500</v>
      </c>
      <c r="N540" s="144"/>
      <c r="O540" s="145">
        <v>500</v>
      </c>
      <c r="P540" s="146">
        <v>0</v>
      </c>
      <c r="Q540" s="213"/>
    </row>
    <row r="541" spans="1:17" ht="68.25" customHeight="1" x14ac:dyDescent="0.25">
      <c r="A541" s="212" t="s">
        <v>4286</v>
      </c>
      <c r="B541" s="207" t="s">
        <v>4287</v>
      </c>
      <c r="C541" s="237" t="s">
        <v>147</v>
      </c>
      <c r="D541" s="230" t="s">
        <v>2321</v>
      </c>
      <c r="E541" s="134" t="s">
        <v>2322</v>
      </c>
      <c r="F541" s="134"/>
      <c r="G541" s="144" t="s">
        <v>2323</v>
      </c>
      <c r="H541" s="144"/>
      <c r="I541" s="144"/>
      <c r="J541" s="144"/>
      <c r="K541" s="134">
        <v>795.95</v>
      </c>
      <c r="L541" s="144"/>
      <c r="M541" s="135">
        <v>1500</v>
      </c>
      <c r="N541" s="144"/>
      <c r="O541" s="145">
        <v>1800</v>
      </c>
      <c r="P541" s="146">
        <v>-300</v>
      </c>
      <c r="Q541" s="213" t="s">
        <v>2324</v>
      </c>
    </row>
    <row r="542" spans="1:17" ht="68.25" customHeight="1" x14ac:dyDescent="0.25">
      <c r="A542" s="212" t="s">
        <v>4286</v>
      </c>
      <c r="B542" s="207" t="s">
        <v>4287</v>
      </c>
      <c r="C542" s="237" t="s">
        <v>147</v>
      </c>
      <c r="D542" s="230" t="s">
        <v>2325</v>
      </c>
      <c r="E542" s="134" t="s">
        <v>2326</v>
      </c>
      <c r="F542" s="134"/>
      <c r="G542" s="144" t="s">
        <v>2327</v>
      </c>
      <c r="H542" s="144"/>
      <c r="I542" s="144"/>
      <c r="J542" s="144"/>
      <c r="K542" s="134">
        <v>395.73</v>
      </c>
      <c r="L542" s="144"/>
      <c r="M542" s="135">
        <v>800</v>
      </c>
      <c r="N542" s="144"/>
      <c r="O542" s="145">
        <v>1000</v>
      </c>
      <c r="P542" s="146">
        <v>-200</v>
      </c>
      <c r="Q542" s="213" t="s">
        <v>2324</v>
      </c>
    </row>
    <row r="543" spans="1:17" ht="68.25" customHeight="1" x14ac:dyDescent="0.25">
      <c r="A543" s="212" t="s">
        <v>4286</v>
      </c>
      <c r="B543" s="207" t="s">
        <v>4287</v>
      </c>
      <c r="C543" s="237" t="s">
        <v>147</v>
      </c>
      <c r="D543" s="230" t="s">
        <v>2334</v>
      </c>
      <c r="E543" s="134" t="s">
        <v>2335</v>
      </c>
      <c r="F543" s="134"/>
      <c r="G543" s="144" t="s">
        <v>2336</v>
      </c>
      <c r="H543" s="144"/>
      <c r="I543" s="144"/>
      <c r="J543" s="144"/>
      <c r="K543" s="134">
        <v>100</v>
      </c>
      <c r="L543" s="144"/>
      <c r="M543" s="135">
        <v>100</v>
      </c>
      <c r="N543" s="144"/>
      <c r="O543" s="145">
        <v>100</v>
      </c>
      <c r="P543" s="146">
        <v>0</v>
      </c>
      <c r="Q543" s="213"/>
    </row>
    <row r="544" spans="1:17" ht="68.25" customHeight="1" x14ac:dyDescent="0.25">
      <c r="A544" s="212" t="s">
        <v>4286</v>
      </c>
      <c r="B544" s="207" t="s">
        <v>4287</v>
      </c>
      <c r="C544" s="237" t="s">
        <v>147</v>
      </c>
      <c r="D544" s="230" t="s">
        <v>2331</v>
      </c>
      <c r="E544" s="134" t="s">
        <v>2332</v>
      </c>
      <c r="F544" s="134"/>
      <c r="G544" s="144" t="s">
        <v>2333</v>
      </c>
      <c r="H544" s="144"/>
      <c r="I544" s="144"/>
      <c r="J544" s="144"/>
      <c r="K544" s="144"/>
      <c r="L544" s="144"/>
      <c r="M544" s="135">
        <v>1800</v>
      </c>
      <c r="N544" s="144"/>
      <c r="O544" s="145">
        <v>1500</v>
      </c>
      <c r="P544" s="146">
        <v>300</v>
      </c>
      <c r="Q544" s="213" t="s">
        <v>2314</v>
      </c>
    </row>
    <row r="545" spans="1:17" ht="68.25" customHeight="1" x14ac:dyDescent="0.25">
      <c r="A545" s="212" t="s">
        <v>4286</v>
      </c>
      <c r="B545" s="207" t="s">
        <v>4287</v>
      </c>
      <c r="C545" s="237" t="s">
        <v>147</v>
      </c>
      <c r="D545" s="230" t="s">
        <v>2328</v>
      </c>
      <c r="E545" s="134" t="s">
        <v>2329</v>
      </c>
      <c r="F545" s="134"/>
      <c r="G545" s="144" t="s">
        <v>2330</v>
      </c>
      <c r="H545" s="144"/>
      <c r="I545" s="144"/>
      <c r="J545" s="144"/>
      <c r="K545" s="134">
        <v>700</v>
      </c>
      <c r="L545" s="144"/>
      <c r="M545" s="135">
        <v>1500</v>
      </c>
      <c r="N545" s="144"/>
      <c r="O545" s="145">
        <v>1500</v>
      </c>
      <c r="P545" s="146">
        <v>0</v>
      </c>
      <c r="Q545" s="213"/>
    </row>
    <row r="546" spans="1:17" ht="68.25" customHeight="1" x14ac:dyDescent="0.25">
      <c r="A546" s="212" t="s">
        <v>4302</v>
      </c>
      <c r="B546" s="207" t="s">
        <v>4303</v>
      </c>
      <c r="C546" s="237" t="s">
        <v>114</v>
      </c>
      <c r="D546" s="232" t="s">
        <v>4955</v>
      </c>
      <c r="E546" s="147" t="s">
        <v>5376</v>
      </c>
      <c r="F546" s="134" t="s">
        <v>109</v>
      </c>
      <c r="G546" s="144" t="s">
        <v>2505</v>
      </c>
      <c r="H546" s="144"/>
      <c r="I546" s="148" t="s">
        <v>5132</v>
      </c>
      <c r="J546" s="148">
        <v>50</v>
      </c>
      <c r="K546" s="148"/>
      <c r="L546" s="148">
        <v>50</v>
      </c>
      <c r="M546" s="154">
        <v>20000</v>
      </c>
      <c r="N546" s="200"/>
      <c r="O546" s="188">
        <v>20000</v>
      </c>
      <c r="P546" s="155">
        <v>0</v>
      </c>
      <c r="Q546" s="213"/>
    </row>
    <row r="547" spans="1:17" ht="68.25" customHeight="1" x14ac:dyDescent="0.25">
      <c r="A547" s="212" t="s">
        <v>4302</v>
      </c>
      <c r="B547" s="207" t="s">
        <v>4303</v>
      </c>
      <c r="C547" s="237" t="s">
        <v>114</v>
      </c>
      <c r="D547" s="232" t="s">
        <v>4956</v>
      </c>
      <c r="E547" s="147" t="s">
        <v>5377</v>
      </c>
      <c r="F547" s="134"/>
      <c r="G547" s="144" t="s">
        <v>2505</v>
      </c>
      <c r="H547" s="144"/>
      <c r="I547" s="148" t="s">
        <v>5133</v>
      </c>
      <c r="J547" s="148">
        <v>21</v>
      </c>
      <c r="K547" s="148">
        <v>21</v>
      </c>
      <c r="L547" s="148">
        <v>0</v>
      </c>
      <c r="M547" s="154">
        <v>45000</v>
      </c>
      <c r="N547" s="200">
        <v>0</v>
      </c>
      <c r="O547" s="188">
        <v>0</v>
      </c>
      <c r="P547" s="155">
        <v>45000</v>
      </c>
      <c r="Q547" s="213"/>
    </row>
    <row r="548" spans="1:17" ht="68.25" customHeight="1" x14ac:dyDescent="0.25">
      <c r="A548" s="212" t="s">
        <v>4302</v>
      </c>
      <c r="B548" s="207" t="s">
        <v>4303</v>
      </c>
      <c r="C548" s="237" t="s">
        <v>114</v>
      </c>
      <c r="D548" s="232" t="s">
        <v>2504</v>
      </c>
      <c r="E548" s="147" t="s">
        <v>5378</v>
      </c>
      <c r="F548" s="134" t="s">
        <v>109</v>
      </c>
      <c r="G548" s="144" t="s">
        <v>2505</v>
      </c>
      <c r="H548" s="144"/>
      <c r="I548" s="147" t="s">
        <v>4554</v>
      </c>
      <c r="J548" s="147" t="s">
        <v>4555</v>
      </c>
      <c r="K548" s="186">
        <v>1</v>
      </c>
      <c r="L548" s="138" t="s">
        <v>387</v>
      </c>
      <c r="M548" s="154">
        <v>27000</v>
      </c>
      <c r="N548" s="154">
        <v>24746.92</v>
      </c>
      <c r="O548" s="188">
        <v>0</v>
      </c>
      <c r="P548" s="155">
        <v>27000</v>
      </c>
      <c r="Q548" s="213" t="s">
        <v>2506</v>
      </c>
    </row>
    <row r="549" spans="1:17" ht="68.25" customHeight="1" x14ac:dyDescent="0.25">
      <c r="A549" s="212" t="s">
        <v>4302</v>
      </c>
      <c r="B549" s="207" t="s">
        <v>4303</v>
      </c>
      <c r="C549" s="237" t="s">
        <v>114</v>
      </c>
      <c r="D549" s="232" t="s">
        <v>4958</v>
      </c>
      <c r="E549" s="147" t="s">
        <v>5379</v>
      </c>
      <c r="F549" s="134" t="s">
        <v>109</v>
      </c>
      <c r="G549" s="144" t="s">
        <v>2505</v>
      </c>
      <c r="H549" s="144"/>
      <c r="I549" s="134"/>
      <c r="J549" s="144"/>
      <c r="K549" s="144"/>
      <c r="L549" s="134"/>
      <c r="M549" s="154">
        <v>0</v>
      </c>
      <c r="N549" s="200"/>
      <c r="O549" s="188">
        <v>0</v>
      </c>
      <c r="P549" s="155">
        <v>0</v>
      </c>
      <c r="Q549" s="213" t="s">
        <v>2507</v>
      </c>
    </row>
    <row r="550" spans="1:17" ht="68.25" customHeight="1" x14ac:dyDescent="0.25">
      <c r="A550" s="212" t="s">
        <v>4302</v>
      </c>
      <c r="B550" s="207" t="s">
        <v>4303</v>
      </c>
      <c r="C550" s="237" t="s">
        <v>114</v>
      </c>
      <c r="D550" s="232" t="s">
        <v>4961</v>
      </c>
      <c r="E550" s="147" t="s">
        <v>2510</v>
      </c>
      <c r="F550" s="134" t="s">
        <v>109</v>
      </c>
      <c r="G550" s="144" t="s">
        <v>2505</v>
      </c>
      <c r="H550" s="144"/>
      <c r="I550" s="148" t="s">
        <v>5134</v>
      </c>
      <c r="J550" s="148">
        <v>0</v>
      </c>
      <c r="K550" s="148">
        <v>0</v>
      </c>
      <c r="L550" s="148">
        <v>2</v>
      </c>
      <c r="M550" s="138"/>
      <c r="N550" s="200"/>
      <c r="O550" s="188">
        <v>140400</v>
      </c>
      <c r="P550" s="155">
        <v>-140360</v>
      </c>
      <c r="Q550" s="213" t="s">
        <v>2511</v>
      </c>
    </row>
    <row r="551" spans="1:17" ht="68.25" customHeight="1" x14ac:dyDescent="0.25">
      <c r="A551" s="212" t="s">
        <v>4302</v>
      </c>
      <c r="B551" s="207" t="s">
        <v>4303</v>
      </c>
      <c r="C551" s="237" t="s">
        <v>114</v>
      </c>
      <c r="D551" s="232" t="s">
        <v>4964</v>
      </c>
      <c r="E551" s="147" t="s">
        <v>5381</v>
      </c>
      <c r="F551" s="134" t="s">
        <v>109</v>
      </c>
      <c r="G551" s="144" t="s">
        <v>2505</v>
      </c>
      <c r="H551" s="144"/>
      <c r="I551" s="148" t="s">
        <v>5136</v>
      </c>
      <c r="J551" s="148">
        <v>0</v>
      </c>
      <c r="K551" s="148">
        <v>0</v>
      </c>
      <c r="L551" s="148">
        <v>5</v>
      </c>
      <c r="M551" s="138"/>
      <c r="N551" s="200"/>
      <c r="O551" s="188">
        <v>110000</v>
      </c>
      <c r="P551" s="155">
        <v>-110000</v>
      </c>
      <c r="Q551" s="213" t="s">
        <v>2513</v>
      </c>
    </row>
    <row r="552" spans="1:17" ht="68.25" customHeight="1" x14ac:dyDescent="0.25">
      <c r="A552" s="212" t="s">
        <v>4302</v>
      </c>
      <c r="B552" s="207" t="s">
        <v>4303</v>
      </c>
      <c r="C552" s="237" t="s">
        <v>114</v>
      </c>
      <c r="D552" s="230" t="s">
        <v>2589</v>
      </c>
      <c r="E552" s="147" t="s">
        <v>2591</v>
      </c>
      <c r="F552" s="134" t="s">
        <v>109</v>
      </c>
      <c r="G552" s="144" t="s">
        <v>2590</v>
      </c>
      <c r="H552" s="144"/>
      <c r="I552" s="147" t="s">
        <v>4556</v>
      </c>
      <c r="J552" s="147"/>
      <c r="K552" s="147"/>
      <c r="L552" s="138"/>
      <c r="M552" s="154">
        <v>27000</v>
      </c>
      <c r="N552" s="154">
        <v>24746.92</v>
      </c>
      <c r="O552" s="188"/>
      <c r="P552" s="155"/>
      <c r="Q552" s="213" t="s">
        <v>2506</v>
      </c>
    </row>
    <row r="553" spans="1:17" ht="68.25" customHeight="1" x14ac:dyDescent="0.25">
      <c r="A553" s="212" t="s">
        <v>4305</v>
      </c>
      <c r="B553" s="207" t="s">
        <v>4306</v>
      </c>
      <c r="C553" s="237" t="s">
        <v>114</v>
      </c>
      <c r="D553" s="230" t="s">
        <v>2514</v>
      </c>
      <c r="E553" s="147" t="s">
        <v>2515</v>
      </c>
      <c r="F553" s="134" t="s">
        <v>109</v>
      </c>
      <c r="G553" s="144" t="s">
        <v>2516</v>
      </c>
      <c r="H553" s="144"/>
      <c r="I553" s="147" t="s">
        <v>4549</v>
      </c>
      <c r="J553" s="147" t="s">
        <v>4557</v>
      </c>
      <c r="K553" s="201">
        <v>1</v>
      </c>
      <c r="L553" s="147" t="s">
        <v>4557</v>
      </c>
      <c r="M553" s="154">
        <v>56918.400000000001</v>
      </c>
      <c r="N553" s="200"/>
      <c r="O553" s="188">
        <v>57000</v>
      </c>
      <c r="P553" s="155">
        <v>0</v>
      </c>
      <c r="Q553" s="213" t="s">
        <v>2517</v>
      </c>
    </row>
    <row r="554" spans="1:17" ht="68.25" customHeight="1" x14ac:dyDescent="0.25">
      <c r="A554" s="212" t="s">
        <v>4305</v>
      </c>
      <c r="B554" s="207" t="s">
        <v>4306</v>
      </c>
      <c r="C554" s="237" t="s">
        <v>114</v>
      </c>
      <c r="D554" s="230" t="s">
        <v>2592</v>
      </c>
      <c r="E554" s="147" t="s">
        <v>2594</v>
      </c>
      <c r="F554" s="134" t="s">
        <v>109</v>
      </c>
      <c r="G554" s="144" t="s">
        <v>2593</v>
      </c>
      <c r="H554" s="144"/>
      <c r="I554" s="147" t="s">
        <v>4558</v>
      </c>
      <c r="J554" s="147"/>
      <c r="K554" s="201"/>
      <c r="L554" s="147"/>
      <c r="M554" s="138"/>
      <c r="N554" s="200"/>
      <c r="O554" s="188">
        <v>57000</v>
      </c>
      <c r="P554" s="155">
        <v>-56918.400000000001</v>
      </c>
      <c r="Q554" s="213" t="s">
        <v>2595</v>
      </c>
    </row>
    <row r="555" spans="1:17" ht="68.25" customHeight="1" x14ac:dyDescent="0.25">
      <c r="A555" s="212" t="s">
        <v>4308</v>
      </c>
      <c r="B555" s="207" t="s">
        <v>4309</v>
      </c>
      <c r="C555" s="237" t="s">
        <v>114</v>
      </c>
      <c r="D555" s="232" t="s">
        <v>4966</v>
      </c>
      <c r="E555" s="147" t="s">
        <v>2519</v>
      </c>
      <c r="F555" s="134"/>
      <c r="G555" s="144" t="s">
        <v>2520</v>
      </c>
      <c r="H555" s="144"/>
      <c r="I555" s="148" t="s">
        <v>5137</v>
      </c>
      <c r="J555" s="148">
        <v>79</v>
      </c>
      <c r="K555" s="148">
        <v>79</v>
      </c>
      <c r="L555" s="148">
        <v>0</v>
      </c>
      <c r="M555" s="154">
        <v>440000</v>
      </c>
      <c r="N555" s="200"/>
      <c r="O555" s="188">
        <v>0</v>
      </c>
      <c r="P555" s="155"/>
      <c r="Q555" s="213"/>
    </row>
    <row r="556" spans="1:17" ht="68.25" customHeight="1" x14ac:dyDescent="0.25">
      <c r="A556" s="212" t="s">
        <v>4308</v>
      </c>
      <c r="B556" s="207" t="s">
        <v>4309</v>
      </c>
      <c r="C556" s="237" t="s">
        <v>114</v>
      </c>
      <c r="D556" s="232" t="s">
        <v>4967</v>
      </c>
      <c r="E556" s="147" t="s">
        <v>2521</v>
      </c>
      <c r="F556" s="134" t="s">
        <v>109</v>
      </c>
      <c r="G556" s="144" t="s">
        <v>2520</v>
      </c>
      <c r="H556" s="144"/>
      <c r="I556" s="148" t="s">
        <v>5138</v>
      </c>
      <c r="J556" s="148">
        <v>0</v>
      </c>
      <c r="K556" s="148">
        <v>0</v>
      </c>
      <c r="L556" s="148">
        <v>1</v>
      </c>
      <c r="M556" s="138"/>
      <c r="N556" s="200"/>
      <c r="O556" s="188">
        <v>1900</v>
      </c>
      <c r="P556" s="155">
        <v>-1900</v>
      </c>
      <c r="Q556" s="213" t="s">
        <v>2522</v>
      </c>
    </row>
    <row r="557" spans="1:17" ht="68.25" customHeight="1" x14ac:dyDescent="0.25">
      <c r="A557" s="212" t="s">
        <v>4308</v>
      </c>
      <c r="B557" s="207" t="s">
        <v>4309</v>
      </c>
      <c r="C557" s="237" t="s">
        <v>114</v>
      </c>
      <c r="D557" s="232" t="s">
        <v>4968</v>
      </c>
      <c r="E557" s="147" t="s">
        <v>2523</v>
      </c>
      <c r="F557" s="134" t="s">
        <v>109</v>
      </c>
      <c r="G557" s="144" t="s">
        <v>2520</v>
      </c>
      <c r="H557" s="144"/>
      <c r="I557" s="148" t="s">
        <v>5139</v>
      </c>
      <c r="J557" s="148">
        <v>0</v>
      </c>
      <c r="K557" s="148">
        <v>0</v>
      </c>
      <c r="L557" s="148">
        <v>9</v>
      </c>
      <c r="M557" s="138"/>
      <c r="N557" s="200"/>
      <c r="O557" s="188">
        <v>36000</v>
      </c>
      <c r="P557" s="155"/>
      <c r="Q557" s="213" t="s">
        <v>2524</v>
      </c>
    </row>
    <row r="558" spans="1:17" ht="68.25" customHeight="1" x14ac:dyDescent="0.25">
      <c r="A558" s="212" t="s">
        <v>4308</v>
      </c>
      <c r="B558" s="207" t="s">
        <v>4309</v>
      </c>
      <c r="C558" s="237" t="s">
        <v>114</v>
      </c>
      <c r="D558" s="232" t="s">
        <v>4969</v>
      </c>
      <c r="E558" s="147" t="s">
        <v>2525</v>
      </c>
      <c r="F558" s="134" t="s">
        <v>109</v>
      </c>
      <c r="G558" s="144" t="s">
        <v>2520</v>
      </c>
      <c r="H558" s="144"/>
      <c r="I558" s="148" t="s">
        <v>5140</v>
      </c>
      <c r="J558" s="148">
        <v>0</v>
      </c>
      <c r="K558" s="148">
        <v>0</v>
      </c>
      <c r="L558" s="148">
        <v>1</v>
      </c>
      <c r="M558" s="138"/>
      <c r="N558" s="200"/>
      <c r="O558" s="188">
        <v>12400</v>
      </c>
      <c r="P558" s="155">
        <v>-12400</v>
      </c>
      <c r="Q558" s="213" t="s">
        <v>2526</v>
      </c>
    </row>
    <row r="559" spans="1:17" ht="68.25" customHeight="1" x14ac:dyDescent="0.25">
      <c r="A559" s="212" t="s">
        <v>4308</v>
      </c>
      <c r="B559" s="207" t="s">
        <v>4309</v>
      </c>
      <c r="C559" s="237" t="s">
        <v>114</v>
      </c>
      <c r="D559" s="232" t="s">
        <v>2596</v>
      </c>
      <c r="E559" s="147" t="s">
        <v>2599</v>
      </c>
      <c r="F559" s="134" t="s">
        <v>109</v>
      </c>
      <c r="G559" s="144" t="s">
        <v>2520</v>
      </c>
      <c r="H559" s="144"/>
      <c r="I559" s="202" t="s">
        <v>4562</v>
      </c>
      <c r="J559" s="147"/>
      <c r="K559" s="147"/>
      <c r="L559" s="147" t="s">
        <v>4563</v>
      </c>
      <c r="M559" s="138"/>
      <c r="N559" s="200"/>
      <c r="O559" s="188">
        <v>100000</v>
      </c>
      <c r="P559" s="155">
        <v>-100000</v>
      </c>
      <c r="Q559" s="213" t="s">
        <v>2552</v>
      </c>
    </row>
    <row r="560" spans="1:17" ht="68.25" customHeight="1" x14ac:dyDescent="0.25">
      <c r="A560" s="212" t="s">
        <v>4308</v>
      </c>
      <c r="B560" s="207" t="s">
        <v>4309</v>
      </c>
      <c r="C560" s="237" t="s">
        <v>114</v>
      </c>
      <c r="D560" s="232" t="s">
        <v>2596</v>
      </c>
      <c r="E560" s="147" t="s">
        <v>2602</v>
      </c>
      <c r="F560" s="134" t="s">
        <v>109</v>
      </c>
      <c r="G560" s="144" t="s">
        <v>2520</v>
      </c>
      <c r="H560" s="144"/>
      <c r="I560" s="147" t="s">
        <v>4564</v>
      </c>
      <c r="J560" s="147"/>
      <c r="K560" s="147"/>
      <c r="L560" s="138"/>
      <c r="M560" s="138"/>
      <c r="N560" s="200"/>
      <c r="O560" s="188">
        <v>30000</v>
      </c>
      <c r="P560" s="155">
        <v>-30000</v>
      </c>
      <c r="Q560" s="213" t="s">
        <v>2535</v>
      </c>
    </row>
    <row r="561" spans="1:17" ht="68.25" customHeight="1" x14ac:dyDescent="0.25">
      <c r="A561" s="212" t="s">
        <v>4317</v>
      </c>
      <c r="B561" s="207" t="s">
        <v>4318</v>
      </c>
      <c r="C561" s="237" t="s">
        <v>114</v>
      </c>
      <c r="D561" s="232" t="s">
        <v>2476</v>
      </c>
      <c r="E561" s="147" t="s">
        <v>5200</v>
      </c>
      <c r="F561" s="134"/>
      <c r="G561" s="144"/>
      <c r="H561" s="144"/>
      <c r="I561" s="144"/>
      <c r="J561" s="144"/>
      <c r="K561" s="144"/>
      <c r="L561" s="144"/>
      <c r="M561" s="138"/>
      <c r="N561" s="200"/>
      <c r="O561" s="188">
        <v>5000</v>
      </c>
      <c r="P561" s="155">
        <v>-5000</v>
      </c>
      <c r="Q561" s="213" t="s">
        <v>2475</v>
      </c>
    </row>
    <row r="562" spans="1:17" ht="68.25" customHeight="1" x14ac:dyDescent="0.25">
      <c r="A562" s="212" t="s">
        <v>4288</v>
      </c>
      <c r="B562" s="207" t="s">
        <v>4289</v>
      </c>
      <c r="C562" s="237" t="s">
        <v>114</v>
      </c>
      <c r="D562" s="232" t="s">
        <v>4832</v>
      </c>
      <c r="E562" s="134" t="s">
        <v>5338</v>
      </c>
      <c r="F562" s="134" t="s">
        <v>109</v>
      </c>
      <c r="G562" s="144" t="s">
        <v>2412</v>
      </c>
      <c r="H562" s="144"/>
      <c r="I562" s="148" t="s">
        <v>5092</v>
      </c>
      <c r="J562" s="148">
        <v>5</v>
      </c>
      <c r="K562" s="148">
        <v>5</v>
      </c>
      <c r="L562" s="148">
        <v>5</v>
      </c>
      <c r="M562" s="154">
        <v>4700</v>
      </c>
      <c r="N562" s="200" t="s">
        <v>4904</v>
      </c>
      <c r="O562" s="188">
        <v>3418.25</v>
      </c>
      <c r="P562" s="155">
        <v>1281.75</v>
      </c>
      <c r="Q562" s="213" t="s">
        <v>4905</v>
      </c>
    </row>
    <row r="563" spans="1:17" ht="68.25" customHeight="1" x14ac:dyDescent="0.25">
      <c r="A563" s="212" t="s">
        <v>4288</v>
      </c>
      <c r="B563" s="207" t="s">
        <v>4289</v>
      </c>
      <c r="C563" s="237" t="s">
        <v>114</v>
      </c>
      <c r="D563" s="232" t="s">
        <v>4908</v>
      </c>
      <c r="E563" s="147" t="s">
        <v>5339</v>
      </c>
      <c r="F563" s="134" t="s">
        <v>109</v>
      </c>
      <c r="G563" s="144" t="s">
        <v>2412</v>
      </c>
      <c r="H563" s="144"/>
      <c r="I563" s="148" t="s">
        <v>5093</v>
      </c>
      <c r="J563" s="148">
        <v>4</v>
      </c>
      <c r="K563" s="148">
        <v>4</v>
      </c>
      <c r="L563" s="148">
        <v>4</v>
      </c>
      <c r="M563" s="148">
        <v>8000</v>
      </c>
      <c r="N563" s="148"/>
      <c r="O563" s="188">
        <v>8000</v>
      </c>
      <c r="P563" s="155">
        <v>0</v>
      </c>
      <c r="Q563" s="213" t="s">
        <v>2414</v>
      </c>
    </row>
    <row r="564" spans="1:17" ht="68.25" customHeight="1" x14ac:dyDescent="0.25">
      <c r="A564" s="212" t="s">
        <v>4288</v>
      </c>
      <c r="B564" s="207" t="s">
        <v>4289</v>
      </c>
      <c r="C564" s="237" t="s">
        <v>114</v>
      </c>
      <c r="D564" s="232" t="s">
        <v>4906</v>
      </c>
      <c r="E564" s="147" t="s">
        <v>5340</v>
      </c>
      <c r="F564" s="134" t="s">
        <v>109</v>
      </c>
      <c r="G564" s="144" t="s">
        <v>2412</v>
      </c>
      <c r="H564" s="144"/>
      <c r="I564" s="148" t="s">
        <v>5094</v>
      </c>
      <c r="J564" s="148">
        <v>1</v>
      </c>
      <c r="K564" s="148">
        <v>1</v>
      </c>
      <c r="L564" s="148">
        <v>1</v>
      </c>
      <c r="M564" s="148" t="s">
        <v>5095</v>
      </c>
      <c r="N564" s="148"/>
      <c r="O564" s="188">
        <v>4200</v>
      </c>
      <c r="P564" s="155">
        <v>-2800</v>
      </c>
      <c r="Q564" s="213" t="s">
        <v>2415</v>
      </c>
    </row>
    <row r="565" spans="1:17" ht="68.25" customHeight="1" x14ac:dyDescent="0.25">
      <c r="A565" s="212" t="s">
        <v>4288</v>
      </c>
      <c r="B565" s="207" t="s">
        <v>4289</v>
      </c>
      <c r="C565" s="237" t="s">
        <v>114</v>
      </c>
      <c r="D565" s="232" t="s">
        <v>4910</v>
      </c>
      <c r="E565" s="147" t="s">
        <v>5213</v>
      </c>
      <c r="F565" s="134" t="s">
        <v>109</v>
      </c>
      <c r="G565" s="144" t="s">
        <v>2412</v>
      </c>
      <c r="H565" s="144"/>
      <c r="I565" s="148" t="s">
        <v>5092</v>
      </c>
      <c r="J565" s="148">
        <v>21</v>
      </c>
      <c r="K565" s="148">
        <v>21</v>
      </c>
      <c r="L565" s="148">
        <v>48</v>
      </c>
      <c r="M565" s="148" t="s">
        <v>5096</v>
      </c>
      <c r="N565" s="148"/>
      <c r="O565" s="188">
        <v>22700</v>
      </c>
      <c r="P565" s="155">
        <v>-20400</v>
      </c>
      <c r="Q565" s="213" t="s">
        <v>2416</v>
      </c>
    </row>
    <row r="566" spans="1:17" ht="68.25" customHeight="1" x14ac:dyDescent="0.25">
      <c r="A566" s="212" t="s">
        <v>4288</v>
      </c>
      <c r="B566" s="207" t="s">
        <v>4289</v>
      </c>
      <c r="C566" s="237" t="s">
        <v>114</v>
      </c>
      <c r="D566" s="232" t="s">
        <v>4911</v>
      </c>
      <c r="E566" s="147" t="s">
        <v>5341</v>
      </c>
      <c r="F566" s="134" t="s">
        <v>109</v>
      </c>
      <c r="G566" s="144" t="s">
        <v>2412</v>
      </c>
      <c r="H566" s="144"/>
      <c r="I566" s="148" t="s">
        <v>5097</v>
      </c>
      <c r="J566" s="148">
        <v>16</v>
      </c>
      <c r="K566" s="148">
        <v>16</v>
      </c>
      <c r="L566" s="148">
        <v>16</v>
      </c>
      <c r="M566" s="148" t="s">
        <v>5098</v>
      </c>
      <c r="N566" s="148">
        <v>3329.74</v>
      </c>
      <c r="O566" s="188">
        <v>4100</v>
      </c>
      <c r="P566" s="155">
        <v>-554</v>
      </c>
      <c r="Q566" s="213" t="s">
        <v>2417</v>
      </c>
    </row>
    <row r="567" spans="1:17" ht="68.25" customHeight="1" x14ac:dyDescent="0.25">
      <c r="A567" s="212" t="s">
        <v>4288</v>
      </c>
      <c r="B567" s="207" t="s">
        <v>4289</v>
      </c>
      <c r="C567" s="237" t="s">
        <v>114</v>
      </c>
      <c r="D567" s="232" t="s">
        <v>4913</v>
      </c>
      <c r="E567" s="147" t="s">
        <v>5342</v>
      </c>
      <c r="F567" s="134" t="s">
        <v>109</v>
      </c>
      <c r="G567" s="144" t="s">
        <v>2412</v>
      </c>
      <c r="H567" s="144"/>
      <c r="I567" s="148" t="s">
        <v>5099</v>
      </c>
      <c r="J567" s="148">
        <v>2</v>
      </c>
      <c r="K567" s="148">
        <v>2</v>
      </c>
      <c r="L567" s="148">
        <v>2</v>
      </c>
      <c r="M567" s="148" t="s">
        <v>5100</v>
      </c>
      <c r="N567" s="148">
        <v>12064.6</v>
      </c>
      <c r="O567" s="188">
        <v>15500</v>
      </c>
      <c r="P567" s="155">
        <v>-2900</v>
      </c>
      <c r="Q567" s="213" t="s">
        <v>2418</v>
      </c>
    </row>
    <row r="568" spans="1:17" ht="68.25" customHeight="1" x14ac:dyDescent="0.25">
      <c r="A568" s="212" t="s">
        <v>4288</v>
      </c>
      <c r="B568" s="207" t="s">
        <v>4289</v>
      </c>
      <c r="C568" s="237" t="s">
        <v>114</v>
      </c>
      <c r="D568" s="232" t="s">
        <v>4915</v>
      </c>
      <c r="E568" s="147" t="s">
        <v>5343</v>
      </c>
      <c r="F568" s="134" t="s">
        <v>109</v>
      </c>
      <c r="G568" s="144" t="s">
        <v>2412</v>
      </c>
      <c r="H568" s="144"/>
      <c r="I568" s="148" t="s">
        <v>5101</v>
      </c>
      <c r="J568" s="148">
        <v>4</v>
      </c>
      <c r="K568" s="148">
        <v>4</v>
      </c>
      <c r="L568" s="148">
        <v>4</v>
      </c>
      <c r="M568" s="148" t="s">
        <v>5102</v>
      </c>
      <c r="N568" s="148"/>
      <c r="O568" s="188">
        <v>11600</v>
      </c>
      <c r="P568" s="155">
        <v>-5300</v>
      </c>
      <c r="Q568" s="213" t="s">
        <v>2419</v>
      </c>
    </row>
    <row r="569" spans="1:17" ht="68.25" customHeight="1" x14ac:dyDescent="0.25">
      <c r="A569" s="212" t="s">
        <v>4288</v>
      </c>
      <c r="B569" s="207" t="s">
        <v>4289</v>
      </c>
      <c r="C569" s="237" t="s">
        <v>114</v>
      </c>
      <c r="D569" s="232" t="s">
        <v>4917</v>
      </c>
      <c r="E569" s="147" t="s">
        <v>5344</v>
      </c>
      <c r="F569" s="134" t="s">
        <v>109</v>
      </c>
      <c r="G569" s="144" t="s">
        <v>2412</v>
      </c>
      <c r="H569" s="144"/>
      <c r="I569" s="148" t="s">
        <v>5103</v>
      </c>
      <c r="J569" s="148">
        <v>4</v>
      </c>
      <c r="K569" s="148">
        <v>4</v>
      </c>
      <c r="L569" s="148">
        <v>4</v>
      </c>
      <c r="M569" s="148"/>
      <c r="N569" s="148"/>
      <c r="O569" s="188">
        <v>157000</v>
      </c>
      <c r="P569" s="155">
        <v>-157000</v>
      </c>
      <c r="Q569" s="213" t="s">
        <v>2420</v>
      </c>
    </row>
    <row r="570" spans="1:17" ht="68.25" customHeight="1" x14ac:dyDescent="0.25">
      <c r="A570" s="212" t="s">
        <v>4288</v>
      </c>
      <c r="B570" s="207" t="s">
        <v>4289</v>
      </c>
      <c r="C570" s="237" t="s">
        <v>114</v>
      </c>
      <c r="D570" s="232" t="s">
        <v>4919</v>
      </c>
      <c r="E570" s="147" t="s">
        <v>5345</v>
      </c>
      <c r="F570" s="134" t="s">
        <v>109</v>
      </c>
      <c r="G570" s="144" t="s">
        <v>2412</v>
      </c>
      <c r="H570" s="144"/>
      <c r="I570" s="148" t="s">
        <v>5092</v>
      </c>
      <c r="J570" s="148">
        <v>2</v>
      </c>
      <c r="K570" s="148">
        <v>2</v>
      </c>
      <c r="L570" s="148">
        <v>2</v>
      </c>
      <c r="M570" s="148" t="s">
        <v>5104</v>
      </c>
      <c r="N570" s="148"/>
      <c r="O570" s="188">
        <v>7500</v>
      </c>
      <c r="P570" s="155">
        <v>0</v>
      </c>
      <c r="Q570" s="213" t="s">
        <v>2421</v>
      </c>
    </row>
    <row r="571" spans="1:17" ht="68.25" customHeight="1" x14ac:dyDescent="0.25">
      <c r="A571" s="212" t="s">
        <v>4288</v>
      </c>
      <c r="B571" s="207" t="s">
        <v>4289</v>
      </c>
      <c r="C571" s="237" t="s">
        <v>114</v>
      </c>
      <c r="D571" s="232" t="s">
        <v>4921</v>
      </c>
      <c r="E571" s="147" t="s">
        <v>5346</v>
      </c>
      <c r="F571" s="134" t="s">
        <v>109</v>
      </c>
      <c r="G571" s="144" t="s">
        <v>2412</v>
      </c>
      <c r="H571" s="144"/>
      <c r="I571" s="148" t="s">
        <v>5101</v>
      </c>
      <c r="J571" s="148">
        <v>2</v>
      </c>
      <c r="K571" s="148">
        <v>2</v>
      </c>
      <c r="L571" s="148">
        <v>4</v>
      </c>
      <c r="M571" s="148" t="s">
        <v>5105</v>
      </c>
      <c r="N571" s="148">
        <v>15582.38</v>
      </c>
      <c r="O571" s="188">
        <v>48800</v>
      </c>
      <c r="P571" s="155">
        <v>-33191.19</v>
      </c>
      <c r="Q571" s="213" t="s">
        <v>2422</v>
      </c>
    </row>
    <row r="572" spans="1:17" ht="68.25" customHeight="1" x14ac:dyDescent="0.25">
      <c r="A572" s="212" t="s">
        <v>4288</v>
      </c>
      <c r="B572" s="207" t="s">
        <v>4289</v>
      </c>
      <c r="C572" s="237" t="s">
        <v>114</v>
      </c>
      <c r="D572" s="232" t="s">
        <v>4923</v>
      </c>
      <c r="E572" s="147" t="s">
        <v>5347</v>
      </c>
      <c r="F572" s="134" t="s">
        <v>109</v>
      </c>
      <c r="G572" s="144" t="s">
        <v>2412</v>
      </c>
      <c r="H572" s="144"/>
      <c r="I572" s="148" t="s">
        <v>5094</v>
      </c>
      <c r="J572" s="148">
        <v>1</v>
      </c>
      <c r="K572" s="148">
        <v>1</v>
      </c>
      <c r="L572" s="148">
        <v>1</v>
      </c>
      <c r="M572" s="148" t="s">
        <v>5106</v>
      </c>
      <c r="N572" s="148"/>
      <c r="O572" s="188">
        <v>36300</v>
      </c>
      <c r="P572" s="155">
        <v>0</v>
      </c>
      <c r="Q572" s="213" t="s">
        <v>2423</v>
      </c>
    </row>
    <row r="573" spans="1:17" ht="68.25" customHeight="1" x14ac:dyDescent="0.25">
      <c r="A573" s="212" t="s">
        <v>4288</v>
      </c>
      <c r="B573" s="207" t="s">
        <v>4289</v>
      </c>
      <c r="C573" s="237" t="s">
        <v>114</v>
      </c>
      <c r="D573" s="232" t="s">
        <v>4925</v>
      </c>
      <c r="E573" s="147" t="s">
        <v>5348</v>
      </c>
      <c r="F573" s="134" t="s">
        <v>109</v>
      </c>
      <c r="G573" s="144" t="s">
        <v>2412</v>
      </c>
      <c r="H573" s="144"/>
      <c r="I573" s="148" t="s">
        <v>5094</v>
      </c>
      <c r="J573" s="148">
        <v>31</v>
      </c>
      <c r="K573" s="148">
        <v>31</v>
      </c>
      <c r="L573" s="148">
        <v>60</v>
      </c>
      <c r="M573" s="148" t="s">
        <v>5107</v>
      </c>
      <c r="N573" s="148"/>
      <c r="O573" s="188">
        <v>22000</v>
      </c>
      <c r="P573" s="155">
        <v>-8500</v>
      </c>
      <c r="Q573" s="213" t="s">
        <v>2424</v>
      </c>
    </row>
    <row r="574" spans="1:17" ht="68.25" customHeight="1" x14ac:dyDescent="0.25">
      <c r="A574" s="212" t="s">
        <v>4288</v>
      </c>
      <c r="B574" s="207" t="s">
        <v>4289</v>
      </c>
      <c r="C574" s="237" t="s">
        <v>114</v>
      </c>
      <c r="D574" s="232" t="s">
        <v>4927</v>
      </c>
      <c r="E574" s="147" t="s">
        <v>5349</v>
      </c>
      <c r="F574" s="134" t="s">
        <v>109</v>
      </c>
      <c r="G574" s="144" t="s">
        <v>2412</v>
      </c>
      <c r="H574" s="144"/>
      <c r="I574" s="148" t="s">
        <v>5108</v>
      </c>
      <c r="J574" s="148">
        <v>2</v>
      </c>
      <c r="K574" s="148">
        <v>2</v>
      </c>
      <c r="L574" s="148">
        <v>2</v>
      </c>
      <c r="M574" s="148" t="s">
        <v>5109</v>
      </c>
      <c r="N574" s="148"/>
      <c r="O574" s="188">
        <v>9200</v>
      </c>
      <c r="P574" s="155">
        <v>0</v>
      </c>
      <c r="Q574" s="213" t="s">
        <v>2425</v>
      </c>
    </row>
    <row r="575" spans="1:17" ht="68.25" customHeight="1" x14ac:dyDescent="0.25">
      <c r="A575" s="212" t="s">
        <v>4288</v>
      </c>
      <c r="B575" s="207" t="s">
        <v>4289</v>
      </c>
      <c r="C575" s="237" t="s">
        <v>114</v>
      </c>
      <c r="D575" s="232" t="s">
        <v>4929</v>
      </c>
      <c r="E575" s="147" t="s">
        <v>5350</v>
      </c>
      <c r="F575" s="134" t="s">
        <v>109</v>
      </c>
      <c r="G575" s="144" t="s">
        <v>2412</v>
      </c>
      <c r="H575" s="144"/>
      <c r="I575" s="148" t="s">
        <v>5110</v>
      </c>
      <c r="J575" s="148">
        <v>3</v>
      </c>
      <c r="K575" s="148">
        <v>3</v>
      </c>
      <c r="L575" s="148">
        <v>3</v>
      </c>
      <c r="M575" s="148" t="s">
        <v>5111</v>
      </c>
      <c r="N575" s="148"/>
      <c r="O575" s="188">
        <v>5400</v>
      </c>
      <c r="P575" s="155">
        <v>0</v>
      </c>
      <c r="Q575" s="213" t="s">
        <v>2426</v>
      </c>
    </row>
    <row r="576" spans="1:17" ht="68.25" customHeight="1" x14ac:dyDescent="0.25">
      <c r="A576" s="212" t="s">
        <v>4288</v>
      </c>
      <c r="B576" s="207" t="s">
        <v>4289</v>
      </c>
      <c r="C576" s="237" t="s">
        <v>114</v>
      </c>
      <c r="D576" s="232" t="s">
        <v>4931</v>
      </c>
      <c r="E576" s="147" t="s">
        <v>2427</v>
      </c>
      <c r="F576" s="134" t="s">
        <v>109</v>
      </c>
      <c r="G576" s="144" t="s">
        <v>2412</v>
      </c>
      <c r="H576" s="144"/>
      <c r="I576" s="148" t="s">
        <v>5108</v>
      </c>
      <c r="J576" s="148">
        <v>2</v>
      </c>
      <c r="K576" s="148">
        <v>2</v>
      </c>
      <c r="L576" s="148">
        <v>2</v>
      </c>
      <c r="M576" s="148"/>
      <c r="N576" s="148"/>
      <c r="O576" s="188">
        <v>1050</v>
      </c>
      <c r="P576" s="155">
        <v>-1050</v>
      </c>
      <c r="Q576" s="213" t="s">
        <v>2428</v>
      </c>
    </row>
    <row r="577" spans="1:17" ht="68.25" customHeight="1" x14ac:dyDescent="0.25">
      <c r="A577" s="212" t="s">
        <v>4290</v>
      </c>
      <c r="B577" s="207" t="s">
        <v>4291</v>
      </c>
      <c r="C577" s="237" t="s">
        <v>114</v>
      </c>
      <c r="D577" s="230" t="s">
        <v>2536</v>
      </c>
      <c r="E577" s="134" t="s">
        <v>2461</v>
      </c>
      <c r="F577" s="134" t="s">
        <v>109</v>
      </c>
      <c r="G577" s="144" t="s">
        <v>2430</v>
      </c>
      <c r="H577" s="144"/>
      <c r="I577" s="134" t="s">
        <v>2431</v>
      </c>
      <c r="J577" s="134">
        <v>1</v>
      </c>
      <c r="K577" s="134">
        <v>1</v>
      </c>
      <c r="L577" s="134">
        <v>1</v>
      </c>
      <c r="M577" s="144"/>
      <c r="N577" s="136"/>
      <c r="O577" s="145">
        <v>0</v>
      </c>
      <c r="P577" s="146">
        <v>0</v>
      </c>
      <c r="Q577" s="213" t="s">
        <v>2574</v>
      </c>
    </row>
    <row r="578" spans="1:17" ht="68.25" customHeight="1" x14ac:dyDescent="0.25">
      <c r="A578" s="212" t="s">
        <v>4290</v>
      </c>
      <c r="B578" s="207" t="s">
        <v>4291</v>
      </c>
      <c r="C578" s="237" t="s">
        <v>114</v>
      </c>
      <c r="D578" s="230" t="s">
        <v>2536</v>
      </c>
      <c r="E578" s="134" t="s">
        <v>2575</v>
      </c>
      <c r="F578" s="134" t="s">
        <v>109</v>
      </c>
      <c r="G578" s="144" t="s">
        <v>2430</v>
      </c>
      <c r="H578" s="144"/>
      <c r="I578" s="134" t="s">
        <v>2463</v>
      </c>
      <c r="J578" s="134">
        <v>1</v>
      </c>
      <c r="K578" s="134">
        <v>1</v>
      </c>
      <c r="L578" s="134">
        <v>1</v>
      </c>
      <c r="M578" s="135">
        <v>1100</v>
      </c>
      <c r="N578" s="135">
        <v>4600.0600000000004</v>
      </c>
      <c r="O578" s="145">
        <v>5000</v>
      </c>
      <c r="P578" s="146">
        <v>-3900</v>
      </c>
      <c r="Q578" s="213" t="s">
        <v>2576</v>
      </c>
    </row>
    <row r="579" spans="1:17" ht="68.25" customHeight="1" x14ac:dyDescent="0.25">
      <c r="A579" s="212" t="s">
        <v>4290</v>
      </c>
      <c r="B579" s="207" t="s">
        <v>4291</v>
      </c>
      <c r="C579" s="237" t="s">
        <v>114</v>
      </c>
      <c r="D579" s="230" t="s">
        <v>2536</v>
      </c>
      <c r="E579" s="134" t="s">
        <v>2547</v>
      </c>
      <c r="F579" s="134" t="s">
        <v>109</v>
      </c>
      <c r="G579" s="144" t="s">
        <v>2430</v>
      </c>
      <c r="H579" s="144"/>
      <c r="I579" s="134" t="s">
        <v>2465</v>
      </c>
      <c r="J579" s="134">
        <v>1</v>
      </c>
      <c r="K579" s="134">
        <v>1</v>
      </c>
      <c r="L579" s="134">
        <v>1</v>
      </c>
      <c r="M579" s="135">
        <v>31500</v>
      </c>
      <c r="N579" s="136"/>
      <c r="O579" s="145">
        <v>31500</v>
      </c>
      <c r="P579" s="146">
        <v>0</v>
      </c>
      <c r="Q579" s="213" t="s">
        <v>5334</v>
      </c>
    </row>
    <row r="580" spans="1:17" ht="68.25" customHeight="1" x14ac:dyDescent="0.25">
      <c r="A580" s="212" t="s">
        <v>4290</v>
      </c>
      <c r="B580" s="207" t="s">
        <v>4291</v>
      </c>
      <c r="C580" s="237" t="s">
        <v>114</v>
      </c>
      <c r="D580" s="230" t="s">
        <v>2536</v>
      </c>
      <c r="E580" s="134" t="s">
        <v>2578</v>
      </c>
      <c r="F580" s="134" t="s">
        <v>109</v>
      </c>
      <c r="G580" s="144" t="s">
        <v>2430</v>
      </c>
      <c r="H580" s="144"/>
      <c r="I580" s="134" t="s">
        <v>2467</v>
      </c>
      <c r="J580" s="134">
        <v>1</v>
      </c>
      <c r="K580" s="134">
        <v>1</v>
      </c>
      <c r="L580" s="134">
        <v>1</v>
      </c>
      <c r="M580" s="135">
        <v>0</v>
      </c>
      <c r="N580" s="135">
        <v>4500</v>
      </c>
      <c r="O580" s="145">
        <v>7000</v>
      </c>
      <c r="P580" s="146">
        <v>-7000</v>
      </c>
      <c r="Q580" s="213" t="s">
        <v>5337</v>
      </c>
    </row>
    <row r="581" spans="1:17" ht="68.25" customHeight="1" x14ac:dyDescent="0.25">
      <c r="A581" s="212" t="s">
        <v>4290</v>
      </c>
      <c r="B581" s="207" t="s">
        <v>4291</v>
      </c>
      <c r="C581" s="237" t="s">
        <v>114</v>
      </c>
      <c r="D581" s="232" t="s">
        <v>4932</v>
      </c>
      <c r="E581" s="147" t="s">
        <v>5214</v>
      </c>
      <c r="F581" s="134" t="s">
        <v>109</v>
      </c>
      <c r="G581" s="144" t="s">
        <v>2430</v>
      </c>
      <c r="H581" s="144"/>
      <c r="I581" s="148" t="s">
        <v>5112</v>
      </c>
      <c r="J581" s="148">
        <v>1</v>
      </c>
      <c r="K581" s="148">
        <v>1</v>
      </c>
      <c r="L581" s="148">
        <v>1</v>
      </c>
      <c r="M581" s="148" t="s">
        <v>5113</v>
      </c>
      <c r="N581" s="148"/>
      <c r="O581" s="188">
        <v>18050</v>
      </c>
      <c r="P581" s="155">
        <v>-50</v>
      </c>
      <c r="Q581" s="213" t="s">
        <v>2432</v>
      </c>
    </row>
    <row r="582" spans="1:17" ht="68.25" customHeight="1" x14ac:dyDescent="0.25">
      <c r="A582" s="212" t="s">
        <v>4290</v>
      </c>
      <c r="B582" s="207" t="s">
        <v>4291</v>
      </c>
      <c r="C582" s="237" t="s">
        <v>114</v>
      </c>
      <c r="D582" s="230" t="s">
        <v>2429</v>
      </c>
      <c r="E582" s="147" t="s">
        <v>5351</v>
      </c>
      <c r="F582" s="134" t="s">
        <v>109</v>
      </c>
      <c r="G582" s="144" t="s">
        <v>2430</v>
      </c>
      <c r="H582" s="144"/>
      <c r="I582" s="147" t="s">
        <v>4496</v>
      </c>
      <c r="J582" s="147" t="s">
        <v>4497</v>
      </c>
      <c r="K582" s="186">
        <v>1</v>
      </c>
      <c r="L582" s="147" t="s">
        <v>4497</v>
      </c>
      <c r="M582" s="154">
        <v>18000</v>
      </c>
      <c r="N582" s="154">
        <v>17808.18</v>
      </c>
      <c r="O582" s="188">
        <v>23500</v>
      </c>
      <c r="P582" s="155">
        <v>-5500</v>
      </c>
      <c r="Q582" s="213" t="s">
        <v>2434</v>
      </c>
    </row>
    <row r="583" spans="1:17" ht="68.25" customHeight="1" x14ac:dyDescent="0.25">
      <c r="A583" s="212" t="s">
        <v>4290</v>
      </c>
      <c r="B583" s="207" t="s">
        <v>4291</v>
      </c>
      <c r="C583" s="237" t="s">
        <v>114</v>
      </c>
      <c r="D583" s="230" t="s">
        <v>2429</v>
      </c>
      <c r="E583" s="147" t="s">
        <v>5352</v>
      </c>
      <c r="F583" s="134" t="s">
        <v>109</v>
      </c>
      <c r="G583" s="144" t="s">
        <v>2430</v>
      </c>
      <c r="H583" s="144"/>
      <c r="I583" s="147" t="s">
        <v>4498</v>
      </c>
      <c r="J583" s="202" t="s">
        <v>4499</v>
      </c>
      <c r="K583" s="186">
        <v>1</v>
      </c>
      <c r="L583" s="202" t="s">
        <v>4499</v>
      </c>
      <c r="M583" s="154">
        <v>9500</v>
      </c>
      <c r="N583" s="154">
        <v>9495.5</v>
      </c>
      <c r="O583" s="188">
        <v>22000</v>
      </c>
      <c r="P583" s="155">
        <v>-12500</v>
      </c>
      <c r="Q583" s="213" t="s">
        <v>2435</v>
      </c>
    </row>
    <row r="584" spans="1:17" ht="68.25" customHeight="1" x14ac:dyDescent="0.25">
      <c r="A584" s="212" t="s">
        <v>4290</v>
      </c>
      <c r="B584" s="207" t="s">
        <v>4291</v>
      </c>
      <c r="C584" s="237" t="s">
        <v>114</v>
      </c>
      <c r="D584" s="230" t="s">
        <v>2429</v>
      </c>
      <c r="E584" s="147" t="s">
        <v>5353</v>
      </c>
      <c r="F584" s="134" t="s">
        <v>109</v>
      </c>
      <c r="G584" s="144" t="s">
        <v>2430</v>
      </c>
      <c r="H584" s="144"/>
      <c r="I584" s="147" t="s">
        <v>4501</v>
      </c>
      <c r="J584" s="202" t="s">
        <v>4502</v>
      </c>
      <c r="K584" s="186">
        <v>1</v>
      </c>
      <c r="L584" s="202" t="s">
        <v>4502</v>
      </c>
      <c r="M584" s="154">
        <v>11000</v>
      </c>
      <c r="N584" s="154">
        <v>10285</v>
      </c>
      <c r="O584" s="188">
        <v>13500</v>
      </c>
      <c r="P584" s="155">
        <v>-2500</v>
      </c>
      <c r="Q584" s="213" t="s">
        <v>2436</v>
      </c>
    </row>
    <row r="585" spans="1:17" ht="68.25" customHeight="1" x14ac:dyDescent="0.25">
      <c r="A585" s="212" t="s">
        <v>4290</v>
      </c>
      <c r="B585" s="207" t="s">
        <v>4291</v>
      </c>
      <c r="C585" s="237" t="s">
        <v>114</v>
      </c>
      <c r="D585" s="232" t="s">
        <v>4933</v>
      </c>
      <c r="E585" s="147" t="s">
        <v>5354</v>
      </c>
      <c r="F585" s="134" t="s">
        <v>109</v>
      </c>
      <c r="G585" s="144" t="s">
        <v>2430</v>
      </c>
      <c r="H585" s="144"/>
      <c r="I585" s="148" t="s">
        <v>5114</v>
      </c>
      <c r="J585" s="148">
        <v>770</v>
      </c>
      <c r="K585" s="148">
        <v>770</v>
      </c>
      <c r="L585" s="148">
        <v>770</v>
      </c>
      <c r="M585" s="148" t="s">
        <v>5115</v>
      </c>
      <c r="N585" s="148"/>
      <c r="O585" s="188">
        <v>3800</v>
      </c>
      <c r="P585" s="155">
        <v>-960.33</v>
      </c>
      <c r="Q585" s="213" t="s">
        <v>2437</v>
      </c>
    </row>
    <row r="586" spans="1:17" ht="68.25" customHeight="1" x14ac:dyDescent="0.25">
      <c r="A586" s="212" t="s">
        <v>4290</v>
      </c>
      <c r="B586" s="207" t="s">
        <v>4291</v>
      </c>
      <c r="C586" s="237" t="s">
        <v>114</v>
      </c>
      <c r="D586" s="232" t="s">
        <v>4935</v>
      </c>
      <c r="E586" s="147" t="s">
        <v>5355</v>
      </c>
      <c r="F586" s="134" t="s">
        <v>109</v>
      </c>
      <c r="G586" s="144" t="s">
        <v>2430</v>
      </c>
      <c r="H586" s="144"/>
      <c r="I586" s="148" t="s">
        <v>5116</v>
      </c>
      <c r="J586" s="148">
        <v>1</v>
      </c>
      <c r="K586" s="148">
        <v>1</v>
      </c>
      <c r="L586" s="148">
        <v>1</v>
      </c>
      <c r="M586" s="148" t="s">
        <v>5117</v>
      </c>
      <c r="N586" s="148">
        <v>53854.8</v>
      </c>
      <c r="O586" s="188">
        <v>55100</v>
      </c>
      <c r="P586" s="155">
        <v>-1155</v>
      </c>
      <c r="Q586" s="213" t="s">
        <v>2438</v>
      </c>
    </row>
    <row r="587" spans="1:17" ht="68.25" customHeight="1" x14ac:dyDescent="0.25">
      <c r="A587" s="212" t="s">
        <v>4290</v>
      </c>
      <c r="B587" s="207" t="s">
        <v>4291</v>
      </c>
      <c r="C587" s="237" t="s">
        <v>114</v>
      </c>
      <c r="D587" s="230" t="s">
        <v>2429</v>
      </c>
      <c r="E587" s="147" t="s">
        <v>5356</v>
      </c>
      <c r="F587" s="134" t="s">
        <v>109</v>
      </c>
      <c r="G587" s="144" t="s">
        <v>2430</v>
      </c>
      <c r="H587" s="144"/>
      <c r="I587" s="147" t="s">
        <v>4503</v>
      </c>
      <c r="J587" s="147" t="s">
        <v>4504</v>
      </c>
      <c r="K587" s="186">
        <v>1</v>
      </c>
      <c r="L587" s="147" t="s">
        <v>4504</v>
      </c>
      <c r="M587" s="154">
        <v>0</v>
      </c>
      <c r="N587" s="200"/>
      <c r="O587" s="188"/>
      <c r="P587" s="155"/>
      <c r="Q587" s="213" t="s">
        <v>2439</v>
      </c>
    </row>
    <row r="588" spans="1:17" ht="68.25" customHeight="1" x14ac:dyDescent="0.25">
      <c r="A588" s="212" t="s">
        <v>4290</v>
      </c>
      <c r="B588" s="207" t="s">
        <v>4291</v>
      </c>
      <c r="C588" s="237" t="s">
        <v>114</v>
      </c>
      <c r="D588" s="230" t="s">
        <v>2429</v>
      </c>
      <c r="E588" s="147" t="s">
        <v>5357</v>
      </c>
      <c r="F588" s="134" t="s">
        <v>109</v>
      </c>
      <c r="G588" s="144" t="s">
        <v>2430</v>
      </c>
      <c r="H588" s="144"/>
      <c r="I588" s="147" t="s">
        <v>4505</v>
      </c>
      <c r="J588" s="147" t="s">
        <v>4506</v>
      </c>
      <c r="K588" s="186">
        <v>1</v>
      </c>
      <c r="L588" s="147" t="s">
        <v>4506</v>
      </c>
      <c r="M588" s="154">
        <v>3700</v>
      </c>
      <c r="N588" s="200"/>
      <c r="O588" s="188">
        <v>4000</v>
      </c>
      <c r="P588" s="155">
        <v>-300</v>
      </c>
      <c r="Q588" s="213" t="s">
        <v>2440</v>
      </c>
    </row>
    <row r="589" spans="1:17" ht="68.25" customHeight="1" x14ac:dyDescent="0.25">
      <c r="A589" s="212" t="s">
        <v>4290</v>
      </c>
      <c r="B589" s="207" t="s">
        <v>4291</v>
      </c>
      <c r="C589" s="237" t="s">
        <v>114</v>
      </c>
      <c r="D589" s="232" t="s">
        <v>2429</v>
      </c>
      <c r="E589" s="147" t="s">
        <v>5222</v>
      </c>
      <c r="F589" s="134" t="s">
        <v>109</v>
      </c>
      <c r="G589" s="144" t="s">
        <v>2430</v>
      </c>
      <c r="H589" s="144"/>
      <c r="I589" s="147" t="s">
        <v>4507</v>
      </c>
      <c r="J589" s="147" t="s">
        <v>4508</v>
      </c>
      <c r="K589" s="186">
        <v>1</v>
      </c>
      <c r="L589" s="147" t="s">
        <v>4508</v>
      </c>
      <c r="M589" s="154">
        <v>3600</v>
      </c>
      <c r="N589" s="154">
        <v>3403.61</v>
      </c>
      <c r="O589" s="188">
        <v>3600</v>
      </c>
      <c r="P589" s="155">
        <v>0</v>
      </c>
      <c r="Q589" s="213" t="s">
        <v>2441</v>
      </c>
    </row>
    <row r="590" spans="1:17" ht="68.25" customHeight="1" x14ac:dyDescent="0.25">
      <c r="A590" s="212" t="s">
        <v>4290</v>
      </c>
      <c r="B590" s="207" t="s">
        <v>4291</v>
      </c>
      <c r="C590" s="237" t="s">
        <v>114</v>
      </c>
      <c r="D590" s="230" t="s">
        <v>2429</v>
      </c>
      <c r="E590" s="147" t="s">
        <v>5223</v>
      </c>
      <c r="F590" s="134" t="s">
        <v>109</v>
      </c>
      <c r="G590" s="144" t="s">
        <v>2430</v>
      </c>
      <c r="H590" s="144"/>
      <c r="I590" s="147" t="s">
        <v>4513</v>
      </c>
      <c r="J590" s="147" t="s">
        <v>4514</v>
      </c>
      <c r="K590" s="186">
        <v>1</v>
      </c>
      <c r="L590" s="147" t="s">
        <v>4514</v>
      </c>
      <c r="M590" s="154">
        <v>3200</v>
      </c>
      <c r="N590" s="154">
        <v>2994.75</v>
      </c>
      <c r="O590" s="188">
        <v>3000</v>
      </c>
      <c r="P590" s="155">
        <v>200</v>
      </c>
      <c r="Q590" s="213" t="s">
        <v>2442</v>
      </c>
    </row>
    <row r="591" spans="1:17" ht="68.25" customHeight="1" x14ac:dyDescent="0.25">
      <c r="A591" s="212" t="s">
        <v>4290</v>
      </c>
      <c r="B591" s="207" t="s">
        <v>4291</v>
      </c>
      <c r="C591" s="237" t="s">
        <v>114</v>
      </c>
      <c r="D591" s="230" t="s">
        <v>2429</v>
      </c>
      <c r="E591" s="147" t="s">
        <v>5358</v>
      </c>
      <c r="F591" s="134" t="s">
        <v>109</v>
      </c>
      <c r="G591" s="144" t="s">
        <v>2430</v>
      </c>
      <c r="H591" s="144"/>
      <c r="I591" s="147" t="s">
        <v>4515</v>
      </c>
      <c r="J591" s="147" t="s">
        <v>4516</v>
      </c>
      <c r="K591" s="186">
        <v>1</v>
      </c>
      <c r="L591" s="147" t="s">
        <v>4516</v>
      </c>
      <c r="M591" s="154">
        <v>0</v>
      </c>
      <c r="N591" s="200"/>
      <c r="O591" s="188">
        <v>1600</v>
      </c>
      <c r="P591" s="155">
        <v>-1600</v>
      </c>
      <c r="Q591" s="213" t="s">
        <v>2443</v>
      </c>
    </row>
    <row r="592" spans="1:17" ht="68.25" customHeight="1" x14ac:dyDescent="0.25">
      <c r="A592" s="212" t="s">
        <v>4290</v>
      </c>
      <c r="B592" s="207" t="s">
        <v>4291</v>
      </c>
      <c r="C592" s="237" t="s">
        <v>114</v>
      </c>
      <c r="D592" s="230" t="s">
        <v>2429</v>
      </c>
      <c r="E592" s="147" t="s">
        <v>5226</v>
      </c>
      <c r="F592" s="134" t="s">
        <v>109</v>
      </c>
      <c r="G592" s="144" t="s">
        <v>2430</v>
      </c>
      <c r="H592" s="144"/>
      <c r="I592" s="147" t="s">
        <v>4517</v>
      </c>
      <c r="J592" s="202" t="s">
        <v>4518</v>
      </c>
      <c r="K592" s="186">
        <v>1</v>
      </c>
      <c r="L592" s="202" t="s">
        <v>4518</v>
      </c>
      <c r="M592" s="135">
        <v>20000</v>
      </c>
      <c r="N592" s="135">
        <v>6150.68</v>
      </c>
      <c r="O592" s="145">
        <v>12500</v>
      </c>
      <c r="P592" s="146">
        <v>31200</v>
      </c>
      <c r="Q592" s="213" t="s">
        <v>2444</v>
      </c>
    </row>
    <row r="593" spans="1:17" ht="68.25" customHeight="1" x14ac:dyDescent="0.25">
      <c r="A593" s="212" t="s">
        <v>4290</v>
      </c>
      <c r="B593" s="207" t="s">
        <v>4291</v>
      </c>
      <c r="C593" s="237" t="s">
        <v>114</v>
      </c>
      <c r="D593" s="230" t="s">
        <v>2429</v>
      </c>
      <c r="E593" s="147" t="s">
        <v>5359</v>
      </c>
      <c r="F593" s="134" t="s">
        <v>109</v>
      </c>
      <c r="G593" s="144" t="s">
        <v>2430</v>
      </c>
      <c r="H593" s="144"/>
      <c r="I593" s="147" t="s">
        <v>4519</v>
      </c>
      <c r="J593" s="147" t="s">
        <v>4520</v>
      </c>
      <c r="K593" s="186">
        <v>1</v>
      </c>
      <c r="L593" s="147" t="s">
        <v>4520</v>
      </c>
      <c r="M593" s="154">
        <v>5200</v>
      </c>
      <c r="N593" s="200"/>
      <c r="O593" s="188">
        <v>5300</v>
      </c>
      <c r="P593" s="155">
        <v>-100</v>
      </c>
      <c r="Q593" s="213" t="s">
        <v>2445</v>
      </c>
    </row>
    <row r="594" spans="1:17" ht="68.25" customHeight="1" x14ac:dyDescent="0.25">
      <c r="A594" s="212" t="s">
        <v>4290</v>
      </c>
      <c r="B594" s="207" t="s">
        <v>4291</v>
      </c>
      <c r="C594" s="237" t="s">
        <v>114</v>
      </c>
      <c r="D594" s="230" t="s">
        <v>2429</v>
      </c>
      <c r="E594" s="147" t="s">
        <v>5360</v>
      </c>
      <c r="F594" s="134" t="s">
        <v>109</v>
      </c>
      <c r="G594" s="144" t="s">
        <v>2430</v>
      </c>
      <c r="H594" s="144"/>
      <c r="I594" s="147" t="s">
        <v>4521</v>
      </c>
      <c r="J594" s="147" t="s">
        <v>4522</v>
      </c>
      <c r="K594" s="186">
        <v>1</v>
      </c>
      <c r="L594" s="147" t="s">
        <v>4522</v>
      </c>
      <c r="M594" s="154">
        <v>1200</v>
      </c>
      <c r="N594" s="200"/>
      <c r="O594" s="188">
        <v>1300</v>
      </c>
      <c r="P594" s="155">
        <v>-100</v>
      </c>
      <c r="Q594" s="213" t="s">
        <v>2446</v>
      </c>
    </row>
    <row r="595" spans="1:17" ht="68.25" customHeight="1" x14ac:dyDescent="0.25">
      <c r="A595" s="212" t="s">
        <v>4290</v>
      </c>
      <c r="B595" s="207" t="s">
        <v>4291</v>
      </c>
      <c r="C595" s="237" t="s">
        <v>114</v>
      </c>
      <c r="D595" s="230" t="s">
        <v>2429</v>
      </c>
      <c r="E595" s="147" t="s">
        <v>4938</v>
      </c>
      <c r="F595" s="134" t="s">
        <v>109</v>
      </c>
      <c r="G595" s="144" t="s">
        <v>2430</v>
      </c>
      <c r="H595" s="144"/>
      <c r="I595" s="148" t="s">
        <v>5118</v>
      </c>
      <c r="J595" s="148">
        <v>100</v>
      </c>
      <c r="K595" s="148">
        <v>100</v>
      </c>
      <c r="L595" s="148">
        <v>100</v>
      </c>
      <c r="M595" s="148" t="s">
        <v>5119</v>
      </c>
      <c r="N595" s="148"/>
      <c r="O595" s="188">
        <v>16500</v>
      </c>
      <c r="P595" s="155">
        <v>31200</v>
      </c>
      <c r="Q595" s="213" t="s">
        <v>2447</v>
      </c>
    </row>
    <row r="596" spans="1:17" ht="68.25" customHeight="1" x14ac:dyDescent="0.25">
      <c r="A596" s="212" t="s">
        <v>4290</v>
      </c>
      <c r="B596" s="207" t="s">
        <v>4291</v>
      </c>
      <c r="C596" s="237" t="s">
        <v>114</v>
      </c>
      <c r="D596" s="230" t="s">
        <v>2429</v>
      </c>
      <c r="E596" s="147" t="s">
        <v>4939</v>
      </c>
      <c r="F596" s="134" t="s">
        <v>109</v>
      </c>
      <c r="G596" s="144" t="s">
        <v>2430</v>
      </c>
      <c r="H596" s="144"/>
      <c r="I596" s="148" t="s">
        <v>5120</v>
      </c>
      <c r="J596" s="148">
        <v>1177</v>
      </c>
      <c r="K596" s="148">
        <v>1177</v>
      </c>
      <c r="L596" s="148">
        <v>1177</v>
      </c>
      <c r="M596" s="148" t="s">
        <v>5121</v>
      </c>
      <c r="N596" s="148">
        <v>6764.81</v>
      </c>
      <c r="O596" s="188">
        <v>7600</v>
      </c>
      <c r="P596" s="155">
        <v>-319.62</v>
      </c>
      <c r="Q596" s="213" t="s">
        <v>2448</v>
      </c>
    </row>
    <row r="597" spans="1:17" ht="68.25" customHeight="1" x14ac:dyDescent="0.25">
      <c r="A597" s="212" t="s">
        <v>4290</v>
      </c>
      <c r="B597" s="207" t="s">
        <v>4291</v>
      </c>
      <c r="C597" s="237" t="s">
        <v>114</v>
      </c>
      <c r="D597" s="230" t="s">
        <v>2429</v>
      </c>
      <c r="E597" s="147" t="s">
        <v>4940</v>
      </c>
      <c r="F597" s="134" t="s">
        <v>109</v>
      </c>
      <c r="G597" s="144" t="s">
        <v>2430</v>
      </c>
      <c r="H597" s="144"/>
      <c r="I597" s="148" t="s">
        <v>5122</v>
      </c>
      <c r="J597" s="148">
        <v>66</v>
      </c>
      <c r="K597" s="148">
        <v>66</v>
      </c>
      <c r="L597" s="148">
        <v>66</v>
      </c>
      <c r="M597" s="154">
        <v>9800</v>
      </c>
      <c r="N597" s="200" t="s">
        <v>4937</v>
      </c>
      <c r="O597" s="145">
        <f>10388.19+8800</f>
        <v>19188.190000000002</v>
      </c>
      <c r="P597" s="146">
        <v>-5200</v>
      </c>
      <c r="Q597" s="213" t="s">
        <v>2449</v>
      </c>
    </row>
    <row r="598" spans="1:17" ht="68.25" customHeight="1" x14ac:dyDescent="0.25">
      <c r="A598" s="212" t="s">
        <v>4290</v>
      </c>
      <c r="B598" s="207" t="s">
        <v>4291</v>
      </c>
      <c r="C598" s="237" t="s">
        <v>114</v>
      </c>
      <c r="D598" s="232" t="s">
        <v>4941</v>
      </c>
      <c r="E598" s="147" t="s">
        <v>5361</v>
      </c>
      <c r="F598" s="134" t="s">
        <v>109</v>
      </c>
      <c r="G598" s="144" t="s">
        <v>2430</v>
      </c>
      <c r="H598" s="144"/>
      <c r="I598" s="148" t="s">
        <v>5123</v>
      </c>
      <c r="J598" s="148">
        <v>100</v>
      </c>
      <c r="K598" s="148">
        <v>100</v>
      </c>
      <c r="L598" s="148">
        <v>100</v>
      </c>
      <c r="M598" s="154">
        <v>7900</v>
      </c>
      <c r="N598" s="200">
        <v>7865</v>
      </c>
      <c r="O598" s="188">
        <v>7900</v>
      </c>
      <c r="P598" s="155">
        <v>35</v>
      </c>
      <c r="Q598" s="213" t="s">
        <v>2450</v>
      </c>
    </row>
    <row r="599" spans="1:17" ht="68.25" customHeight="1" x14ac:dyDescent="0.25">
      <c r="A599" s="212" t="s">
        <v>4290</v>
      </c>
      <c r="B599" s="207" t="s">
        <v>4291</v>
      </c>
      <c r="C599" s="237" t="s">
        <v>114</v>
      </c>
      <c r="D599" s="232" t="s">
        <v>4943</v>
      </c>
      <c r="E599" s="147" t="s">
        <v>5362</v>
      </c>
      <c r="F599" s="134" t="s">
        <v>109</v>
      </c>
      <c r="G599" s="144" t="s">
        <v>2430</v>
      </c>
      <c r="H599" s="144"/>
      <c r="I599" s="148" t="s">
        <v>5124</v>
      </c>
      <c r="J599" s="148">
        <v>100</v>
      </c>
      <c r="K599" s="148">
        <v>100</v>
      </c>
      <c r="L599" s="148">
        <v>100</v>
      </c>
      <c r="M599" s="154">
        <v>8300</v>
      </c>
      <c r="N599" s="200">
        <v>8228</v>
      </c>
      <c r="O599" s="188">
        <v>8600</v>
      </c>
      <c r="P599" s="155">
        <v>-300</v>
      </c>
      <c r="Q599" s="213" t="s">
        <v>2451</v>
      </c>
    </row>
    <row r="600" spans="1:17" ht="68.25" customHeight="1" x14ac:dyDescent="0.25">
      <c r="A600" s="212" t="s">
        <v>4290</v>
      </c>
      <c r="B600" s="207" t="s">
        <v>4291</v>
      </c>
      <c r="C600" s="237" t="s">
        <v>114</v>
      </c>
      <c r="D600" s="232" t="s">
        <v>4945</v>
      </c>
      <c r="E600" s="147" t="s">
        <v>5363</v>
      </c>
      <c r="F600" s="134" t="s">
        <v>109</v>
      </c>
      <c r="G600" s="144" t="s">
        <v>2430</v>
      </c>
      <c r="H600" s="144"/>
      <c r="I600" s="148" t="s">
        <v>5125</v>
      </c>
      <c r="J600" s="148">
        <v>110</v>
      </c>
      <c r="K600" s="148">
        <v>110</v>
      </c>
      <c r="L600" s="148">
        <v>110</v>
      </c>
      <c r="M600" s="154">
        <v>4500</v>
      </c>
      <c r="N600" s="200"/>
      <c r="O600" s="188">
        <v>9700</v>
      </c>
      <c r="P600" s="155">
        <v>-5200</v>
      </c>
      <c r="Q600" s="213" t="s">
        <v>2452</v>
      </c>
    </row>
    <row r="601" spans="1:17" ht="68.25" customHeight="1" x14ac:dyDescent="0.25">
      <c r="A601" s="212" t="s">
        <v>4290</v>
      </c>
      <c r="B601" s="207" t="s">
        <v>4291</v>
      </c>
      <c r="C601" s="237" t="s">
        <v>114</v>
      </c>
      <c r="D601" s="232" t="s">
        <v>4947</v>
      </c>
      <c r="E601" s="147" t="s">
        <v>5364</v>
      </c>
      <c r="F601" s="134" t="s">
        <v>109</v>
      </c>
      <c r="G601" s="144" t="s">
        <v>2430</v>
      </c>
      <c r="H601" s="144"/>
      <c r="I601" s="148" t="s">
        <v>5126</v>
      </c>
      <c r="J601" s="148">
        <v>100</v>
      </c>
      <c r="K601" s="148">
        <v>100</v>
      </c>
      <c r="L601" s="148">
        <v>100</v>
      </c>
      <c r="M601" s="154">
        <v>1000</v>
      </c>
      <c r="N601" s="200"/>
      <c r="O601" s="188">
        <v>750</v>
      </c>
      <c r="P601" s="155">
        <v>250</v>
      </c>
      <c r="Q601" s="213" t="s">
        <v>2453</v>
      </c>
    </row>
    <row r="602" spans="1:17" ht="68.25" customHeight="1" x14ac:dyDescent="0.25">
      <c r="A602" s="212" t="s">
        <v>4290</v>
      </c>
      <c r="B602" s="207" t="s">
        <v>4291</v>
      </c>
      <c r="C602" s="237" t="s">
        <v>114</v>
      </c>
      <c r="D602" s="232" t="s">
        <v>4949</v>
      </c>
      <c r="E602" s="147" t="s">
        <v>5365</v>
      </c>
      <c r="F602" s="134" t="s">
        <v>109</v>
      </c>
      <c r="G602" s="144" t="s">
        <v>2430</v>
      </c>
      <c r="H602" s="144"/>
      <c r="I602" s="148" t="s">
        <v>5127</v>
      </c>
      <c r="J602" s="148">
        <v>1</v>
      </c>
      <c r="K602" s="148">
        <v>1</v>
      </c>
      <c r="L602" s="148">
        <v>1</v>
      </c>
      <c r="M602" s="154">
        <v>43900</v>
      </c>
      <c r="N602" s="200" t="s">
        <v>4951</v>
      </c>
      <c r="O602" s="188">
        <v>53200</v>
      </c>
      <c r="P602" s="155">
        <v>-9206.27</v>
      </c>
      <c r="Q602" s="213" t="s">
        <v>2454</v>
      </c>
    </row>
    <row r="603" spans="1:17" ht="68.25" customHeight="1" x14ac:dyDescent="0.25">
      <c r="A603" s="212" t="s">
        <v>4290</v>
      </c>
      <c r="B603" s="207" t="s">
        <v>4291</v>
      </c>
      <c r="C603" s="237" t="s">
        <v>114</v>
      </c>
      <c r="D603" s="230" t="s">
        <v>2429</v>
      </c>
      <c r="E603" s="147" t="s">
        <v>5366</v>
      </c>
      <c r="F603" s="134" t="s">
        <v>109</v>
      </c>
      <c r="G603" s="144" t="s">
        <v>2430</v>
      </c>
      <c r="H603" s="144"/>
      <c r="I603" s="147" t="s">
        <v>4532</v>
      </c>
      <c r="J603" s="147" t="s">
        <v>4533</v>
      </c>
      <c r="K603" s="186">
        <v>1</v>
      </c>
      <c r="L603" s="147" t="s">
        <v>4533</v>
      </c>
      <c r="M603" s="154">
        <v>7100</v>
      </c>
      <c r="N603" s="154">
        <v>6352.5</v>
      </c>
      <c r="O603" s="188">
        <v>8500</v>
      </c>
      <c r="P603" s="155">
        <v>-1400</v>
      </c>
      <c r="Q603" s="213" t="s">
        <v>2455</v>
      </c>
    </row>
    <row r="604" spans="1:17" ht="68.25" customHeight="1" x14ac:dyDescent="0.25">
      <c r="A604" s="212" t="s">
        <v>4290</v>
      </c>
      <c r="B604" s="207" t="s">
        <v>4291</v>
      </c>
      <c r="C604" s="237" t="s">
        <v>114</v>
      </c>
      <c r="D604" s="230" t="s">
        <v>2429</v>
      </c>
      <c r="E604" s="147" t="s">
        <v>5367</v>
      </c>
      <c r="F604" s="134" t="s">
        <v>109</v>
      </c>
      <c r="G604" s="144" t="s">
        <v>2430</v>
      </c>
      <c r="H604" s="144"/>
      <c r="I604" s="147" t="s">
        <v>4534</v>
      </c>
      <c r="J604" s="147" t="s">
        <v>4535</v>
      </c>
      <c r="K604" s="186">
        <v>1</v>
      </c>
      <c r="L604" s="147" t="s">
        <v>4535</v>
      </c>
      <c r="M604" s="154">
        <v>71200</v>
      </c>
      <c r="N604" s="154">
        <v>71155.5</v>
      </c>
      <c r="O604" s="188">
        <v>78000</v>
      </c>
      <c r="P604" s="155">
        <v>6800</v>
      </c>
      <c r="Q604" s="213" t="s">
        <v>2456</v>
      </c>
    </row>
    <row r="605" spans="1:17" ht="68.25" customHeight="1" x14ac:dyDescent="0.25">
      <c r="A605" s="212" t="s">
        <v>4290</v>
      </c>
      <c r="B605" s="207" t="s">
        <v>4291</v>
      </c>
      <c r="C605" s="237" t="s">
        <v>114</v>
      </c>
      <c r="D605" s="230" t="s">
        <v>2429</v>
      </c>
      <c r="E605" s="147" t="s">
        <v>5368</v>
      </c>
      <c r="F605" s="134" t="s">
        <v>109</v>
      </c>
      <c r="G605" s="144" t="s">
        <v>2430</v>
      </c>
      <c r="H605" s="144"/>
      <c r="I605" s="147" t="s">
        <v>4536</v>
      </c>
      <c r="J605" s="147" t="s">
        <v>4537</v>
      </c>
      <c r="K605" s="186">
        <v>1</v>
      </c>
      <c r="L605" s="147" t="s">
        <v>4537</v>
      </c>
      <c r="M605" s="154">
        <v>20600</v>
      </c>
      <c r="N605" s="154">
        <v>20520.5</v>
      </c>
      <c r="O605" s="188">
        <v>23000</v>
      </c>
      <c r="P605" s="155">
        <v>2400</v>
      </c>
      <c r="Q605" s="213" t="s">
        <v>2457</v>
      </c>
    </row>
    <row r="606" spans="1:17" ht="68.25" customHeight="1" x14ac:dyDescent="0.25">
      <c r="A606" s="212" t="s">
        <v>4290</v>
      </c>
      <c r="B606" s="207" t="s">
        <v>4291</v>
      </c>
      <c r="C606" s="237" t="s">
        <v>114</v>
      </c>
      <c r="D606" s="230" t="s">
        <v>2429</v>
      </c>
      <c r="E606" s="147" t="s">
        <v>5369</v>
      </c>
      <c r="F606" s="134" t="s">
        <v>109</v>
      </c>
      <c r="G606" s="144" t="s">
        <v>2430</v>
      </c>
      <c r="H606" s="144"/>
      <c r="I606" s="147" t="s">
        <v>4538</v>
      </c>
      <c r="J606" s="147" t="s">
        <v>4539</v>
      </c>
      <c r="K606" s="186">
        <v>1</v>
      </c>
      <c r="L606" s="147" t="s">
        <v>4539</v>
      </c>
      <c r="M606" s="154">
        <v>111900</v>
      </c>
      <c r="N606" s="154">
        <v>111712.97</v>
      </c>
      <c r="O606" s="188">
        <v>111800</v>
      </c>
      <c r="P606" s="155">
        <v>100</v>
      </c>
      <c r="Q606" s="213" t="s">
        <v>2458</v>
      </c>
    </row>
    <row r="607" spans="1:17" ht="68.25" customHeight="1" x14ac:dyDescent="0.25">
      <c r="A607" s="212" t="s">
        <v>4290</v>
      </c>
      <c r="B607" s="207" t="s">
        <v>4291</v>
      </c>
      <c r="C607" s="237" t="s">
        <v>114</v>
      </c>
      <c r="D607" s="230" t="s">
        <v>2429</v>
      </c>
      <c r="E607" s="147" t="s">
        <v>5370</v>
      </c>
      <c r="F607" s="134" t="s">
        <v>109</v>
      </c>
      <c r="G607" s="144" t="s">
        <v>2430</v>
      </c>
      <c r="H607" s="144"/>
      <c r="I607" s="147" t="s">
        <v>4540</v>
      </c>
      <c r="J607" s="147" t="s">
        <v>4541</v>
      </c>
      <c r="K607" s="186">
        <v>1</v>
      </c>
      <c r="L607" s="147" t="s">
        <v>4542</v>
      </c>
      <c r="M607" s="154">
        <v>60000</v>
      </c>
      <c r="N607" s="154">
        <v>48815.51</v>
      </c>
      <c r="O607" s="188">
        <v>60000</v>
      </c>
      <c r="P607" s="155">
        <v>0</v>
      </c>
      <c r="Q607" s="213" t="s">
        <v>2459</v>
      </c>
    </row>
    <row r="608" spans="1:17" ht="68.25" customHeight="1" x14ac:dyDescent="0.25">
      <c r="A608" s="212" t="s">
        <v>4290</v>
      </c>
      <c r="B608" s="207" t="s">
        <v>4291</v>
      </c>
      <c r="C608" s="237" t="s">
        <v>114</v>
      </c>
      <c r="D608" s="230" t="s">
        <v>2429</v>
      </c>
      <c r="E608" s="147" t="s">
        <v>5371</v>
      </c>
      <c r="F608" s="134" t="s">
        <v>109</v>
      </c>
      <c r="G608" s="144" t="s">
        <v>2430</v>
      </c>
      <c r="H608" s="144"/>
      <c r="I608" s="147" t="s">
        <v>4543</v>
      </c>
      <c r="J608" s="147" t="s">
        <v>4544</v>
      </c>
      <c r="K608" s="186">
        <v>1</v>
      </c>
      <c r="L608" s="147" t="s">
        <v>4544</v>
      </c>
      <c r="M608" s="154">
        <v>50000</v>
      </c>
      <c r="N608" s="154">
        <v>50000</v>
      </c>
      <c r="O608" s="188">
        <v>91000</v>
      </c>
      <c r="P608" s="155">
        <v>-41000</v>
      </c>
      <c r="Q608" s="213" t="s">
        <v>2460</v>
      </c>
    </row>
    <row r="609" spans="1:17" ht="68.25" customHeight="1" x14ac:dyDescent="0.25">
      <c r="A609" s="212" t="s">
        <v>4290</v>
      </c>
      <c r="B609" s="207" t="s">
        <v>4291</v>
      </c>
      <c r="C609" s="237" t="s">
        <v>114</v>
      </c>
      <c r="D609" s="230" t="s">
        <v>2429</v>
      </c>
      <c r="E609" s="147" t="s">
        <v>2461</v>
      </c>
      <c r="F609" s="134" t="s">
        <v>109</v>
      </c>
      <c r="G609" s="144" t="s">
        <v>2430</v>
      </c>
      <c r="H609" s="144"/>
      <c r="I609" s="147" t="s">
        <v>4545</v>
      </c>
      <c r="J609" s="147" t="s">
        <v>4546</v>
      </c>
      <c r="K609" s="186">
        <v>1</v>
      </c>
      <c r="L609" s="147" t="s">
        <v>4546</v>
      </c>
      <c r="M609" s="154">
        <v>0</v>
      </c>
      <c r="N609" s="200"/>
      <c r="O609" s="188">
        <v>0</v>
      </c>
      <c r="P609" s="155">
        <v>0</v>
      </c>
      <c r="Q609" s="213" t="s">
        <v>2462</v>
      </c>
    </row>
    <row r="610" spans="1:17" ht="68.25" customHeight="1" x14ac:dyDescent="0.25">
      <c r="A610" s="212" t="s">
        <v>4290</v>
      </c>
      <c r="B610" s="207" t="s">
        <v>4291</v>
      </c>
      <c r="C610" s="237" t="s">
        <v>114</v>
      </c>
      <c r="D610" s="230" t="s">
        <v>2429</v>
      </c>
      <c r="E610" s="147" t="s">
        <v>5372</v>
      </c>
      <c r="F610" s="134" t="s">
        <v>109</v>
      </c>
      <c r="G610" s="144" t="s">
        <v>2430</v>
      </c>
      <c r="H610" s="144"/>
      <c r="I610" s="147" t="s">
        <v>4547</v>
      </c>
      <c r="J610" s="147" t="s">
        <v>4548</v>
      </c>
      <c r="K610" s="186">
        <v>1</v>
      </c>
      <c r="L610" s="147" t="s">
        <v>4548</v>
      </c>
      <c r="M610" s="154">
        <v>1100</v>
      </c>
      <c r="N610" s="154">
        <v>4600.0600000000004</v>
      </c>
      <c r="O610" s="188">
        <v>5000</v>
      </c>
      <c r="P610" s="155">
        <v>-3900</v>
      </c>
      <c r="Q610" s="213" t="s">
        <v>2464</v>
      </c>
    </row>
    <row r="611" spans="1:17" ht="68.25" customHeight="1" x14ac:dyDescent="0.25">
      <c r="A611" s="212" t="s">
        <v>4290</v>
      </c>
      <c r="B611" s="207" t="s">
        <v>4291</v>
      </c>
      <c r="C611" s="237" t="s">
        <v>114</v>
      </c>
      <c r="D611" s="230" t="s">
        <v>2429</v>
      </c>
      <c r="E611" s="147" t="s">
        <v>5373</v>
      </c>
      <c r="F611" s="134" t="s">
        <v>109</v>
      </c>
      <c r="G611" s="144" t="s">
        <v>2430</v>
      </c>
      <c r="H611" s="144"/>
      <c r="I611" s="147" t="s">
        <v>4549</v>
      </c>
      <c r="J611" s="147" t="s">
        <v>4550</v>
      </c>
      <c r="K611" s="186">
        <v>1</v>
      </c>
      <c r="L611" s="147" t="s">
        <v>4550</v>
      </c>
      <c r="M611" s="154">
        <v>31500</v>
      </c>
      <c r="N611" s="200"/>
      <c r="O611" s="188">
        <v>31500</v>
      </c>
      <c r="P611" s="155">
        <v>0</v>
      </c>
      <c r="Q611" s="213" t="s">
        <v>2466</v>
      </c>
    </row>
    <row r="612" spans="1:17" ht="68.25" customHeight="1" x14ac:dyDescent="0.25">
      <c r="A612" s="212" t="s">
        <v>4290</v>
      </c>
      <c r="B612" s="207" t="s">
        <v>4291</v>
      </c>
      <c r="C612" s="237" t="s">
        <v>114</v>
      </c>
      <c r="D612" s="230" t="s">
        <v>2429</v>
      </c>
      <c r="E612" s="147" t="s">
        <v>5228</v>
      </c>
      <c r="F612" s="134" t="s">
        <v>109</v>
      </c>
      <c r="G612" s="144" t="s">
        <v>2430</v>
      </c>
      <c r="H612" s="144"/>
      <c r="I612" s="147" t="s">
        <v>4551</v>
      </c>
      <c r="J612" s="147" t="s">
        <v>4552</v>
      </c>
      <c r="K612" s="186">
        <v>1</v>
      </c>
      <c r="L612" s="147" t="s">
        <v>4552</v>
      </c>
      <c r="M612" s="154">
        <v>0</v>
      </c>
      <c r="N612" s="154">
        <v>4500</v>
      </c>
      <c r="O612" s="188">
        <v>7000</v>
      </c>
      <c r="P612" s="155">
        <v>-7000</v>
      </c>
      <c r="Q612" s="213" t="s">
        <v>2468</v>
      </c>
    </row>
    <row r="613" spans="1:17" ht="68.25" customHeight="1" x14ac:dyDescent="0.25">
      <c r="A613" s="212" t="s">
        <v>4290</v>
      </c>
      <c r="B613" s="207" t="s">
        <v>4291</v>
      </c>
      <c r="C613" s="237" t="s">
        <v>114</v>
      </c>
      <c r="D613" s="230" t="s">
        <v>2429</v>
      </c>
      <c r="E613" s="134" t="s">
        <v>5374</v>
      </c>
      <c r="F613" s="134" t="s">
        <v>109</v>
      </c>
      <c r="G613" s="144" t="s">
        <v>2430</v>
      </c>
      <c r="H613" s="144"/>
      <c r="I613" s="148" t="s">
        <v>5128</v>
      </c>
      <c r="J613" s="148">
        <v>1058</v>
      </c>
      <c r="K613" s="148">
        <v>1058</v>
      </c>
      <c r="L613" s="148">
        <v>1858</v>
      </c>
      <c r="M613" s="154">
        <v>0</v>
      </c>
      <c r="N613" s="200"/>
      <c r="O613" s="188">
        <v>15500</v>
      </c>
      <c r="P613" s="155">
        <v>-15488</v>
      </c>
      <c r="Q613" s="213" t="s">
        <v>4952</v>
      </c>
    </row>
    <row r="614" spans="1:17" ht="68.25" customHeight="1" x14ac:dyDescent="0.25">
      <c r="A614" s="212" t="s">
        <v>4290</v>
      </c>
      <c r="B614" s="207" t="s">
        <v>4291</v>
      </c>
      <c r="C614" s="237" t="s">
        <v>114</v>
      </c>
      <c r="D614" s="230" t="s">
        <v>2429</v>
      </c>
      <c r="E614" s="134" t="s">
        <v>5375</v>
      </c>
      <c r="F614" s="134" t="s">
        <v>109</v>
      </c>
      <c r="G614" s="144" t="s">
        <v>2430</v>
      </c>
      <c r="H614" s="144"/>
      <c r="I614" s="148" t="s">
        <v>5129</v>
      </c>
      <c r="J614" s="148">
        <v>160</v>
      </c>
      <c r="K614" s="148">
        <v>160</v>
      </c>
      <c r="L614" s="148">
        <v>160</v>
      </c>
      <c r="M614" s="154">
        <v>0</v>
      </c>
      <c r="N614" s="200"/>
      <c r="O614" s="188">
        <v>7700</v>
      </c>
      <c r="P614" s="155">
        <v>-7700</v>
      </c>
      <c r="Q614" s="213" t="s">
        <v>2470</v>
      </c>
    </row>
    <row r="615" spans="1:17" ht="68.25" customHeight="1" x14ac:dyDescent="0.25">
      <c r="A615" s="212" t="s">
        <v>4293</v>
      </c>
      <c r="B615" s="207" t="s">
        <v>2471</v>
      </c>
      <c r="C615" s="237" t="s">
        <v>114</v>
      </c>
      <c r="D615" s="230" t="s">
        <v>2471</v>
      </c>
      <c r="E615" s="134" t="s">
        <v>2474</v>
      </c>
      <c r="F615" s="134"/>
      <c r="G615" s="144" t="s">
        <v>2473</v>
      </c>
      <c r="H615" s="144"/>
      <c r="I615" s="148" t="s">
        <v>5130</v>
      </c>
      <c r="J615" s="148">
        <v>10</v>
      </c>
      <c r="K615" s="148">
        <v>1</v>
      </c>
      <c r="L615" s="148">
        <v>10</v>
      </c>
      <c r="M615" s="154">
        <v>5000</v>
      </c>
      <c r="N615" s="200" t="s">
        <v>4953</v>
      </c>
      <c r="O615" s="188">
        <v>5000</v>
      </c>
      <c r="P615" s="155">
        <v>0</v>
      </c>
      <c r="Q615" s="213" t="s">
        <v>2475</v>
      </c>
    </row>
    <row r="616" spans="1:17" ht="68.25" customHeight="1" x14ac:dyDescent="0.25">
      <c r="A616" s="212" t="s">
        <v>4293</v>
      </c>
      <c r="B616" s="207" t="s">
        <v>2471</v>
      </c>
      <c r="C616" s="237" t="s">
        <v>114</v>
      </c>
      <c r="D616" s="230" t="s">
        <v>2471</v>
      </c>
      <c r="E616" s="134" t="s">
        <v>2472</v>
      </c>
      <c r="F616" s="134"/>
      <c r="G616" s="144" t="s">
        <v>2473</v>
      </c>
      <c r="H616" s="144"/>
      <c r="I616" s="148" t="s">
        <v>5131</v>
      </c>
      <c r="J616" s="148">
        <v>20</v>
      </c>
      <c r="K616" s="148">
        <v>20</v>
      </c>
      <c r="L616" s="148">
        <v>0</v>
      </c>
      <c r="M616" s="154">
        <v>5000</v>
      </c>
      <c r="N616" s="200" t="s">
        <v>4954</v>
      </c>
      <c r="O616" s="188"/>
      <c r="P616" s="155"/>
      <c r="Q616" s="213"/>
    </row>
    <row r="617" spans="1:17" ht="68.25" customHeight="1" x14ac:dyDescent="0.25">
      <c r="A617" s="212" t="s">
        <v>4295</v>
      </c>
      <c r="B617" s="207" t="s">
        <v>2579</v>
      </c>
      <c r="C617" s="237" t="s">
        <v>114</v>
      </c>
      <c r="D617" s="232" t="s">
        <v>2579</v>
      </c>
      <c r="E617" s="147" t="s">
        <v>2580</v>
      </c>
      <c r="F617" s="134" t="s">
        <v>109</v>
      </c>
      <c r="G617" s="144" t="s">
        <v>2477</v>
      </c>
      <c r="H617" s="144"/>
      <c r="I617" s="147" t="s">
        <v>4565</v>
      </c>
      <c r="J617" s="147" t="s">
        <v>4566</v>
      </c>
      <c r="K617" s="147">
        <v>1</v>
      </c>
      <c r="L617" s="147" t="s">
        <v>4566</v>
      </c>
      <c r="M617" s="154">
        <v>25000</v>
      </c>
      <c r="N617" s="154">
        <v>2927.95</v>
      </c>
      <c r="O617" s="188">
        <v>25000</v>
      </c>
      <c r="P617" s="155">
        <v>0</v>
      </c>
      <c r="Q617" s="213" t="s">
        <v>2582</v>
      </c>
    </row>
    <row r="618" spans="1:17" ht="68.25" customHeight="1" x14ac:dyDescent="0.25">
      <c r="A618" s="212" t="s">
        <v>4295</v>
      </c>
      <c r="B618" s="207" t="s">
        <v>2579</v>
      </c>
      <c r="C618" s="237" t="s">
        <v>114</v>
      </c>
      <c r="D618" s="232" t="s">
        <v>4973</v>
      </c>
      <c r="E618" s="147" t="s">
        <v>5382</v>
      </c>
      <c r="F618" s="134" t="s">
        <v>109</v>
      </c>
      <c r="G618" s="144" t="s">
        <v>2477</v>
      </c>
      <c r="H618" s="144"/>
      <c r="I618" s="148" t="s">
        <v>5144</v>
      </c>
      <c r="J618" s="148">
        <v>5</v>
      </c>
      <c r="K618" s="148">
        <v>5</v>
      </c>
      <c r="L618" s="148">
        <v>5</v>
      </c>
      <c r="M618" s="154">
        <v>121301</v>
      </c>
      <c r="N618" s="200"/>
      <c r="O618" s="188">
        <v>121301</v>
      </c>
      <c r="P618" s="155">
        <v>0</v>
      </c>
      <c r="Q618" s="213" t="s">
        <v>2482</v>
      </c>
    </row>
    <row r="619" spans="1:17" ht="68.25" customHeight="1" x14ac:dyDescent="0.25">
      <c r="A619" s="212" t="s">
        <v>4295</v>
      </c>
      <c r="B619" s="207" t="s">
        <v>2579</v>
      </c>
      <c r="C619" s="237" t="s">
        <v>114</v>
      </c>
      <c r="D619" s="230" t="s">
        <v>2579</v>
      </c>
      <c r="E619" s="147" t="s">
        <v>2580</v>
      </c>
      <c r="F619" s="134" t="s">
        <v>109</v>
      </c>
      <c r="G619" s="144" t="s">
        <v>2581</v>
      </c>
      <c r="H619" s="144"/>
      <c r="I619" s="147" t="s">
        <v>4567</v>
      </c>
      <c r="J619" s="147"/>
      <c r="K619" s="138"/>
      <c r="L619" s="138"/>
      <c r="M619" s="135">
        <v>25000</v>
      </c>
      <c r="N619" s="135">
        <v>2927.95</v>
      </c>
      <c r="O619" s="145">
        <v>25000</v>
      </c>
      <c r="P619" s="146">
        <v>-20540</v>
      </c>
      <c r="Q619" s="213" t="s">
        <v>2582</v>
      </c>
    </row>
    <row r="620" spans="1:17" ht="68.25" customHeight="1" x14ac:dyDescent="0.25">
      <c r="A620" s="212" t="s">
        <v>4296</v>
      </c>
      <c r="B620" s="207" t="s">
        <v>4297</v>
      </c>
      <c r="C620" s="237" t="s">
        <v>114</v>
      </c>
      <c r="D620" s="230" t="s">
        <v>2479</v>
      </c>
      <c r="E620" s="134" t="s">
        <v>5382</v>
      </c>
      <c r="F620" s="134" t="s">
        <v>109</v>
      </c>
      <c r="G620" s="144" t="s">
        <v>2480</v>
      </c>
      <c r="H620" s="144"/>
      <c r="I620" s="148" t="s">
        <v>5144</v>
      </c>
      <c r="J620" s="148">
        <v>5</v>
      </c>
      <c r="K620" s="148">
        <v>5</v>
      </c>
      <c r="L620" s="148">
        <v>5</v>
      </c>
      <c r="M620" s="135">
        <v>121301</v>
      </c>
      <c r="N620" s="136"/>
      <c r="O620" s="145">
        <v>121301</v>
      </c>
      <c r="P620" s="146">
        <v>35000</v>
      </c>
      <c r="Q620" s="213" t="s">
        <v>2482</v>
      </c>
    </row>
    <row r="621" spans="1:17" ht="68.25" customHeight="1" x14ac:dyDescent="0.25">
      <c r="A621" s="212" t="s">
        <v>4296</v>
      </c>
      <c r="B621" s="207" t="s">
        <v>4297</v>
      </c>
      <c r="C621" s="237" t="s">
        <v>114</v>
      </c>
      <c r="D621" s="232" t="s">
        <v>4975</v>
      </c>
      <c r="E621" s="147" t="s">
        <v>5383</v>
      </c>
      <c r="F621" s="134" t="s">
        <v>109</v>
      </c>
      <c r="G621" s="144" t="s">
        <v>2480</v>
      </c>
      <c r="H621" s="144"/>
      <c r="I621" s="148" t="s">
        <v>5145</v>
      </c>
      <c r="J621" s="148">
        <v>2600</v>
      </c>
      <c r="K621" s="148">
        <v>2600</v>
      </c>
      <c r="L621" s="148">
        <v>2600</v>
      </c>
      <c r="M621" s="154">
        <v>268320</v>
      </c>
      <c r="N621" s="200"/>
      <c r="O621" s="188">
        <v>268320</v>
      </c>
      <c r="P621" s="155">
        <v>0</v>
      </c>
      <c r="Q621" s="213" t="s">
        <v>2483</v>
      </c>
    </row>
    <row r="622" spans="1:17" ht="68.25" customHeight="1" x14ac:dyDescent="0.25">
      <c r="A622" s="212" t="s">
        <v>4296</v>
      </c>
      <c r="B622" s="207" t="s">
        <v>4297</v>
      </c>
      <c r="C622" s="237" t="s">
        <v>114</v>
      </c>
      <c r="D622" s="232" t="s">
        <v>4977</v>
      </c>
      <c r="E622" s="147" t="s">
        <v>5384</v>
      </c>
      <c r="F622" s="134" t="s">
        <v>109</v>
      </c>
      <c r="G622" s="144" t="s">
        <v>2480</v>
      </c>
      <c r="H622" s="144"/>
      <c r="I622" s="148" t="s">
        <v>5146</v>
      </c>
      <c r="J622" s="148">
        <v>3</v>
      </c>
      <c r="K622" s="148">
        <v>3</v>
      </c>
      <c r="L622" s="148">
        <v>3</v>
      </c>
      <c r="M622" s="154"/>
      <c r="N622" s="200"/>
      <c r="O622" s="188">
        <v>20540</v>
      </c>
      <c r="P622" s="155">
        <v>-20540</v>
      </c>
      <c r="Q622" s="213" t="s">
        <v>2485</v>
      </c>
    </row>
    <row r="623" spans="1:17" ht="68.25" customHeight="1" x14ac:dyDescent="0.25">
      <c r="A623" s="212" t="s">
        <v>4298</v>
      </c>
      <c r="B623" s="207" t="s">
        <v>4299</v>
      </c>
      <c r="C623" s="237" t="s">
        <v>114</v>
      </c>
      <c r="D623" s="232" t="s">
        <v>4979</v>
      </c>
      <c r="E623" s="147" t="s">
        <v>5385</v>
      </c>
      <c r="F623" s="134" t="s">
        <v>109</v>
      </c>
      <c r="G623" s="144" t="s">
        <v>2487</v>
      </c>
      <c r="H623" s="144"/>
      <c r="I623" s="148" t="s">
        <v>5147</v>
      </c>
      <c r="J623" s="148">
        <v>42</v>
      </c>
      <c r="K623" s="148">
        <v>42</v>
      </c>
      <c r="L623" s="148">
        <v>0</v>
      </c>
      <c r="M623" s="154">
        <v>35000</v>
      </c>
      <c r="N623" s="200" t="s">
        <v>4989</v>
      </c>
      <c r="O623" s="188">
        <v>0</v>
      </c>
      <c r="P623" s="155">
        <v>35000</v>
      </c>
      <c r="Q623" s="213"/>
    </row>
    <row r="624" spans="1:17" ht="68.25" customHeight="1" x14ac:dyDescent="0.25">
      <c r="A624" s="212" t="s">
        <v>4298</v>
      </c>
      <c r="B624" s="207" t="s">
        <v>4299</v>
      </c>
      <c r="C624" s="237" t="s">
        <v>114</v>
      </c>
      <c r="D624" s="232" t="s">
        <v>4981</v>
      </c>
      <c r="E624" s="147" t="s">
        <v>5386</v>
      </c>
      <c r="F624" s="134" t="s">
        <v>109</v>
      </c>
      <c r="G624" s="144" t="s">
        <v>2487</v>
      </c>
      <c r="H624" s="144"/>
      <c r="I624" s="148" t="s">
        <v>5148</v>
      </c>
      <c r="J624" s="148">
        <v>2</v>
      </c>
      <c r="K624" s="148">
        <v>2</v>
      </c>
      <c r="L624" s="148">
        <v>2</v>
      </c>
      <c r="M624" s="154">
        <v>89000</v>
      </c>
      <c r="N624" s="200" t="s">
        <v>4990</v>
      </c>
      <c r="O624" s="188">
        <v>71500</v>
      </c>
      <c r="P624" s="155">
        <v>17561.599999999999</v>
      </c>
      <c r="Q624" s="213" t="s">
        <v>2488</v>
      </c>
    </row>
    <row r="625" spans="1:17" ht="68.25" customHeight="1" x14ac:dyDescent="0.25">
      <c r="A625" s="212" t="s">
        <v>4298</v>
      </c>
      <c r="B625" s="207" t="s">
        <v>4299</v>
      </c>
      <c r="C625" s="237" t="s">
        <v>114</v>
      </c>
      <c r="D625" s="232" t="s">
        <v>2486</v>
      </c>
      <c r="E625" s="147" t="s">
        <v>5387</v>
      </c>
      <c r="F625" s="134" t="s">
        <v>109</v>
      </c>
      <c r="G625" s="144" t="s">
        <v>2487</v>
      </c>
      <c r="H625" s="144"/>
      <c r="I625" s="147" t="s">
        <v>4569</v>
      </c>
      <c r="J625" s="147" t="s">
        <v>4570</v>
      </c>
      <c r="K625" s="186">
        <v>1</v>
      </c>
      <c r="L625" s="147" t="s">
        <v>4570</v>
      </c>
      <c r="M625" s="154">
        <v>250000</v>
      </c>
      <c r="N625" s="154">
        <v>234897.3</v>
      </c>
      <c r="O625" s="188">
        <v>300000</v>
      </c>
      <c r="P625" s="155">
        <v>-50000</v>
      </c>
      <c r="Q625" s="213" t="s">
        <v>2489</v>
      </c>
    </row>
    <row r="626" spans="1:17" ht="68.25" customHeight="1" x14ac:dyDescent="0.25">
      <c r="A626" s="212" t="s">
        <v>4298</v>
      </c>
      <c r="B626" s="207" t="s">
        <v>4299</v>
      </c>
      <c r="C626" s="237" t="s">
        <v>114</v>
      </c>
      <c r="D626" s="232" t="s">
        <v>2486</v>
      </c>
      <c r="E626" s="147" t="s">
        <v>5388</v>
      </c>
      <c r="F626" s="134" t="s">
        <v>109</v>
      </c>
      <c r="G626" s="144" t="s">
        <v>2487</v>
      </c>
      <c r="H626" s="144"/>
      <c r="I626" s="147" t="s">
        <v>4571</v>
      </c>
      <c r="J626" s="147" t="s">
        <v>4570</v>
      </c>
      <c r="K626" s="186">
        <v>1</v>
      </c>
      <c r="L626" s="138"/>
      <c r="M626" s="154">
        <v>150000</v>
      </c>
      <c r="N626" s="154">
        <v>150000</v>
      </c>
      <c r="O626" s="188">
        <v>0</v>
      </c>
      <c r="P626" s="155">
        <v>150000</v>
      </c>
      <c r="Q626" s="213" t="s">
        <v>2490</v>
      </c>
    </row>
    <row r="627" spans="1:17" ht="68.25" customHeight="1" x14ac:dyDescent="0.25">
      <c r="A627" s="212" t="s">
        <v>4298</v>
      </c>
      <c r="B627" s="207" t="s">
        <v>4299</v>
      </c>
      <c r="C627" s="237" t="s">
        <v>114</v>
      </c>
      <c r="D627" s="232" t="s">
        <v>4984</v>
      </c>
      <c r="E627" s="147" t="s">
        <v>5389</v>
      </c>
      <c r="F627" s="134" t="s">
        <v>109</v>
      </c>
      <c r="G627" s="144" t="s">
        <v>2487</v>
      </c>
      <c r="H627" s="144"/>
      <c r="I627" s="148" t="s">
        <v>5149</v>
      </c>
      <c r="J627" s="148">
        <v>80</v>
      </c>
      <c r="K627" s="148">
        <v>0</v>
      </c>
      <c r="L627" s="148">
        <v>0</v>
      </c>
      <c r="M627" s="154">
        <v>40000</v>
      </c>
      <c r="N627" s="200">
        <v>0</v>
      </c>
      <c r="O627" s="188">
        <v>115000</v>
      </c>
      <c r="P627" s="155">
        <v>-75000</v>
      </c>
      <c r="Q627" s="213" t="s">
        <v>2492</v>
      </c>
    </row>
    <row r="628" spans="1:17" ht="68.25" customHeight="1" x14ac:dyDescent="0.25">
      <c r="A628" s="212" t="s">
        <v>4298</v>
      </c>
      <c r="B628" s="210" t="s">
        <v>4299</v>
      </c>
      <c r="C628" s="237" t="s">
        <v>114</v>
      </c>
      <c r="D628" s="232" t="s">
        <v>2486</v>
      </c>
      <c r="E628" s="147" t="s">
        <v>2550</v>
      </c>
      <c r="F628" s="134" t="s">
        <v>109</v>
      </c>
      <c r="G628" s="144" t="s">
        <v>2583</v>
      </c>
      <c r="H628" s="144"/>
      <c r="I628" s="147" t="s">
        <v>4575</v>
      </c>
      <c r="J628" s="147"/>
      <c r="K628" s="147"/>
      <c r="L628" s="147"/>
      <c r="M628" s="154">
        <v>250000</v>
      </c>
      <c r="N628" s="154">
        <v>234897.3</v>
      </c>
      <c r="O628" s="188">
        <v>300000</v>
      </c>
      <c r="P628" s="155">
        <v>-50000</v>
      </c>
      <c r="Q628" s="213" t="s">
        <v>2584</v>
      </c>
    </row>
    <row r="629" spans="1:17" ht="68.25" customHeight="1" x14ac:dyDescent="0.25">
      <c r="A629" s="212" t="s">
        <v>4298</v>
      </c>
      <c r="B629" s="210" t="s">
        <v>4299</v>
      </c>
      <c r="C629" s="237" t="s">
        <v>114</v>
      </c>
      <c r="D629" s="232" t="s">
        <v>2486</v>
      </c>
      <c r="E629" s="147" t="s">
        <v>2585</v>
      </c>
      <c r="F629" s="134" t="s">
        <v>109</v>
      </c>
      <c r="G629" s="144" t="s">
        <v>2583</v>
      </c>
      <c r="H629" s="144"/>
      <c r="I629" s="147" t="s">
        <v>4576</v>
      </c>
      <c r="J629" s="147"/>
      <c r="K629" s="147"/>
      <c r="L629" s="138"/>
      <c r="M629" s="154">
        <v>150000</v>
      </c>
      <c r="N629" s="154">
        <v>150000</v>
      </c>
      <c r="O629" s="188"/>
      <c r="P629" s="155"/>
      <c r="Q629" s="213" t="s">
        <v>2490</v>
      </c>
    </row>
    <row r="630" spans="1:17" ht="68.25" customHeight="1" x14ac:dyDescent="0.25">
      <c r="A630" s="212" t="s">
        <v>4298</v>
      </c>
      <c r="B630" s="210" t="s">
        <v>4299</v>
      </c>
      <c r="C630" s="237" t="s">
        <v>114</v>
      </c>
      <c r="D630" s="232" t="s">
        <v>2486</v>
      </c>
      <c r="E630" s="147" t="s">
        <v>2586</v>
      </c>
      <c r="F630" s="134" t="s">
        <v>109</v>
      </c>
      <c r="G630" s="144" t="s">
        <v>2583</v>
      </c>
      <c r="H630" s="144"/>
      <c r="I630" s="147" t="s">
        <v>4577</v>
      </c>
      <c r="J630" s="138"/>
      <c r="K630" s="138"/>
      <c r="L630" s="147"/>
      <c r="M630" s="138"/>
      <c r="N630" s="200"/>
      <c r="O630" s="188">
        <v>50000</v>
      </c>
      <c r="P630" s="155">
        <v>-50000</v>
      </c>
      <c r="Q630" s="213" t="s">
        <v>5332</v>
      </c>
    </row>
    <row r="631" spans="1:17" ht="68.25" customHeight="1" x14ac:dyDescent="0.25">
      <c r="A631" s="212" t="s">
        <v>4298</v>
      </c>
      <c r="B631" s="210" t="s">
        <v>4299</v>
      </c>
      <c r="C631" s="237" t="s">
        <v>114</v>
      </c>
      <c r="D631" s="232" t="s">
        <v>2486</v>
      </c>
      <c r="E631" s="147" t="s">
        <v>2588</v>
      </c>
      <c r="F631" s="134" t="s">
        <v>109</v>
      </c>
      <c r="G631" s="144" t="s">
        <v>2583</v>
      </c>
      <c r="H631" s="144"/>
      <c r="I631" s="147" t="s">
        <v>5333</v>
      </c>
      <c r="J631" s="138"/>
      <c r="K631" s="138"/>
      <c r="L631" s="147"/>
      <c r="M631" s="138"/>
      <c r="N631" s="200"/>
      <c r="O631" s="188">
        <v>0</v>
      </c>
      <c r="P631" s="155">
        <v>0</v>
      </c>
      <c r="Q631" s="213" t="s">
        <v>2551</v>
      </c>
    </row>
    <row r="632" spans="1:17" ht="68.25" customHeight="1" x14ac:dyDescent="0.25">
      <c r="A632" s="212" t="s">
        <v>4313</v>
      </c>
      <c r="B632" s="207" t="s">
        <v>4314</v>
      </c>
      <c r="C632" s="237" t="s">
        <v>114</v>
      </c>
      <c r="D632" s="232" t="s">
        <v>4992</v>
      </c>
      <c r="E632" s="147" t="s">
        <v>2500</v>
      </c>
      <c r="F632" s="134" t="s">
        <v>109</v>
      </c>
      <c r="G632" s="144" t="s">
        <v>2501</v>
      </c>
      <c r="H632" s="144"/>
      <c r="I632" s="148" t="s">
        <v>5153</v>
      </c>
      <c r="J632" s="148">
        <v>175</v>
      </c>
      <c r="K632" s="148">
        <v>81</v>
      </c>
      <c r="L632" s="148">
        <v>175</v>
      </c>
      <c r="M632" s="154">
        <v>130000</v>
      </c>
      <c r="N632" s="200" t="s">
        <v>4993</v>
      </c>
      <c r="O632" s="188">
        <v>130000</v>
      </c>
      <c r="P632" s="155">
        <v>0</v>
      </c>
      <c r="Q632" s="213" t="s">
        <v>2503</v>
      </c>
    </row>
    <row r="633" spans="1:17" ht="68.25" customHeight="1" x14ac:dyDescent="0.25">
      <c r="A633" s="212" t="s">
        <v>4302</v>
      </c>
      <c r="B633" s="207" t="s">
        <v>4303</v>
      </c>
      <c r="C633" s="237" t="s">
        <v>114</v>
      </c>
      <c r="D633" s="232" t="s">
        <v>4960</v>
      </c>
      <c r="E633" s="147" t="s">
        <v>2508</v>
      </c>
      <c r="F633" s="134" t="s">
        <v>109</v>
      </c>
      <c r="G633" s="144" t="s">
        <v>2505</v>
      </c>
      <c r="H633" s="144"/>
      <c r="I633" s="148" t="s">
        <v>5134</v>
      </c>
      <c r="J633" s="148">
        <v>0</v>
      </c>
      <c r="K633" s="148">
        <v>0</v>
      </c>
      <c r="L633" s="148">
        <v>1</v>
      </c>
      <c r="M633" s="138"/>
      <c r="N633" s="200"/>
      <c r="O633" s="188">
        <v>175500</v>
      </c>
      <c r="P633" s="155">
        <v>-175450</v>
      </c>
      <c r="Q633" s="213" t="s">
        <v>2509</v>
      </c>
    </row>
    <row r="634" spans="1:17" ht="68.25" customHeight="1" x14ac:dyDescent="0.25">
      <c r="A634" s="212" t="s">
        <v>4302</v>
      </c>
      <c r="B634" s="207" t="s">
        <v>4303</v>
      </c>
      <c r="C634" s="237" t="s">
        <v>114</v>
      </c>
      <c r="D634" s="232" t="s">
        <v>4962</v>
      </c>
      <c r="E634" s="147" t="s">
        <v>5380</v>
      </c>
      <c r="F634" s="134" t="s">
        <v>109</v>
      </c>
      <c r="G634" s="144" t="s">
        <v>2505</v>
      </c>
      <c r="H634" s="144"/>
      <c r="I634" s="148" t="s">
        <v>5135</v>
      </c>
      <c r="J634" s="148">
        <v>0</v>
      </c>
      <c r="K634" s="148">
        <v>0</v>
      </c>
      <c r="L634" s="148">
        <v>43</v>
      </c>
      <c r="M634" s="138"/>
      <c r="N634" s="200"/>
      <c r="O634" s="188">
        <v>510300</v>
      </c>
      <c r="P634" s="155">
        <v>-510221.63</v>
      </c>
      <c r="Q634" s="213" t="s">
        <v>2512</v>
      </c>
    </row>
    <row r="635" spans="1:17" ht="68.25" customHeight="1" x14ac:dyDescent="0.25">
      <c r="A635" s="212" t="s">
        <v>4308</v>
      </c>
      <c r="B635" s="207" t="s">
        <v>4309</v>
      </c>
      <c r="C635" s="237" t="s">
        <v>114</v>
      </c>
      <c r="D635" s="232" t="s">
        <v>4970</v>
      </c>
      <c r="E635" s="147" t="s">
        <v>2527</v>
      </c>
      <c r="F635" s="134"/>
      <c r="G635" s="144" t="s">
        <v>2520</v>
      </c>
      <c r="H635" s="144"/>
      <c r="I635" s="148" t="s">
        <v>5141</v>
      </c>
      <c r="J635" s="148">
        <v>0</v>
      </c>
      <c r="K635" s="148">
        <v>0</v>
      </c>
      <c r="L635" s="148">
        <v>1</v>
      </c>
      <c r="M635" s="138"/>
      <c r="N635" s="200"/>
      <c r="O635" s="188">
        <v>176000</v>
      </c>
      <c r="P635" s="155">
        <v>-176000</v>
      </c>
      <c r="Q635" s="213" t="s">
        <v>2528</v>
      </c>
    </row>
    <row r="636" spans="1:17" ht="68.25" customHeight="1" x14ac:dyDescent="0.25">
      <c r="A636" s="212" t="s">
        <v>4308</v>
      </c>
      <c r="B636" s="207" t="s">
        <v>4309</v>
      </c>
      <c r="C636" s="237" t="s">
        <v>114</v>
      </c>
      <c r="D636" s="232" t="s">
        <v>4971</v>
      </c>
      <c r="E636" s="147" t="s">
        <v>2529</v>
      </c>
      <c r="F636" s="134" t="s">
        <v>109</v>
      </c>
      <c r="G636" s="144" t="s">
        <v>2520</v>
      </c>
      <c r="H636" s="144"/>
      <c r="I636" s="148" t="s">
        <v>5142</v>
      </c>
      <c r="J636" s="148">
        <v>0</v>
      </c>
      <c r="K636" s="148">
        <v>0</v>
      </c>
      <c r="L636" s="148">
        <v>2000</v>
      </c>
      <c r="M636" s="138"/>
      <c r="N636" s="200"/>
      <c r="O636" s="188">
        <v>10100</v>
      </c>
      <c r="P636" s="155">
        <v>-10100</v>
      </c>
      <c r="Q636" s="213" t="s">
        <v>2530</v>
      </c>
    </row>
    <row r="637" spans="1:17" ht="68.25" customHeight="1" x14ac:dyDescent="0.25">
      <c r="A637" s="212" t="s">
        <v>4308</v>
      </c>
      <c r="B637" s="207" t="s">
        <v>4309</v>
      </c>
      <c r="C637" s="237" t="s">
        <v>114</v>
      </c>
      <c r="D637" s="232" t="s">
        <v>4972</v>
      </c>
      <c r="E637" s="147" t="s">
        <v>2531</v>
      </c>
      <c r="F637" s="134" t="s">
        <v>109</v>
      </c>
      <c r="G637" s="144" t="s">
        <v>2520</v>
      </c>
      <c r="H637" s="144"/>
      <c r="I637" s="148" t="s">
        <v>5143</v>
      </c>
      <c r="J637" s="148">
        <v>0</v>
      </c>
      <c r="K637" s="148">
        <v>0</v>
      </c>
      <c r="L637" s="148">
        <v>5000</v>
      </c>
      <c r="M637" s="138"/>
      <c r="N637" s="200"/>
      <c r="O637" s="188">
        <v>518000</v>
      </c>
      <c r="P637" s="155">
        <v>-518000</v>
      </c>
      <c r="Q637" s="213" t="s">
        <v>2532</v>
      </c>
    </row>
    <row r="638" spans="1:17" ht="68.25" customHeight="1" x14ac:dyDescent="0.25">
      <c r="A638" s="212" t="s">
        <v>4308</v>
      </c>
      <c r="B638" s="207" t="s">
        <v>4309</v>
      </c>
      <c r="C638" s="237" t="s">
        <v>114</v>
      </c>
      <c r="D638" s="232" t="s">
        <v>2518</v>
      </c>
      <c r="E638" s="147" t="s">
        <v>2533</v>
      </c>
      <c r="F638" s="134" t="s">
        <v>109</v>
      </c>
      <c r="G638" s="144" t="s">
        <v>2520</v>
      </c>
      <c r="H638" s="144"/>
      <c r="I638" s="147" t="s">
        <v>4559</v>
      </c>
      <c r="J638" s="147"/>
      <c r="K638" s="186"/>
      <c r="L638" s="147" t="s">
        <v>4560</v>
      </c>
      <c r="M638" s="138"/>
      <c r="N638" s="200"/>
      <c r="O638" s="188">
        <v>30000</v>
      </c>
      <c r="P638" s="155">
        <v>-30000</v>
      </c>
      <c r="Q638" s="213" t="s">
        <v>2535</v>
      </c>
    </row>
    <row r="639" spans="1:17" ht="68.25" customHeight="1" x14ac:dyDescent="0.25">
      <c r="A639" s="212" t="s">
        <v>4308</v>
      </c>
      <c r="B639" s="207" t="s">
        <v>4309</v>
      </c>
      <c r="C639" s="237" t="s">
        <v>114</v>
      </c>
      <c r="D639" s="232" t="s">
        <v>2596</v>
      </c>
      <c r="E639" s="147" t="s">
        <v>2597</v>
      </c>
      <c r="F639" s="134" t="s">
        <v>109</v>
      </c>
      <c r="G639" s="144" t="s">
        <v>2520</v>
      </c>
      <c r="H639" s="144"/>
      <c r="I639" s="147" t="s">
        <v>4561</v>
      </c>
      <c r="J639" s="147"/>
      <c r="K639" s="147"/>
      <c r="L639" s="138"/>
      <c r="M639" s="154"/>
      <c r="N639" s="200"/>
      <c r="O639" s="188">
        <v>0</v>
      </c>
      <c r="P639" s="155">
        <v>0</v>
      </c>
      <c r="Q639" s="213" t="s">
        <v>2598</v>
      </c>
    </row>
    <row r="640" spans="1:17" ht="68.25" customHeight="1" x14ac:dyDescent="0.25">
      <c r="A640" s="212" t="s">
        <v>4311</v>
      </c>
      <c r="B640" s="207" t="s">
        <v>4312</v>
      </c>
      <c r="C640" s="237" t="s">
        <v>114</v>
      </c>
      <c r="D640" s="232" t="s">
        <v>2476</v>
      </c>
      <c r="E640" s="147" t="s">
        <v>5198</v>
      </c>
      <c r="F640" s="134"/>
      <c r="G640" s="144"/>
      <c r="H640" s="144"/>
      <c r="I640" s="144"/>
      <c r="J640" s="144"/>
      <c r="K640" s="144"/>
      <c r="L640" s="144"/>
      <c r="M640" s="154">
        <v>25000</v>
      </c>
      <c r="N640" s="154">
        <v>2927.95</v>
      </c>
      <c r="O640" s="188">
        <v>25000</v>
      </c>
      <c r="P640" s="155">
        <v>0</v>
      </c>
      <c r="Q640" s="213" t="s">
        <v>2478</v>
      </c>
    </row>
    <row r="641" spans="1:17" ht="68.25" customHeight="1" x14ac:dyDescent="0.25">
      <c r="A641" s="212" t="s">
        <v>4290</v>
      </c>
      <c r="B641" s="207" t="s">
        <v>4291</v>
      </c>
      <c r="C641" s="237" t="s">
        <v>114</v>
      </c>
      <c r="D641" s="230" t="s">
        <v>2536</v>
      </c>
      <c r="E641" s="134" t="s">
        <v>2537</v>
      </c>
      <c r="F641" s="134" t="s">
        <v>109</v>
      </c>
      <c r="G641" s="144" t="s">
        <v>2430</v>
      </c>
      <c r="H641" s="144"/>
      <c r="I641" s="134" t="s">
        <v>2431</v>
      </c>
      <c r="J641" s="134">
        <v>1</v>
      </c>
      <c r="K641" s="134">
        <v>1</v>
      </c>
      <c r="L641" s="134">
        <v>1</v>
      </c>
      <c r="M641" s="135">
        <v>111900</v>
      </c>
      <c r="N641" s="135">
        <v>111712.97</v>
      </c>
      <c r="O641" s="145">
        <v>111800</v>
      </c>
      <c r="P641" s="146">
        <v>100</v>
      </c>
      <c r="Q641" s="213" t="s">
        <v>2553</v>
      </c>
    </row>
    <row r="642" spans="1:17" ht="68.25" customHeight="1" x14ac:dyDescent="0.25">
      <c r="A642" s="212" t="s">
        <v>4290</v>
      </c>
      <c r="B642" s="207" t="s">
        <v>4291</v>
      </c>
      <c r="C642" s="237" t="s">
        <v>114</v>
      </c>
      <c r="D642" s="230" t="s">
        <v>2536</v>
      </c>
      <c r="E642" s="134" t="s">
        <v>2538</v>
      </c>
      <c r="F642" s="134" t="s">
        <v>109</v>
      </c>
      <c r="G642" s="144" t="s">
        <v>2430</v>
      </c>
      <c r="H642" s="144"/>
      <c r="I642" s="134" t="s">
        <v>2431</v>
      </c>
      <c r="J642" s="134">
        <v>1</v>
      </c>
      <c r="K642" s="134">
        <v>1</v>
      </c>
      <c r="L642" s="134">
        <v>1</v>
      </c>
      <c r="M642" s="135">
        <v>71200</v>
      </c>
      <c r="N642" s="135">
        <v>71155.5</v>
      </c>
      <c r="O642" s="145">
        <v>78000</v>
      </c>
      <c r="P642" s="146">
        <v>-6800</v>
      </c>
      <c r="Q642" s="213" t="s">
        <v>2554</v>
      </c>
    </row>
    <row r="643" spans="1:17" ht="68.25" customHeight="1" x14ac:dyDescent="0.25">
      <c r="A643" s="212" t="s">
        <v>4290</v>
      </c>
      <c r="B643" s="207" t="s">
        <v>4291</v>
      </c>
      <c r="C643" s="237" t="s">
        <v>114</v>
      </c>
      <c r="D643" s="230" t="s">
        <v>2536</v>
      </c>
      <c r="E643" s="134" t="s">
        <v>2539</v>
      </c>
      <c r="F643" s="134" t="s">
        <v>109</v>
      </c>
      <c r="G643" s="144" t="s">
        <v>2430</v>
      </c>
      <c r="H643" s="144"/>
      <c r="I643" s="134" t="s">
        <v>2431</v>
      </c>
      <c r="J643" s="134">
        <v>1</v>
      </c>
      <c r="K643" s="134">
        <v>1</v>
      </c>
      <c r="L643" s="134">
        <v>1</v>
      </c>
      <c r="M643" s="135">
        <v>20600</v>
      </c>
      <c r="N643" s="135">
        <v>20520.5</v>
      </c>
      <c r="O643" s="145">
        <v>23000</v>
      </c>
      <c r="P643" s="146">
        <v>-2400</v>
      </c>
      <c r="Q643" s="213" t="s">
        <v>2555</v>
      </c>
    </row>
    <row r="644" spans="1:17" ht="68.25" customHeight="1" x14ac:dyDescent="0.25">
      <c r="A644" s="212" t="s">
        <v>4290</v>
      </c>
      <c r="B644" s="207" t="s">
        <v>4291</v>
      </c>
      <c r="C644" s="237" t="s">
        <v>114</v>
      </c>
      <c r="D644" s="230" t="s">
        <v>2536</v>
      </c>
      <c r="E644" s="134" t="s">
        <v>2540</v>
      </c>
      <c r="F644" s="134" t="s">
        <v>109</v>
      </c>
      <c r="G644" s="144" t="s">
        <v>2430</v>
      </c>
      <c r="H644" s="144"/>
      <c r="I644" s="134" t="s">
        <v>2431</v>
      </c>
      <c r="J644" s="134">
        <v>1</v>
      </c>
      <c r="K644" s="134">
        <v>1</v>
      </c>
      <c r="L644" s="134">
        <v>1</v>
      </c>
      <c r="M644" s="135">
        <v>18000</v>
      </c>
      <c r="N644" s="135">
        <v>17808.18</v>
      </c>
      <c r="O644" s="145">
        <v>23500</v>
      </c>
      <c r="P644" s="146">
        <v>-5500</v>
      </c>
      <c r="Q644" s="213" t="s">
        <v>5399</v>
      </c>
    </row>
    <row r="645" spans="1:17" ht="68.25" customHeight="1" x14ac:dyDescent="0.25">
      <c r="A645" s="212" t="s">
        <v>4290</v>
      </c>
      <c r="B645" s="207" t="s">
        <v>4291</v>
      </c>
      <c r="C645" s="237" t="s">
        <v>114</v>
      </c>
      <c r="D645" s="230" t="s">
        <v>2536</v>
      </c>
      <c r="E645" s="134" t="s">
        <v>2541</v>
      </c>
      <c r="F645" s="134" t="s">
        <v>109</v>
      </c>
      <c r="G645" s="144" t="s">
        <v>2430</v>
      </c>
      <c r="H645" s="144"/>
      <c r="I645" s="134" t="s">
        <v>2431</v>
      </c>
      <c r="J645" s="134">
        <v>1</v>
      </c>
      <c r="K645" s="134">
        <v>1</v>
      </c>
      <c r="L645" s="134">
        <v>1</v>
      </c>
      <c r="M645" s="135">
        <v>9500</v>
      </c>
      <c r="N645" s="135">
        <v>9495.5</v>
      </c>
      <c r="O645" s="145">
        <v>22000</v>
      </c>
      <c r="P645" s="146">
        <v>-12500</v>
      </c>
      <c r="Q645" s="213" t="s">
        <v>2557</v>
      </c>
    </row>
    <row r="646" spans="1:17" ht="68.25" customHeight="1" x14ac:dyDescent="0.25">
      <c r="A646" s="212" t="s">
        <v>4290</v>
      </c>
      <c r="B646" s="207" t="s">
        <v>4291</v>
      </c>
      <c r="C646" s="237" t="s">
        <v>114</v>
      </c>
      <c r="D646" s="230" t="s">
        <v>2536</v>
      </c>
      <c r="E646" s="134" t="s">
        <v>2542</v>
      </c>
      <c r="F646" s="134" t="s">
        <v>109</v>
      </c>
      <c r="G646" s="144" t="s">
        <v>2430</v>
      </c>
      <c r="H646" s="144"/>
      <c r="I646" s="134" t="s">
        <v>2431</v>
      </c>
      <c r="J646" s="134">
        <v>1</v>
      </c>
      <c r="K646" s="134">
        <v>1</v>
      </c>
      <c r="L646" s="134">
        <v>1</v>
      </c>
      <c r="M646" s="135">
        <v>11000</v>
      </c>
      <c r="N646" s="135">
        <v>10285</v>
      </c>
      <c r="O646" s="145">
        <v>13500</v>
      </c>
      <c r="P646" s="146">
        <v>-2500</v>
      </c>
      <c r="Q646" s="213" t="s">
        <v>2558</v>
      </c>
    </row>
    <row r="647" spans="1:17" ht="68.25" customHeight="1" x14ac:dyDescent="0.25">
      <c r="A647" s="212" t="s">
        <v>4290</v>
      </c>
      <c r="B647" s="207" t="s">
        <v>4291</v>
      </c>
      <c r="C647" s="237" t="s">
        <v>114</v>
      </c>
      <c r="D647" s="230" t="s">
        <v>2536</v>
      </c>
      <c r="E647" s="134" t="s">
        <v>2559</v>
      </c>
      <c r="F647" s="134" t="s">
        <v>109</v>
      </c>
      <c r="G647" s="144" t="s">
        <v>2430</v>
      </c>
      <c r="H647" s="144"/>
      <c r="I647" s="134" t="s">
        <v>2431</v>
      </c>
      <c r="J647" s="134">
        <v>1</v>
      </c>
      <c r="K647" s="134">
        <v>1</v>
      </c>
      <c r="L647" s="134">
        <v>1</v>
      </c>
      <c r="M647" s="135">
        <v>0</v>
      </c>
      <c r="N647" s="136"/>
      <c r="O647" s="145"/>
      <c r="P647" s="146"/>
      <c r="Q647" s="213" t="s">
        <v>2560</v>
      </c>
    </row>
    <row r="648" spans="1:17" ht="68.25" customHeight="1" x14ac:dyDescent="0.25">
      <c r="A648" s="212" t="s">
        <v>4290</v>
      </c>
      <c r="B648" s="207" t="s">
        <v>4291</v>
      </c>
      <c r="C648" s="237" t="s">
        <v>114</v>
      </c>
      <c r="D648" s="230" t="s">
        <v>2536</v>
      </c>
      <c r="E648" s="134" t="s">
        <v>2561</v>
      </c>
      <c r="F648" s="134" t="s">
        <v>109</v>
      </c>
      <c r="G648" s="144" t="s">
        <v>2430</v>
      </c>
      <c r="H648" s="144"/>
      <c r="I648" s="134" t="s">
        <v>2431</v>
      </c>
      <c r="J648" s="134">
        <v>1</v>
      </c>
      <c r="K648" s="134">
        <v>1</v>
      </c>
      <c r="L648" s="134">
        <v>1</v>
      </c>
      <c r="M648" s="135">
        <v>3700</v>
      </c>
      <c r="N648" s="136"/>
      <c r="O648" s="145">
        <v>4000</v>
      </c>
      <c r="P648" s="146">
        <v>-300</v>
      </c>
      <c r="Q648" s="213" t="s">
        <v>2562</v>
      </c>
    </row>
    <row r="649" spans="1:17" ht="68.25" customHeight="1" x14ac:dyDescent="0.25">
      <c r="A649" s="212" t="s">
        <v>4290</v>
      </c>
      <c r="B649" s="207" t="s">
        <v>4291</v>
      </c>
      <c r="C649" s="237" t="s">
        <v>114</v>
      </c>
      <c r="D649" s="230" t="s">
        <v>2536</v>
      </c>
      <c r="E649" s="134" t="s">
        <v>2543</v>
      </c>
      <c r="F649" s="134" t="s">
        <v>109</v>
      </c>
      <c r="G649" s="144" t="s">
        <v>2430</v>
      </c>
      <c r="H649" s="144"/>
      <c r="I649" s="134" t="s">
        <v>2431</v>
      </c>
      <c r="J649" s="134">
        <v>1</v>
      </c>
      <c r="K649" s="134">
        <v>1</v>
      </c>
      <c r="L649" s="134">
        <v>1</v>
      </c>
      <c r="M649" s="135">
        <v>3600</v>
      </c>
      <c r="N649" s="135">
        <v>3403.61</v>
      </c>
      <c r="O649" s="145">
        <v>3600</v>
      </c>
      <c r="P649" s="146">
        <v>0</v>
      </c>
      <c r="Q649" s="213" t="s">
        <v>5400</v>
      </c>
    </row>
    <row r="650" spans="1:17" ht="68.25" customHeight="1" x14ac:dyDescent="0.25">
      <c r="A650" s="212" t="s">
        <v>4290</v>
      </c>
      <c r="B650" s="207" t="s">
        <v>4291</v>
      </c>
      <c r="C650" s="237" t="s">
        <v>114</v>
      </c>
      <c r="D650" s="230" t="s">
        <v>2536</v>
      </c>
      <c r="E650" s="134" t="s">
        <v>2548</v>
      </c>
      <c r="F650" s="134" t="s">
        <v>109</v>
      </c>
      <c r="G650" s="144" t="s">
        <v>2430</v>
      </c>
      <c r="H650" s="144"/>
      <c r="I650" s="134" t="s">
        <v>2431</v>
      </c>
      <c r="J650" s="134">
        <v>1</v>
      </c>
      <c r="K650" s="134">
        <v>1</v>
      </c>
      <c r="L650" s="134">
        <v>1</v>
      </c>
      <c r="M650" s="135">
        <v>3200</v>
      </c>
      <c r="N650" s="135">
        <v>2994.75</v>
      </c>
      <c r="O650" s="145">
        <v>3000</v>
      </c>
      <c r="P650" s="146">
        <v>200</v>
      </c>
      <c r="Q650" s="213" t="s">
        <v>2564</v>
      </c>
    </row>
    <row r="651" spans="1:17" ht="68.25" customHeight="1" x14ac:dyDescent="0.25">
      <c r="A651" s="212" t="s">
        <v>4290</v>
      </c>
      <c r="B651" s="207" t="s">
        <v>4291</v>
      </c>
      <c r="C651" s="237" t="s">
        <v>114</v>
      </c>
      <c r="D651" s="230" t="s">
        <v>2536</v>
      </c>
      <c r="E651" s="134" t="s">
        <v>2549</v>
      </c>
      <c r="F651" s="134" t="s">
        <v>109</v>
      </c>
      <c r="G651" s="144" t="s">
        <v>2430</v>
      </c>
      <c r="H651" s="144"/>
      <c r="I651" s="134" t="s">
        <v>2431</v>
      </c>
      <c r="J651" s="134">
        <v>1</v>
      </c>
      <c r="K651" s="134">
        <v>1</v>
      </c>
      <c r="L651" s="134">
        <v>1</v>
      </c>
      <c r="M651" s="135">
        <v>0</v>
      </c>
      <c r="N651" s="136"/>
      <c r="O651" s="145">
        <v>1600</v>
      </c>
      <c r="P651" s="146">
        <v>-1600</v>
      </c>
      <c r="Q651" s="213" t="s">
        <v>2565</v>
      </c>
    </row>
    <row r="652" spans="1:17" ht="68.25" customHeight="1" x14ac:dyDescent="0.25">
      <c r="A652" s="212" t="s">
        <v>4290</v>
      </c>
      <c r="B652" s="207" t="s">
        <v>4291</v>
      </c>
      <c r="C652" s="237" t="s">
        <v>114</v>
      </c>
      <c r="D652" s="230" t="s">
        <v>2536</v>
      </c>
      <c r="E652" s="134" t="s">
        <v>2544</v>
      </c>
      <c r="F652" s="134" t="s">
        <v>109</v>
      </c>
      <c r="G652" s="144" t="s">
        <v>2430</v>
      </c>
      <c r="H652" s="144"/>
      <c r="I652" s="134" t="s">
        <v>2431</v>
      </c>
      <c r="J652" s="134">
        <v>1</v>
      </c>
      <c r="K652" s="134">
        <v>1</v>
      </c>
      <c r="L652" s="134">
        <v>1</v>
      </c>
      <c r="M652" s="135">
        <v>20000</v>
      </c>
      <c r="N652" s="135">
        <v>6150.68</v>
      </c>
      <c r="O652" s="145">
        <v>12500</v>
      </c>
      <c r="P652" s="146">
        <v>7500</v>
      </c>
      <c r="Q652" s="213" t="s">
        <v>2566</v>
      </c>
    </row>
    <row r="653" spans="1:17" ht="68.25" customHeight="1" x14ac:dyDescent="0.25">
      <c r="A653" s="212" t="s">
        <v>4290</v>
      </c>
      <c r="B653" s="207" t="s">
        <v>4291</v>
      </c>
      <c r="C653" s="237" t="s">
        <v>114</v>
      </c>
      <c r="D653" s="230" t="s">
        <v>2536</v>
      </c>
      <c r="E653" s="134" t="s">
        <v>2567</v>
      </c>
      <c r="F653" s="134" t="s">
        <v>109</v>
      </c>
      <c r="G653" s="144" t="s">
        <v>2430</v>
      </c>
      <c r="H653" s="144"/>
      <c r="I653" s="134" t="s">
        <v>2431</v>
      </c>
      <c r="J653" s="134">
        <v>1</v>
      </c>
      <c r="K653" s="134">
        <v>1</v>
      </c>
      <c r="L653" s="134">
        <v>1</v>
      </c>
      <c r="M653" s="135">
        <v>5200</v>
      </c>
      <c r="N653" s="136"/>
      <c r="O653" s="145">
        <v>5300</v>
      </c>
      <c r="P653" s="146">
        <v>-100</v>
      </c>
      <c r="Q653" s="213" t="s">
        <v>2568</v>
      </c>
    </row>
    <row r="654" spans="1:17" ht="68.25" customHeight="1" x14ac:dyDescent="0.25">
      <c r="A654" s="212" t="s">
        <v>4290</v>
      </c>
      <c r="B654" s="207" t="s">
        <v>4291</v>
      </c>
      <c r="C654" s="237" t="s">
        <v>114</v>
      </c>
      <c r="D654" s="230" t="s">
        <v>2536</v>
      </c>
      <c r="E654" s="134" t="s">
        <v>2569</v>
      </c>
      <c r="F654" s="134" t="s">
        <v>109</v>
      </c>
      <c r="G654" s="144" t="s">
        <v>2430</v>
      </c>
      <c r="H654" s="144"/>
      <c r="I654" s="134" t="s">
        <v>2431</v>
      </c>
      <c r="J654" s="134">
        <v>1</v>
      </c>
      <c r="K654" s="134">
        <v>1</v>
      </c>
      <c r="L654" s="134">
        <v>1</v>
      </c>
      <c r="M654" s="135">
        <v>1200</v>
      </c>
      <c r="N654" s="136"/>
      <c r="O654" s="145">
        <v>1300</v>
      </c>
      <c r="P654" s="146">
        <v>-100</v>
      </c>
      <c r="Q654" s="213" t="s">
        <v>5402</v>
      </c>
    </row>
    <row r="655" spans="1:17" ht="68.25" customHeight="1" x14ac:dyDescent="0.25">
      <c r="A655" s="212" t="s">
        <v>4290</v>
      </c>
      <c r="B655" s="207" t="s">
        <v>4291</v>
      </c>
      <c r="C655" s="237" t="s">
        <v>114</v>
      </c>
      <c r="D655" s="230" t="s">
        <v>2536</v>
      </c>
      <c r="E655" s="134" t="s">
        <v>2545</v>
      </c>
      <c r="F655" s="134" t="s">
        <v>109</v>
      </c>
      <c r="G655" s="144" t="s">
        <v>2430</v>
      </c>
      <c r="H655" s="144"/>
      <c r="I655" s="134" t="s">
        <v>2431</v>
      </c>
      <c r="J655" s="134">
        <v>1</v>
      </c>
      <c r="K655" s="134">
        <v>1</v>
      </c>
      <c r="L655" s="134">
        <v>1</v>
      </c>
      <c r="M655" s="135">
        <v>7100</v>
      </c>
      <c r="N655" s="135">
        <v>6352.5</v>
      </c>
      <c r="O655" s="145">
        <v>8500</v>
      </c>
      <c r="P655" s="146">
        <v>-1400</v>
      </c>
      <c r="Q655" s="213" t="s">
        <v>2570</v>
      </c>
    </row>
    <row r="656" spans="1:17" ht="68.25" customHeight="1" x14ac:dyDescent="0.25">
      <c r="A656" s="212" t="s">
        <v>4290</v>
      </c>
      <c r="B656" s="207" t="s">
        <v>4291</v>
      </c>
      <c r="C656" s="237" t="s">
        <v>114</v>
      </c>
      <c r="D656" s="230" t="s">
        <v>2536</v>
      </c>
      <c r="E656" s="134" t="s">
        <v>2546</v>
      </c>
      <c r="F656" s="134" t="s">
        <v>109</v>
      </c>
      <c r="G656" s="144" t="s">
        <v>2430</v>
      </c>
      <c r="H656" s="144"/>
      <c r="I656" s="134" t="s">
        <v>2431</v>
      </c>
      <c r="J656" s="134">
        <v>1</v>
      </c>
      <c r="K656" s="134">
        <v>1</v>
      </c>
      <c r="L656" s="134">
        <v>1</v>
      </c>
      <c r="M656" s="135">
        <v>60000</v>
      </c>
      <c r="N656" s="135">
        <v>48815.51</v>
      </c>
      <c r="O656" s="145">
        <v>60000</v>
      </c>
      <c r="P656" s="146">
        <v>0</v>
      </c>
      <c r="Q656" s="213" t="s">
        <v>2571</v>
      </c>
    </row>
    <row r="657" spans="1:17" ht="68.25" customHeight="1" x14ac:dyDescent="0.25">
      <c r="A657" s="212" t="s">
        <v>4290</v>
      </c>
      <c r="B657" s="207" t="s">
        <v>4291</v>
      </c>
      <c r="C657" s="237" t="s">
        <v>114</v>
      </c>
      <c r="D657" s="230" t="s">
        <v>2536</v>
      </c>
      <c r="E657" s="134" t="s">
        <v>2572</v>
      </c>
      <c r="F657" s="134" t="s">
        <v>109</v>
      </c>
      <c r="G657" s="144" t="s">
        <v>2430</v>
      </c>
      <c r="H657" s="144"/>
      <c r="I657" s="134" t="s">
        <v>2431</v>
      </c>
      <c r="J657" s="134">
        <v>1</v>
      </c>
      <c r="K657" s="134">
        <v>1</v>
      </c>
      <c r="L657" s="134">
        <v>1</v>
      </c>
      <c r="M657" s="135">
        <v>50000</v>
      </c>
      <c r="N657" s="135">
        <v>50000</v>
      </c>
      <c r="O657" s="145">
        <v>91000</v>
      </c>
      <c r="P657" s="146">
        <v>-41000</v>
      </c>
      <c r="Q657" s="213" t="s">
        <v>2573</v>
      </c>
    </row>
    <row r="658" spans="1:17" ht="68.25" customHeight="1" x14ac:dyDescent="0.25">
      <c r="A658" s="212" t="s">
        <v>4298</v>
      </c>
      <c r="B658" s="207" t="s">
        <v>4299</v>
      </c>
      <c r="C658" s="237" t="s">
        <v>114</v>
      </c>
      <c r="D658" s="232" t="s">
        <v>2486</v>
      </c>
      <c r="E658" s="147" t="s">
        <v>5390</v>
      </c>
      <c r="F658" s="134" t="s">
        <v>109</v>
      </c>
      <c r="G658" s="144" t="s">
        <v>2487</v>
      </c>
      <c r="H658" s="144"/>
      <c r="I658" s="147" t="s">
        <v>4573</v>
      </c>
      <c r="J658" s="138" t="s">
        <v>4574</v>
      </c>
      <c r="K658" s="201">
        <v>1</v>
      </c>
      <c r="L658" s="138" t="s">
        <v>4574</v>
      </c>
      <c r="M658" s="154"/>
      <c r="N658" s="200"/>
      <c r="O658" s="188">
        <v>50000</v>
      </c>
      <c r="P658" s="155">
        <v>-50000</v>
      </c>
      <c r="Q658" s="213" t="s">
        <v>2493</v>
      </c>
    </row>
    <row r="659" spans="1:17" ht="68.25" customHeight="1" x14ac:dyDescent="0.25">
      <c r="A659" s="212" t="s">
        <v>4298</v>
      </c>
      <c r="B659" s="207" t="s">
        <v>4299</v>
      </c>
      <c r="C659" s="237" t="s">
        <v>114</v>
      </c>
      <c r="D659" s="232" t="s">
        <v>4986</v>
      </c>
      <c r="E659" s="147" t="s">
        <v>5391</v>
      </c>
      <c r="F659" s="134" t="s">
        <v>109</v>
      </c>
      <c r="G659" s="144" t="s">
        <v>2487</v>
      </c>
      <c r="H659" s="144"/>
      <c r="I659" s="148" t="s">
        <v>5150</v>
      </c>
      <c r="J659" s="148">
        <v>0</v>
      </c>
      <c r="K659" s="148">
        <v>0</v>
      </c>
      <c r="L659" s="148">
        <v>1</v>
      </c>
      <c r="M659" s="138"/>
      <c r="N659" s="200"/>
      <c r="O659" s="188">
        <v>94000</v>
      </c>
      <c r="P659" s="155">
        <v>-94000</v>
      </c>
      <c r="Q659" s="213" t="s">
        <v>2495</v>
      </c>
    </row>
    <row r="660" spans="1:17" ht="68.25" customHeight="1" x14ac:dyDescent="0.25">
      <c r="A660" s="212" t="s">
        <v>4298</v>
      </c>
      <c r="B660" s="207" t="s">
        <v>4299</v>
      </c>
      <c r="C660" s="237" t="s">
        <v>114</v>
      </c>
      <c r="D660" s="232" t="s">
        <v>4988</v>
      </c>
      <c r="E660" s="147" t="s">
        <v>2496</v>
      </c>
      <c r="F660" s="134" t="s">
        <v>109</v>
      </c>
      <c r="G660" s="144" t="s">
        <v>2487</v>
      </c>
      <c r="H660" s="144"/>
      <c r="I660" s="148" t="s">
        <v>5151</v>
      </c>
      <c r="J660" s="148">
        <v>0</v>
      </c>
      <c r="K660" s="148">
        <v>0</v>
      </c>
      <c r="L660" s="148">
        <v>500</v>
      </c>
      <c r="M660" s="138"/>
      <c r="N660" s="200"/>
      <c r="O660" s="188">
        <v>3800</v>
      </c>
      <c r="P660" s="155">
        <v>-3800</v>
      </c>
      <c r="Q660" s="213" t="s">
        <v>2497</v>
      </c>
    </row>
    <row r="661" spans="1:17" ht="68.25" customHeight="1" x14ac:dyDescent="0.25">
      <c r="A661" s="212" t="s">
        <v>4298</v>
      </c>
      <c r="B661" s="207" t="s">
        <v>4299</v>
      </c>
      <c r="C661" s="237" t="s">
        <v>114</v>
      </c>
      <c r="D661" s="232" t="s">
        <v>4991</v>
      </c>
      <c r="E661" s="147" t="s">
        <v>2498</v>
      </c>
      <c r="F661" s="134" t="s">
        <v>109</v>
      </c>
      <c r="G661" s="144" t="s">
        <v>2487</v>
      </c>
      <c r="H661" s="144"/>
      <c r="I661" s="148" t="s">
        <v>5152</v>
      </c>
      <c r="J661" s="148">
        <v>0</v>
      </c>
      <c r="K661" s="148">
        <v>0</v>
      </c>
      <c r="L661" s="148">
        <v>1</v>
      </c>
      <c r="M661" s="138"/>
      <c r="N661" s="200"/>
      <c r="O661" s="188">
        <v>13700</v>
      </c>
      <c r="P661" s="155">
        <v>-13700</v>
      </c>
      <c r="Q661" s="213" t="s">
        <v>2499</v>
      </c>
    </row>
    <row r="662" spans="1:17" ht="68.25" customHeight="1" x14ac:dyDescent="0.25">
      <c r="A662" s="212" t="s">
        <v>4321</v>
      </c>
      <c r="B662" s="207" t="s">
        <v>4322</v>
      </c>
      <c r="C662" s="237" t="s">
        <v>114</v>
      </c>
      <c r="D662" s="232" t="s">
        <v>547</v>
      </c>
      <c r="E662" s="147" t="s">
        <v>548</v>
      </c>
      <c r="F662" s="144"/>
      <c r="G662" s="144" t="s">
        <v>549</v>
      </c>
      <c r="H662" s="144"/>
      <c r="I662" s="144"/>
      <c r="J662" s="144"/>
      <c r="K662" s="144"/>
      <c r="L662" s="144"/>
      <c r="M662" s="154">
        <v>5500</v>
      </c>
      <c r="N662" s="154">
        <v>2506.2600000000002</v>
      </c>
      <c r="O662" s="188">
        <v>5500</v>
      </c>
      <c r="P662" s="155">
        <v>0</v>
      </c>
      <c r="Q662" s="213"/>
    </row>
    <row r="663" spans="1:17" ht="68.25" customHeight="1" x14ac:dyDescent="0.25">
      <c r="A663" s="212" t="s">
        <v>4338</v>
      </c>
      <c r="B663" s="207" t="s">
        <v>4339</v>
      </c>
      <c r="C663" s="237" t="s">
        <v>211</v>
      </c>
      <c r="D663" s="232" t="s">
        <v>550</v>
      </c>
      <c r="E663" s="147" t="s">
        <v>551</v>
      </c>
      <c r="F663" s="134" t="s">
        <v>109</v>
      </c>
      <c r="G663" s="144" t="s">
        <v>552</v>
      </c>
      <c r="H663" s="134" t="s">
        <v>258</v>
      </c>
      <c r="I663" s="148" t="str">
        <f>J665</f>
        <v>90%</v>
      </c>
      <c r="J663" s="148" t="s">
        <v>5154</v>
      </c>
      <c r="K663" s="148">
        <v>5.8500000000000003E-2</v>
      </c>
      <c r="L663" s="148">
        <v>1</v>
      </c>
      <c r="M663" s="154">
        <v>4000</v>
      </c>
      <c r="N663" s="154">
        <v>233.98</v>
      </c>
      <c r="O663" s="188">
        <v>4000</v>
      </c>
      <c r="P663" s="155">
        <v>0</v>
      </c>
      <c r="Q663" s="213"/>
    </row>
    <row r="664" spans="1:17" ht="68.25" customHeight="1" x14ac:dyDescent="0.25">
      <c r="A664" s="212" t="s">
        <v>4329</v>
      </c>
      <c r="B664" s="207" t="s">
        <v>4330</v>
      </c>
      <c r="C664" s="237" t="s">
        <v>211</v>
      </c>
      <c r="D664" s="232" t="s">
        <v>558</v>
      </c>
      <c r="E664" s="147" t="s">
        <v>559</v>
      </c>
      <c r="F664" s="134" t="s">
        <v>109</v>
      </c>
      <c r="G664" s="144" t="s">
        <v>560</v>
      </c>
      <c r="H664" s="134" t="s">
        <v>258</v>
      </c>
      <c r="I664" s="148" t="s">
        <v>5155</v>
      </c>
      <c r="J664" s="148" t="s">
        <v>5156</v>
      </c>
      <c r="K664" s="148">
        <v>0.38179999999999997</v>
      </c>
      <c r="L664" s="148">
        <v>0.9</v>
      </c>
      <c r="M664" s="148">
        <v>10000</v>
      </c>
      <c r="N664" s="154">
        <v>3818.15</v>
      </c>
      <c r="O664" s="188">
        <v>10000</v>
      </c>
      <c r="P664" s="155">
        <v>0</v>
      </c>
      <c r="Q664" s="213"/>
    </row>
    <row r="665" spans="1:17" ht="68.25" customHeight="1" x14ac:dyDescent="0.25">
      <c r="A665" s="212" t="s">
        <v>4331</v>
      </c>
      <c r="B665" s="207" t="s">
        <v>4332</v>
      </c>
      <c r="C665" s="237" t="s">
        <v>211</v>
      </c>
      <c r="D665" s="230" t="s">
        <v>554</v>
      </c>
      <c r="E665" s="134" t="s">
        <v>555</v>
      </c>
      <c r="F665" s="134" t="s">
        <v>109</v>
      </c>
      <c r="G665" s="144" t="s">
        <v>556</v>
      </c>
      <c r="H665" s="134" t="s">
        <v>258</v>
      </c>
      <c r="I665" s="148" t="s">
        <v>5335</v>
      </c>
      <c r="J665" s="148" t="s">
        <v>5156</v>
      </c>
      <c r="K665" s="148">
        <v>2.0400000000000001E-2</v>
      </c>
      <c r="L665" s="148">
        <v>0.9</v>
      </c>
      <c r="M665" s="148">
        <v>5000</v>
      </c>
      <c r="N665" s="154">
        <v>102.04</v>
      </c>
      <c r="O665" s="188">
        <v>5000</v>
      </c>
      <c r="P665" s="155">
        <v>0</v>
      </c>
      <c r="Q665" s="213"/>
    </row>
    <row r="666" spans="1:17" ht="68.25" customHeight="1" x14ac:dyDescent="0.25">
      <c r="A666" s="212" t="s">
        <v>2760</v>
      </c>
      <c r="B666" s="207" t="s">
        <v>539</v>
      </c>
      <c r="C666" s="237" t="s">
        <v>211</v>
      </c>
      <c r="D666" s="230" t="s">
        <v>567</v>
      </c>
      <c r="E666" s="134" t="s">
        <v>568</v>
      </c>
      <c r="F666" s="134" t="s">
        <v>109</v>
      </c>
      <c r="G666" s="144" t="s">
        <v>538</v>
      </c>
      <c r="H666" s="134" t="s">
        <v>258</v>
      </c>
      <c r="I666" s="134" t="s">
        <v>569</v>
      </c>
      <c r="J666" s="134">
        <v>1</v>
      </c>
      <c r="K666" s="134">
        <v>1</v>
      </c>
      <c r="L666" s="134">
        <v>1</v>
      </c>
      <c r="M666" s="135">
        <v>57000</v>
      </c>
      <c r="N666" s="135" t="s">
        <v>570</v>
      </c>
      <c r="O666" s="145">
        <v>57000</v>
      </c>
      <c r="P666" s="146">
        <v>0</v>
      </c>
      <c r="Q666" s="213" t="s">
        <v>571</v>
      </c>
    </row>
    <row r="667" spans="1:17" ht="68.25" customHeight="1" x14ac:dyDescent="0.25">
      <c r="A667" s="212" t="s">
        <v>2760</v>
      </c>
      <c r="B667" s="207" t="s">
        <v>539</v>
      </c>
      <c r="C667" s="237" t="s">
        <v>211</v>
      </c>
      <c r="D667" s="230" t="s">
        <v>583</v>
      </c>
      <c r="E667" s="134" t="s">
        <v>568</v>
      </c>
      <c r="F667" s="134"/>
      <c r="G667" s="144" t="s">
        <v>538</v>
      </c>
      <c r="H667" s="134" t="s">
        <v>233</v>
      </c>
      <c r="I667" s="144" t="s">
        <v>569</v>
      </c>
      <c r="J667" s="150">
        <v>1</v>
      </c>
      <c r="K667" s="150"/>
      <c r="L667" s="134"/>
      <c r="M667" s="135">
        <v>57000</v>
      </c>
      <c r="N667" s="135">
        <v>0</v>
      </c>
      <c r="O667" s="145"/>
      <c r="P667" s="146">
        <v>0</v>
      </c>
      <c r="Q667" s="213" t="s">
        <v>584</v>
      </c>
    </row>
    <row r="668" spans="1:17" ht="68.25" customHeight="1" x14ac:dyDescent="0.25">
      <c r="A668" s="212" t="s">
        <v>3619</v>
      </c>
      <c r="B668" s="207" t="s">
        <v>3620</v>
      </c>
      <c r="C668" s="237" t="s">
        <v>211</v>
      </c>
      <c r="D668" s="230" t="s">
        <v>562</v>
      </c>
      <c r="E668" s="134" t="s">
        <v>563</v>
      </c>
      <c r="F668" s="134" t="s">
        <v>109</v>
      </c>
      <c r="G668" s="144" t="s">
        <v>564</v>
      </c>
      <c r="H668" s="134" t="s">
        <v>258</v>
      </c>
      <c r="I668" s="134" t="s">
        <v>565</v>
      </c>
      <c r="J668" s="134">
        <v>1</v>
      </c>
      <c r="K668" s="134" t="s">
        <v>566</v>
      </c>
      <c r="L668" s="134">
        <v>1</v>
      </c>
      <c r="M668" s="135">
        <v>6500</v>
      </c>
      <c r="N668" s="135">
        <v>5862.75</v>
      </c>
      <c r="O668" s="145">
        <v>6500</v>
      </c>
      <c r="P668" s="146">
        <v>0</v>
      </c>
      <c r="Q668" s="213"/>
    </row>
    <row r="669" spans="1:17" ht="68.25" customHeight="1" x14ac:dyDescent="0.25">
      <c r="A669" s="212" t="s">
        <v>2801</v>
      </c>
      <c r="B669" s="207" t="s">
        <v>2802</v>
      </c>
      <c r="C669" s="237" t="s">
        <v>211</v>
      </c>
      <c r="D669" s="230" t="s">
        <v>572</v>
      </c>
      <c r="E669" s="158" t="s">
        <v>573</v>
      </c>
      <c r="F669" s="134" t="s">
        <v>109</v>
      </c>
      <c r="G669" s="144" t="s">
        <v>574</v>
      </c>
      <c r="H669" s="134" t="s">
        <v>258</v>
      </c>
      <c r="I669" s="134" t="s">
        <v>4882</v>
      </c>
      <c r="J669" s="150">
        <v>1</v>
      </c>
      <c r="K669" s="150">
        <v>1</v>
      </c>
      <c r="L669" s="150">
        <v>1</v>
      </c>
      <c r="M669" s="157">
        <v>40000</v>
      </c>
      <c r="N669" s="157" t="s">
        <v>570</v>
      </c>
      <c r="O669" s="145">
        <v>40000</v>
      </c>
      <c r="P669" s="146">
        <v>0</v>
      </c>
      <c r="Q669" s="213" t="s">
        <v>575</v>
      </c>
    </row>
    <row r="670" spans="1:17" ht="68.25" customHeight="1" x14ac:dyDescent="0.25">
      <c r="A670" s="212" t="s">
        <v>2761</v>
      </c>
      <c r="B670" s="207" t="s">
        <v>528</v>
      </c>
      <c r="C670" s="237" t="s">
        <v>211</v>
      </c>
      <c r="D670" s="230" t="s">
        <v>576</v>
      </c>
      <c r="E670" s="134" t="s">
        <v>577</v>
      </c>
      <c r="F670" s="134" t="s">
        <v>109</v>
      </c>
      <c r="G670" s="144" t="s">
        <v>527</v>
      </c>
      <c r="H670" s="134" t="s">
        <v>258</v>
      </c>
      <c r="I670" s="134" t="s">
        <v>569</v>
      </c>
      <c r="J670" s="134">
        <v>1</v>
      </c>
      <c r="K670" s="134" t="s">
        <v>578</v>
      </c>
      <c r="L670" s="134">
        <v>1</v>
      </c>
      <c r="M670" s="135">
        <v>55900</v>
      </c>
      <c r="N670" s="135">
        <v>23500</v>
      </c>
      <c r="O670" s="145">
        <v>55900</v>
      </c>
      <c r="P670" s="146">
        <v>0</v>
      </c>
      <c r="Q670" s="213" t="s">
        <v>579</v>
      </c>
    </row>
    <row r="671" spans="1:17" ht="68.25" customHeight="1" thickBot="1" x14ac:dyDescent="0.3">
      <c r="A671" s="221" t="s">
        <v>2761</v>
      </c>
      <c r="B671" s="222" t="s">
        <v>528</v>
      </c>
      <c r="C671" s="238" t="s">
        <v>211</v>
      </c>
      <c r="D671" s="236" t="s">
        <v>580</v>
      </c>
      <c r="E671" s="223" t="s">
        <v>581</v>
      </c>
      <c r="F671" s="223"/>
      <c r="G671" s="224" t="s">
        <v>527</v>
      </c>
      <c r="H671" s="223" t="s">
        <v>233</v>
      </c>
      <c r="I671" s="224" t="s">
        <v>569</v>
      </c>
      <c r="J671" s="225">
        <v>1</v>
      </c>
      <c r="K671" s="224"/>
      <c r="L671" s="223"/>
      <c r="M671" s="226">
        <v>55900</v>
      </c>
      <c r="N671" s="226">
        <v>23500</v>
      </c>
      <c r="O671" s="227"/>
      <c r="P671" s="228"/>
      <c r="Q671" s="229" t="s">
        <v>582</v>
      </c>
    </row>
    <row r="672" spans="1:17" ht="68.25" customHeight="1" x14ac:dyDescent="0.25">
      <c r="C672" s="206"/>
    </row>
    <row r="673" spans="3:3" ht="68.25" customHeight="1" x14ac:dyDescent="0.25">
      <c r="C673" s="206"/>
    </row>
    <row r="674" spans="3:3" ht="68.25" customHeight="1" x14ac:dyDescent="0.25">
      <c r="C674" s="206"/>
    </row>
    <row r="675" spans="3:3" ht="68.25" customHeight="1" x14ac:dyDescent="0.25">
      <c r="C675" s="206"/>
    </row>
    <row r="676" spans="3:3" ht="68.25" customHeight="1" x14ac:dyDescent="0.25">
      <c r="C676" s="206"/>
    </row>
    <row r="677" spans="3:3" ht="68.25" customHeight="1" x14ac:dyDescent="0.25">
      <c r="C677" s="206"/>
    </row>
    <row r="678" spans="3:3" ht="68.25" customHeight="1" x14ac:dyDescent="0.25">
      <c r="C678" s="206"/>
    </row>
    <row r="679" spans="3:3" ht="68.25" customHeight="1" x14ac:dyDescent="0.25">
      <c r="C679" s="206"/>
    </row>
    <row r="680" spans="3:3" ht="68.25" customHeight="1" x14ac:dyDescent="0.25">
      <c r="C680" s="206"/>
    </row>
    <row r="681" spans="3:3" ht="68.25" customHeight="1" x14ac:dyDescent="0.25">
      <c r="C681" s="206"/>
    </row>
    <row r="682" spans="3:3" ht="68.25" customHeight="1" x14ac:dyDescent="0.25">
      <c r="C682" s="206"/>
    </row>
    <row r="683" spans="3:3" ht="68.25" customHeight="1" x14ac:dyDescent="0.25">
      <c r="C683" s="206"/>
    </row>
    <row r="684" spans="3:3" ht="68.25" customHeight="1" x14ac:dyDescent="0.25">
      <c r="C684" s="206"/>
    </row>
  </sheetData>
  <autoFilter ref="A2:S671" xr:uid="{D7394C93-E8C8-4FAC-B8AD-F275CED6A821}">
    <sortState xmlns:xlrd2="http://schemas.microsoft.com/office/spreadsheetml/2017/richdata2" ref="A3:S671">
      <sortCondition ref="C2:C671"/>
    </sortState>
  </autoFilter>
  <dataValidations count="21">
    <dataValidation type="list" allowBlank="1" showInputMessage="1" showErrorMessage="1" sqref="F84 F102:F105 F86:F100" xr:uid="{4BF44312-4F53-4814-B8F8-7F51D293E97C}">
      <formula1>$H$39:$H$40</formula1>
    </dataValidation>
    <dataValidation type="list" allowBlank="1" showInputMessage="1" showErrorMessage="1" sqref="F466:F468" xr:uid="{D81CC030-0DFD-40C1-BA3A-E8659F7EF91D}">
      <formula1>$D$141:$D$256</formula1>
    </dataValidation>
    <dataValidation type="list" allowBlank="1" showInputMessage="1" showErrorMessage="1" sqref="H390" xr:uid="{C45315EA-35B2-430C-8901-F259979F1FF0}">
      <formula1>$G$58:$G$59</formula1>
    </dataValidation>
    <dataValidation type="list" allowBlank="1" showErrorMessage="1" sqref="F473:F495" xr:uid="{F4B6DAFA-A87B-4EC1-A3CC-0D6DAEE4DE88}">
      <formula1>$H$41:$H$42</formula1>
    </dataValidation>
    <dataValidation type="list" allowBlank="1" showInputMessage="1" showErrorMessage="1" sqref="F471" xr:uid="{2C616B5B-A91B-4249-BF37-5D9281E33D14}">
      <formula1>$D$133:$D$133</formula1>
    </dataValidation>
    <dataValidation type="list" allowBlank="1" showInputMessage="1" showErrorMessage="1" sqref="F467:F468" xr:uid="{135F6EE9-DB5D-44E7-851A-7F7CAD0D6ABE}">
      <formula1>$D$247:$D$248</formula1>
    </dataValidation>
    <dataValidation type="list" allowBlank="1" showInputMessage="1" showErrorMessage="1" sqref="F469:F470" xr:uid="{88E50898-865D-4FC4-B8BA-2F1E8E0DFF0F}">
      <formula1>$D$139:$D$158</formula1>
    </dataValidation>
    <dataValidation type="list" allowBlank="1" showInputMessage="1" showErrorMessage="1" sqref="F442" xr:uid="{A66E0C39-AFE9-4567-90ED-8705A34A4E91}">
      <formula1>$D$497:$D$497</formula1>
    </dataValidation>
    <dataValidation type="list" allowBlank="1" showInputMessage="1" showErrorMessage="1" sqref="F444" xr:uid="{C1648F47-9EC6-4C44-A9A6-221294A1B93E}">
      <formula1>$D$437:$D$439</formula1>
    </dataValidation>
    <dataValidation type="list" allowBlank="1" showInputMessage="1" showErrorMessage="1" sqref="F448" xr:uid="{262490C5-2300-4630-922B-6EE6D3F836AE}">
      <formula1>$D$449:$D$452</formula1>
    </dataValidation>
    <dataValidation type="list" allowBlank="1" showInputMessage="1" showErrorMessage="1" sqref="F439:F443" xr:uid="{BC0321DC-4EA7-4E1E-8418-12496C625EF3}">
      <formula1>$D$501:$D$502</formula1>
    </dataValidation>
    <dataValidation type="list" allowBlank="1" showInputMessage="1" showErrorMessage="1" sqref="F440:F460 F463:F465" xr:uid="{167434BD-5136-4482-9815-7F157E9439EC}">
      <formula1>$D$422:$D$423</formula1>
    </dataValidation>
    <dataValidation type="list" allowBlank="1" showErrorMessage="1" sqref="F23:F25" xr:uid="{35377222-149B-40A2-A0AE-28C777CA4920}">
      <formula1>$E$24:$E$25</formula1>
    </dataValidation>
    <dataValidation type="list" allowBlank="1" showInputMessage="1" showErrorMessage="1" sqref="F188 F389:F394 F380:F385 F167:F168 F602:F603 F554:F556 F581 F43:F49 F583:F584 F573:F574 F564:F565 F576:F577 F568:F571 F303:F333 F298:F301 F170:F172 F174:F177 F158:F164 F154 F108:F110 F115:F117 F430:F438 F643 F637:F640 F425:F426 F10:F35 F612 F619:F621 F503:F505 F507:F515 F625:F629 F650:F654 F402:F423 F372 F335:F369 F182:F186 F194:F200 F41 F558:F562 F202 F179:F180 F440:F443 F112:F113 F119:F135 F149:F152 F137 F139 F215 F141:F146 F236:F253 F255:F296 F51:F52" xr:uid="{4D88B562-63CA-4A0A-BD17-8926B7064C47}">
      <formula1>#REF!</formula1>
    </dataValidation>
    <dataValidation type="list" showInputMessage="1" showErrorMessage="1" promptTitle="Elige un ODS de los disponibles " sqref="I319" xr:uid="{7C978CF0-E891-4005-BD0D-CDC4E6EA6CF2}">
      <formula1>#REF!</formula1>
    </dataValidation>
    <dataValidation type="list" allowBlank="1" showInputMessage="1" showErrorMessage="1" sqref="F58:F59 F116:F117 F56 F321 F43:F49 F36:F37 F41 F51:F52" xr:uid="{04B11208-9B73-4299-9AF5-026176975E99}">
      <formula1>$E$29:$E$30</formula1>
    </dataValidation>
    <dataValidation type="list" allowBlank="1" showInputMessage="1" showErrorMessage="1" sqref="F605" xr:uid="{0FC0E60D-6DC2-40BE-9474-5971279A1AB9}">
      <formula1>$D$130:$D$130</formula1>
    </dataValidation>
    <dataValidation type="list" allowBlank="1" showInputMessage="1" showErrorMessage="1" sqref="F424 F302 F407:F408 F415 F427:F429 F496:F502 F311:F313 F380:F385 F306 F323:F333 F335:F369 F372 F389 F515 F505 F507" xr:uid="{167682CE-E654-45D6-8644-F3BBDEB6475C}">
      <formula1>$D$424:$D$425</formula1>
    </dataValidation>
    <dataValidation type="list" allowBlank="1" showInputMessage="1" showErrorMessage="1" sqref="F497:F499" xr:uid="{A0FDB898-970F-4E87-9F15-4B7BBBB6E109}">
      <formula1>$D$78:$D$79</formula1>
    </dataValidation>
    <dataValidation type="list" allowBlank="1" showInputMessage="1" showErrorMessage="1" sqref="F605" xr:uid="{9D0397B1-7F6F-4157-9DC1-62AE532430B1}">
      <formula1>$D$123:$D$124</formula1>
    </dataValidation>
    <dataValidation type="list" allowBlank="1" showInputMessage="1" showErrorMessage="1" sqref="F604" xr:uid="{3DA4F472-379F-45F7-A73F-5B37C0942A9B}">
      <formula1>$D$77:$D$78</formula1>
    </dataValidation>
  </dataValidations>
  <pageMargins left="0.2" right="0.21" top="0.24" bottom="0.17" header="0.24" footer="0.17"/>
  <pageSetup paperSize="9" scale="22"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4"/>
  <sheetViews>
    <sheetView workbookViewId="0">
      <selection sqref="A1:A4"/>
    </sheetView>
  </sheetViews>
  <sheetFormatPr baseColWidth="10" defaultRowHeight="15" x14ac:dyDescent="0.25"/>
  <cols>
    <col min="1" max="1" width="31" bestFit="1" customWidth="1"/>
  </cols>
  <sheetData>
    <row r="1" spans="1:1" x14ac:dyDescent="0.25">
      <c r="A1" s="38" t="s">
        <v>166</v>
      </c>
    </row>
    <row r="2" spans="1:1" x14ac:dyDescent="0.25">
      <c r="A2" s="38" t="s">
        <v>154</v>
      </c>
    </row>
    <row r="3" spans="1:1" x14ac:dyDescent="0.25">
      <c r="A3" s="38" t="s">
        <v>155</v>
      </c>
    </row>
    <row r="4" spans="1:1" x14ac:dyDescent="0.25">
      <c r="A4" s="38" t="s">
        <v>156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317B6-A413-4ADF-ACAF-A6E0EA9E2646}">
  <sheetPr>
    <tabColor theme="6" tint="-0.499984740745262"/>
  </sheetPr>
  <dimension ref="A1:XEN278"/>
  <sheetViews>
    <sheetView zoomScale="70" zoomScaleNormal="70" workbookViewId="0">
      <selection activeCell="Q7" sqref="Q7"/>
    </sheetView>
  </sheetViews>
  <sheetFormatPr baseColWidth="10" defaultColWidth="11.5703125" defaultRowHeight="68.25" customHeight="1" x14ac:dyDescent="0.25"/>
  <cols>
    <col min="1" max="1" width="8.7109375" style="281" customWidth="1"/>
    <col min="2" max="2" width="7.7109375" style="365" customWidth="1"/>
    <col min="3" max="3" width="14.7109375" style="281" customWidth="1"/>
    <col min="4" max="4" width="16.7109375" style="281" hidden="1" customWidth="1"/>
    <col min="5" max="5" width="11.5703125" style="365" hidden="1" customWidth="1"/>
    <col min="6" max="7" width="11.5703125" style="281" hidden="1" customWidth="1"/>
    <col min="8" max="8" width="9.5703125" style="281" hidden="1" customWidth="1"/>
    <col min="9" max="9" width="8" style="281" hidden="1" customWidth="1"/>
    <col min="10" max="10" width="23.5703125" style="281" customWidth="1"/>
    <col min="11" max="11" width="35.28515625" style="281" customWidth="1"/>
    <col min="12" max="12" width="8.7109375" style="281" customWidth="1"/>
    <col min="13" max="13" width="13.28515625" style="281" customWidth="1"/>
    <col min="14" max="14" width="13.42578125" style="366" customWidth="1"/>
    <col min="15" max="15" width="11.5703125" style="281" customWidth="1"/>
    <col min="16" max="16" width="17.140625" style="281" customWidth="1"/>
    <col min="17" max="17" width="11.5703125" style="281" customWidth="1"/>
    <col min="18" max="18" width="14.28515625" style="281" customWidth="1"/>
    <col min="19" max="19" width="11.5703125" style="281" customWidth="1"/>
    <col min="20" max="20" width="19.42578125" style="267" customWidth="1"/>
    <col min="21" max="21" width="21" style="267" customWidth="1"/>
    <col min="22" max="22" width="21.28515625" style="267" customWidth="1"/>
    <col min="23" max="23" width="19.42578125" style="267" customWidth="1"/>
    <col min="24" max="24" width="28.28515625" style="267" customWidth="1"/>
    <col min="25" max="25" width="19.42578125" style="267" customWidth="1"/>
    <col min="26" max="26" width="14.28515625" style="267" customWidth="1"/>
    <col min="27" max="27" width="11.5703125" style="267" customWidth="1"/>
    <col min="28" max="28" width="10.5703125" style="267" customWidth="1"/>
    <col min="29" max="29" width="15.7109375" style="267" customWidth="1"/>
    <col min="30" max="30" width="14.5703125" style="267" customWidth="1"/>
    <col min="31" max="31" width="11.5703125" style="267"/>
    <col min="32" max="32" width="24.7109375" style="267" customWidth="1"/>
    <col min="33" max="35" width="18.5703125" style="367" customWidth="1"/>
    <col min="36" max="36" width="40.5703125" style="267" customWidth="1"/>
    <col min="37" max="16384" width="11.5703125" style="281"/>
  </cols>
  <sheetData>
    <row r="1" spans="1:36" s="253" customFormat="1" ht="68.25" customHeight="1" x14ac:dyDescent="0.25">
      <c r="A1" s="413" t="s">
        <v>5403</v>
      </c>
      <c r="B1" s="413"/>
      <c r="C1" s="413"/>
      <c r="D1" s="413"/>
      <c r="E1" s="413"/>
      <c r="F1" s="413"/>
      <c r="G1" s="413"/>
      <c r="H1" s="413"/>
      <c r="I1" s="413"/>
      <c r="J1" s="413"/>
      <c r="K1" s="413"/>
      <c r="L1" s="413"/>
      <c r="M1" s="413"/>
      <c r="N1" s="413"/>
      <c r="O1" s="413"/>
      <c r="P1" s="413"/>
      <c r="Q1" s="413"/>
      <c r="R1" s="413"/>
      <c r="S1" s="413"/>
      <c r="T1" s="413"/>
      <c r="U1" s="413"/>
      <c r="V1" s="413"/>
      <c r="W1" s="413"/>
      <c r="X1" s="414" t="s">
        <v>5404</v>
      </c>
      <c r="Y1" s="414"/>
      <c r="Z1" s="414"/>
      <c r="AA1" s="414"/>
      <c r="AB1" s="414"/>
      <c r="AC1" s="414"/>
      <c r="AD1" s="414"/>
      <c r="AE1" s="414"/>
      <c r="AF1" s="414"/>
      <c r="AG1" s="414"/>
      <c r="AH1" s="414"/>
      <c r="AI1" s="414"/>
      <c r="AJ1" s="414"/>
    </row>
    <row r="2" spans="1:36" s="258" customFormat="1" ht="57.75" customHeight="1" x14ac:dyDescent="0.25">
      <c r="A2" s="254" t="s">
        <v>5405</v>
      </c>
      <c r="B2" s="256" t="s">
        <v>5406</v>
      </c>
      <c r="C2" s="368" t="s">
        <v>5407</v>
      </c>
      <c r="D2" s="255" t="s">
        <v>5408</v>
      </c>
      <c r="E2" s="256" t="s">
        <v>5409</v>
      </c>
      <c r="F2" s="255" t="s">
        <v>5410</v>
      </c>
      <c r="G2" s="255" t="s">
        <v>14</v>
      </c>
      <c r="H2" s="254" t="s">
        <v>5411</v>
      </c>
      <c r="I2" s="257" t="s">
        <v>5412</v>
      </c>
      <c r="J2" s="254" t="s">
        <v>5413</v>
      </c>
      <c r="K2" s="254" t="s">
        <v>9</v>
      </c>
      <c r="L2" s="254" t="s">
        <v>14</v>
      </c>
      <c r="M2" s="254" t="s">
        <v>11</v>
      </c>
      <c r="N2" s="254" t="s">
        <v>1235</v>
      </c>
      <c r="O2" s="254" t="s">
        <v>5414</v>
      </c>
      <c r="P2" s="254" t="s">
        <v>5415</v>
      </c>
      <c r="Q2" s="254" t="s">
        <v>5416</v>
      </c>
      <c r="R2" s="254" t="s">
        <v>186</v>
      </c>
      <c r="S2" s="254" t="s">
        <v>238</v>
      </c>
      <c r="T2" s="254" t="s">
        <v>10</v>
      </c>
      <c r="U2" s="254" t="s">
        <v>5417</v>
      </c>
      <c r="V2" s="254" t="s">
        <v>5418</v>
      </c>
      <c r="W2" s="254" t="s">
        <v>239</v>
      </c>
      <c r="X2" s="254" t="s">
        <v>240</v>
      </c>
      <c r="Y2" s="254" t="s">
        <v>2</v>
      </c>
      <c r="Z2" s="254" t="s">
        <v>265</v>
      </c>
      <c r="AA2" s="254" t="s">
        <v>248</v>
      </c>
      <c r="AB2" s="254" t="s">
        <v>266</v>
      </c>
      <c r="AC2" s="254" t="s">
        <v>5419</v>
      </c>
      <c r="AD2" s="254" t="s">
        <v>5420</v>
      </c>
      <c r="AE2" s="254" t="s">
        <v>256</v>
      </c>
      <c r="AF2" s="254" t="s">
        <v>188</v>
      </c>
      <c r="AG2" s="254" t="s">
        <v>189</v>
      </c>
      <c r="AH2" s="254" t="s">
        <v>187</v>
      </c>
      <c r="AI2" s="254" t="s">
        <v>190</v>
      </c>
      <c r="AJ2" s="254" t="s">
        <v>241</v>
      </c>
    </row>
    <row r="3" spans="1:36" s="266" customFormat="1" ht="57.75" customHeight="1" x14ac:dyDescent="0.2">
      <c r="A3" s="261" t="s">
        <v>258</v>
      </c>
      <c r="B3" s="268" t="s">
        <v>77</v>
      </c>
      <c r="C3" s="261" t="s">
        <v>6099</v>
      </c>
      <c r="D3" s="261"/>
      <c r="E3" s="260"/>
      <c r="F3" s="260"/>
      <c r="G3" s="260"/>
      <c r="H3" s="259">
        <v>2022</v>
      </c>
      <c r="I3" s="261"/>
      <c r="J3" s="261" t="s">
        <v>6100</v>
      </c>
      <c r="K3" s="261" t="s">
        <v>2759</v>
      </c>
      <c r="L3" s="261" t="s">
        <v>331</v>
      </c>
      <c r="M3" s="373">
        <v>22000</v>
      </c>
      <c r="N3" s="373"/>
      <c r="O3" s="373"/>
      <c r="P3" s="373"/>
      <c r="Q3" s="261" t="s">
        <v>15</v>
      </c>
      <c r="R3" s="261" t="s">
        <v>332</v>
      </c>
      <c r="S3" s="348">
        <v>1</v>
      </c>
      <c r="T3" s="261" t="s">
        <v>489</v>
      </c>
      <c r="U3" s="261" t="s">
        <v>488</v>
      </c>
      <c r="V3" s="259"/>
      <c r="W3" s="261" t="s">
        <v>242</v>
      </c>
      <c r="X3" s="261" t="s">
        <v>490</v>
      </c>
      <c r="Y3" s="261" t="s">
        <v>474</v>
      </c>
      <c r="Z3" s="259"/>
      <c r="AA3" s="262">
        <v>100</v>
      </c>
      <c r="AB3" s="262"/>
      <c r="AC3" s="261" t="s">
        <v>19</v>
      </c>
      <c r="AD3" s="261" t="s">
        <v>1246</v>
      </c>
      <c r="AE3" s="261" t="s">
        <v>258</v>
      </c>
      <c r="AF3" s="261" t="s">
        <v>489</v>
      </c>
      <c r="AG3" s="261" t="s">
        <v>491</v>
      </c>
      <c r="AH3" s="261" t="s">
        <v>492</v>
      </c>
      <c r="AI3" s="395">
        <v>44561</v>
      </c>
      <c r="AJ3" s="261" t="s">
        <v>490</v>
      </c>
    </row>
    <row r="4" spans="1:36" s="276" customFormat="1" ht="57.75" customHeight="1" x14ac:dyDescent="0.2">
      <c r="A4" s="267" t="s">
        <v>258</v>
      </c>
      <c r="B4" s="268" t="s">
        <v>33</v>
      </c>
      <c r="C4" s="269" t="s">
        <v>5831</v>
      </c>
      <c r="D4" s="270" t="str">
        <f>CONCATENATE(E4, "-", F4, "-", G4, "-", H4, "-", I4)</f>
        <v>14-122-4-2023-0148</v>
      </c>
      <c r="E4" s="271" t="str">
        <f>MID(J4,1,2)</f>
        <v>14</v>
      </c>
      <c r="F4" s="271">
        <v>122</v>
      </c>
      <c r="G4" s="271">
        <v>4</v>
      </c>
      <c r="H4" s="269">
        <v>2023</v>
      </c>
      <c r="I4" s="269" t="s">
        <v>5832</v>
      </c>
      <c r="J4" s="272" t="s">
        <v>2758</v>
      </c>
      <c r="K4" s="272" t="s">
        <v>2759</v>
      </c>
      <c r="L4" s="269" t="s">
        <v>331</v>
      </c>
      <c r="M4" s="273">
        <v>22000</v>
      </c>
      <c r="N4" s="273">
        <v>22000</v>
      </c>
      <c r="O4" s="273"/>
      <c r="P4" s="273"/>
      <c r="Q4" s="263" t="s">
        <v>15</v>
      </c>
      <c r="R4" s="272" t="s">
        <v>332</v>
      </c>
      <c r="S4" s="272"/>
      <c r="T4" s="272" t="s">
        <v>489</v>
      </c>
      <c r="U4" s="272" t="s">
        <v>488</v>
      </c>
      <c r="V4" s="272"/>
      <c r="W4" s="272" t="s">
        <v>242</v>
      </c>
      <c r="X4" s="272" t="s">
        <v>490</v>
      </c>
      <c r="Y4" s="272" t="s">
        <v>474</v>
      </c>
      <c r="Z4" s="272">
        <v>100</v>
      </c>
      <c r="AA4" s="272">
        <v>100</v>
      </c>
      <c r="AB4" s="272">
        <v>100</v>
      </c>
      <c r="AC4" s="272" t="s">
        <v>5424</v>
      </c>
      <c r="AD4" s="272" t="s">
        <v>254</v>
      </c>
      <c r="AE4" s="267" t="s">
        <v>258</v>
      </c>
      <c r="AF4" s="272" t="s">
        <v>489</v>
      </c>
      <c r="AG4" s="275" t="s">
        <v>491</v>
      </c>
      <c r="AH4" s="275" t="s">
        <v>492</v>
      </c>
      <c r="AI4" s="275">
        <v>45291</v>
      </c>
      <c r="AJ4" s="272" t="s">
        <v>490</v>
      </c>
    </row>
    <row r="5" spans="1:36" ht="57.75" customHeight="1" x14ac:dyDescent="0.25">
      <c r="A5" s="267" t="s">
        <v>258</v>
      </c>
      <c r="B5" s="268" t="s">
        <v>33</v>
      </c>
      <c r="C5" s="269" t="s">
        <v>5835</v>
      </c>
      <c r="D5" s="270" t="str">
        <f>CONCATENATE(E5, "-", F5, "-", G5, "-", H5, "-", I5)</f>
        <v>73-324-4-2023-0149</v>
      </c>
      <c r="E5" s="271" t="str">
        <f>MID(J5,1,2)</f>
        <v>73</v>
      </c>
      <c r="F5" s="271" t="str">
        <f>MID(J5,5,3)</f>
        <v>324</v>
      </c>
      <c r="G5" s="271" t="str">
        <f>MID(J5,12,1)</f>
        <v>4</v>
      </c>
      <c r="H5" s="269">
        <v>2023</v>
      </c>
      <c r="I5" s="269" t="s">
        <v>5836</v>
      </c>
      <c r="J5" s="272" t="s">
        <v>2760</v>
      </c>
      <c r="K5" s="272" t="s">
        <v>539</v>
      </c>
      <c r="L5" s="269" t="s">
        <v>331</v>
      </c>
      <c r="M5" s="273">
        <v>57000</v>
      </c>
      <c r="N5" s="273">
        <v>57000</v>
      </c>
      <c r="O5" s="274"/>
      <c r="P5" s="274"/>
      <c r="Q5" s="263" t="s">
        <v>15</v>
      </c>
      <c r="R5" s="272" t="s">
        <v>332</v>
      </c>
      <c r="S5" s="272">
        <v>1</v>
      </c>
      <c r="T5" s="272" t="s">
        <v>540</v>
      </c>
      <c r="U5" s="272" t="s">
        <v>541</v>
      </c>
      <c r="V5" s="272"/>
      <c r="W5" s="272" t="s">
        <v>242</v>
      </c>
      <c r="X5" s="272" t="s">
        <v>542</v>
      </c>
      <c r="Y5" s="272" t="s">
        <v>532</v>
      </c>
      <c r="Z5" s="272">
        <v>100</v>
      </c>
      <c r="AA5" s="272">
        <v>100</v>
      </c>
      <c r="AB5" s="272">
        <v>100</v>
      </c>
      <c r="AC5" s="272" t="s">
        <v>5466</v>
      </c>
      <c r="AD5" s="272" t="s">
        <v>254</v>
      </c>
      <c r="AE5" s="267" t="s">
        <v>258</v>
      </c>
      <c r="AF5" s="272" t="s">
        <v>533</v>
      </c>
      <c r="AG5" s="275" t="s">
        <v>543</v>
      </c>
      <c r="AH5" s="275" t="s">
        <v>544</v>
      </c>
      <c r="AI5" s="275" t="s">
        <v>545</v>
      </c>
      <c r="AJ5" s="272" t="s">
        <v>546</v>
      </c>
    </row>
    <row r="6" spans="1:36" ht="57.75" customHeight="1" x14ac:dyDescent="0.25">
      <c r="A6" s="267" t="s">
        <v>258</v>
      </c>
      <c r="B6" s="268" t="s">
        <v>33</v>
      </c>
      <c r="C6" s="269" t="s">
        <v>5839</v>
      </c>
      <c r="D6" s="270" t="str">
        <f>CONCATENATE(E6, "-", F6, "-", G6, "-", H6, "-", I6)</f>
        <v>73-421-4-2023-0150</v>
      </c>
      <c r="E6" s="271" t="str">
        <f>MID(J6,1,2)</f>
        <v>73</v>
      </c>
      <c r="F6" s="271" t="str">
        <f>MID(J6,5,3)</f>
        <v>421</v>
      </c>
      <c r="G6" s="271" t="str">
        <f>MID(J6,12,1)</f>
        <v>4</v>
      </c>
      <c r="H6" s="269">
        <v>2023</v>
      </c>
      <c r="I6" s="269" t="s">
        <v>5840</v>
      </c>
      <c r="J6" s="272" t="s">
        <v>2761</v>
      </c>
      <c r="K6" s="272" t="s">
        <v>528</v>
      </c>
      <c r="L6" s="269" t="s">
        <v>331</v>
      </c>
      <c r="M6" s="273">
        <v>55900</v>
      </c>
      <c r="N6" s="273">
        <v>55900</v>
      </c>
      <c r="O6" s="274"/>
      <c r="P6" s="274"/>
      <c r="Q6" s="263" t="s">
        <v>15</v>
      </c>
      <c r="R6" s="272" t="s">
        <v>332</v>
      </c>
      <c r="S6" s="272">
        <v>1</v>
      </c>
      <c r="T6" s="272" t="s">
        <v>529</v>
      </c>
      <c r="U6" s="272" t="s">
        <v>530</v>
      </c>
      <c r="V6" s="272"/>
      <c r="W6" s="272" t="s">
        <v>242</v>
      </c>
      <c r="X6" s="272" t="s">
        <v>531</v>
      </c>
      <c r="Y6" s="272" t="s">
        <v>532</v>
      </c>
      <c r="Z6" s="272">
        <v>100</v>
      </c>
      <c r="AA6" s="272">
        <v>100</v>
      </c>
      <c r="AB6" s="272">
        <v>100</v>
      </c>
      <c r="AC6" s="272" t="s">
        <v>5466</v>
      </c>
      <c r="AD6" s="272" t="s">
        <v>254</v>
      </c>
      <c r="AE6" s="267" t="s">
        <v>258</v>
      </c>
      <c r="AF6" s="272" t="s">
        <v>533</v>
      </c>
      <c r="AG6" s="275" t="s">
        <v>534</v>
      </c>
      <c r="AH6" s="275" t="s">
        <v>535</v>
      </c>
      <c r="AI6" s="275" t="s">
        <v>536</v>
      </c>
      <c r="AJ6" s="272" t="s">
        <v>537</v>
      </c>
    </row>
    <row r="7" spans="1:36" ht="57.75" customHeight="1" x14ac:dyDescent="0.25">
      <c r="A7" s="270" t="s">
        <v>257</v>
      </c>
      <c r="B7" s="268" t="s">
        <v>35</v>
      </c>
      <c r="C7" s="267" t="s">
        <v>5999</v>
      </c>
      <c r="D7" s="267"/>
      <c r="E7" s="269"/>
      <c r="F7" s="267"/>
      <c r="G7" s="267"/>
      <c r="H7" s="267">
        <v>2022</v>
      </c>
      <c r="I7" s="269"/>
      <c r="J7" s="267" t="s">
        <v>6000</v>
      </c>
      <c r="K7" s="270" t="s">
        <v>6001</v>
      </c>
      <c r="L7" s="267" t="s">
        <v>331</v>
      </c>
      <c r="M7" s="292">
        <v>600000</v>
      </c>
      <c r="N7" s="292">
        <v>200000</v>
      </c>
      <c r="O7" s="292">
        <v>200000</v>
      </c>
      <c r="P7" s="292"/>
      <c r="Q7" s="259" t="s">
        <v>16</v>
      </c>
      <c r="R7" s="267" t="s">
        <v>6002</v>
      </c>
      <c r="S7" s="307">
        <v>0</v>
      </c>
      <c r="T7" s="267" t="s">
        <v>6003</v>
      </c>
      <c r="U7" s="267" t="s">
        <v>6004</v>
      </c>
      <c r="W7" s="270" t="s">
        <v>6005</v>
      </c>
      <c r="X7" s="267" t="s">
        <v>6006</v>
      </c>
      <c r="Y7" s="267" t="s">
        <v>5487</v>
      </c>
      <c r="AA7" s="267" t="s">
        <v>6007</v>
      </c>
      <c r="AC7" s="267" t="s">
        <v>17</v>
      </c>
      <c r="AD7" s="308" t="s">
        <v>1217</v>
      </c>
      <c r="AE7" s="308" t="s">
        <v>389</v>
      </c>
      <c r="AF7" s="267" t="s">
        <v>6008</v>
      </c>
      <c r="AG7" s="267" t="s">
        <v>6009</v>
      </c>
      <c r="AH7" s="267" t="s">
        <v>6010</v>
      </c>
      <c r="AI7" s="308">
        <v>44985</v>
      </c>
      <c r="AJ7" s="293" t="s">
        <v>6011</v>
      </c>
    </row>
    <row r="8" spans="1:36" ht="57.75" customHeight="1" x14ac:dyDescent="0.25">
      <c r="A8" s="270" t="s">
        <v>257</v>
      </c>
      <c r="B8" s="268" t="s">
        <v>35</v>
      </c>
      <c r="C8" s="267" t="s">
        <v>5985</v>
      </c>
      <c r="D8" s="267"/>
      <c r="E8" s="269"/>
      <c r="F8" s="267"/>
      <c r="G8" s="267"/>
      <c r="H8" s="267">
        <v>2022</v>
      </c>
      <c r="I8" s="269"/>
      <c r="J8" s="267" t="s">
        <v>5986</v>
      </c>
      <c r="K8" s="267" t="s">
        <v>5987</v>
      </c>
      <c r="L8" s="267" t="s">
        <v>331</v>
      </c>
      <c r="M8" s="292">
        <v>5000</v>
      </c>
      <c r="N8" s="292"/>
      <c r="O8" s="267"/>
      <c r="P8" s="267"/>
      <c r="Q8" s="259" t="s">
        <v>15</v>
      </c>
      <c r="R8" s="267" t="s">
        <v>5972</v>
      </c>
      <c r="S8" s="307">
        <v>1</v>
      </c>
      <c r="T8" s="267" t="s">
        <v>5973</v>
      </c>
      <c r="U8" s="267" t="s">
        <v>5974</v>
      </c>
      <c r="W8" s="270" t="s">
        <v>243</v>
      </c>
      <c r="X8" s="267" t="s">
        <v>5988</v>
      </c>
      <c r="Y8" s="267">
        <v>10</v>
      </c>
      <c r="AA8" s="267">
        <v>10</v>
      </c>
      <c r="AC8" s="267" t="s">
        <v>17</v>
      </c>
      <c r="AD8" s="308" t="s">
        <v>1217</v>
      </c>
      <c r="AE8" s="267" t="s">
        <v>389</v>
      </c>
      <c r="AF8" s="267" t="s">
        <v>5989</v>
      </c>
      <c r="AG8" s="267" t="s">
        <v>5977</v>
      </c>
      <c r="AH8" s="267">
        <v>2022</v>
      </c>
      <c r="AI8" s="308">
        <v>44972</v>
      </c>
      <c r="AJ8" s="308" t="s">
        <v>5990</v>
      </c>
    </row>
    <row r="9" spans="1:36" ht="57.75" customHeight="1" x14ac:dyDescent="0.25">
      <c r="A9" s="270" t="s">
        <v>258</v>
      </c>
      <c r="B9" s="268" t="s">
        <v>35</v>
      </c>
      <c r="C9" s="270" t="s">
        <v>6043</v>
      </c>
      <c r="D9" s="270"/>
      <c r="E9" s="269"/>
      <c r="F9" s="269"/>
      <c r="G9" s="269"/>
      <c r="H9" s="267">
        <v>2022</v>
      </c>
      <c r="I9" s="270"/>
      <c r="J9" s="270" t="s">
        <v>6044</v>
      </c>
      <c r="K9" s="270" t="s">
        <v>1661</v>
      </c>
      <c r="L9" s="270" t="s">
        <v>331</v>
      </c>
      <c r="M9" s="292">
        <v>248000</v>
      </c>
      <c r="N9" s="292"/>
      <c r="O9" s="292"/>
      <c r="P9" s="292"/>
      <c r="Q9" s="261" t="s">
        <v>16</v>
      </c>
      <c r="R9" s="270" t="s">
        <v>1640</v>
      </c>
      <c r="S9" s="307">
        <v>0</v>
      </c>
      <c r="T9" s="270" t="s">
        <v>1662</v>
      </c>
      <c r="U9" s="270" t="s">
        <v>6045</v>
      </c>
      <c r="W9" s="270" t="s">
        <v>243</v>
      </c>
      <c r="X9" s="270" t="s">
        <v>1664</v>
      </c>
      <c r="Y9" s="270" t="s">
        <v>1555</v>
      </c>
      <c r="AA9" s="271">
        <v>2</v>
      </c>
      <c r="AB9" s="271"/>
      <c r="AC9" s="270" t="s">
        <v>249</v>
      </c>
      <c r="AD9" s="270" t="s">
        <v>254</v>
      </c>
      <c r="AE9" s="270" t="s">
        <v>258</v>
      </c>
      <c r="AF9" s="270" t="s">
        <v>1659</v>
      </c>
      <c r="AG9" s="270" t="s">
        <v>1574</v>
      </c>
      <c r="AH9" s="270" t="s">
        <v>1665</v>
      </c>
      <c r="AI9" s="308">
        <v>44985</v>
      </c>
      <c r="AJ9" s="270" t="s">
        <v>1577</v>
      </c>
    </row>
    <row r="10" spans="1:36" ht="57.75" customHeight="1" x14ac:dyDescent="0.25">
      <c r="A10" s="270" t="s">
        <v>258</v>
      </c>
      <c r="B10" s="268" t="s">
        <v>35</v>
      </c>
      <c r="C10" s="270" t="s">
        <v>6046</v>
      </c>
      <c r="D10" s="270"/>
      <c r="E10" s="269"/>
      <c r="F10" s="269"/>
      <c r="G10" s="269"/>
      <c r="H10" s="267">
        <v>2022</v>
      </c>
      <c r="I10" s="270"/>
      <c r="J10" s="270" t="s">
        <v>6047</v>
      </c>
      <c r="K10" s="270" t="s">
        <v>6048</v>
      </c>
      <c r="L10" s="270" t="s">
        <v>331</v>
      </c>
      <c r="M10" s="292">
        <v>16800</v>
      </c>
      <c r="N10" s="292"/>
      <c r="O10" s="292"/>
      <c r="P10" s="292"/>
      <c r="Q10" s="261" t="s">
        <v>16</v>
      </c>
      <c r="R10" s="270" t="s">
        <v>1640</v>
      </c>
      <c r="S10" s="307">
        <v>0</v>
      </c>
      <c r="T10" s="270" t="s">
        <v>1656</v>
      </c>
      <c r="U10" s="270" t="s">
        <v>2631</v>
      </c>
      <c r="W10" s="270" t="s">
        <v>243</v>
      </c>
      <c r="X10" s="270" t="s">
        <v>1658</v>
      </c>
      <c r="Y10" s="270" t="s">
        <v>1555</v>
      </c>
      <c r="AA10" s="271">
        <v>0</v>
      </c>
      <c r="AB10" s="271"/>
      <c r="AC10" s="270" t="s">
        <v>249</v>
      </c>
      <c r="AD10" s="270" t="s">
        <v>254</v>
      </c>
      <c r="AE10" s="270" t="s">
        <v>258</v>
      </c>
      <c r="AF10" s="270" t="s">
        <v>1659</v>
      </c>
      <c r="AG10" s="270" t="s">
        <v>1574</v>
      </c>
      <c r="AH10" s="270" t="s">
        <v>1611</v>
      </c>
      <c r="AI10" s="308">
        <v>44985</v>
      </c>
      <c r="AJ10" s="270" t="s">
        <v>1577</v>
      </c>
    </row>
    <row r="11" spans="1:36" ht="57.75" customHeight="1" x14ac:dyDescent="0.25">
      <c r="A11" s="270" t="s">
        <v>258</v>
      </c>
      <c r="B11" s="268" t="s">
        <v>35</v>
      </c>
      <c r="C11" s="270" t="s">
        <v>6049</v>
      </c>
      <c r="D11" s="270"/>
      <c r="E11" s="269"/>
      <c r="F11" s="269"/>
      <c r="G11" s="269"/>
      <c r="H11" s="267">
        <v>2022</v>
      </c>
      <c r="I11" s="270"/>
      <c r="J11" s="270" t="s">
        <v>6050</v>
      </c>
      <c r="K11" s="270" t="s">
        <v>1568</v>
      </c>
      <c r="L11" s="270" t="s">
        <v>331</v>
      </c>
      <c r="M11" s="292">
        <v>74200</v>
      </c>
      <c r="N11" s="292"/>
      <c r="O11" s="292"/>
      <c r="P11" s="292"/>
      <c r="Q11" s="261" t="s">
        <v>16</v>
      </c>
      <c r="R11" s="270" t="s">
        <v>1533</v>
      </c>
      <c r="S11" s="307">
        <v>0</v>
      </c>
      <c r="T11" s="270" t="s">
        <v>1569</v>
      </c>
      <c r="U11" s="270" t="s">
        <v>6051</v>
      </c>
      <c r="W11" s="270" t="s">
        <v>243</v>
      </c>
      <c r="X11" s="270" t="s">
        <v>1571</v>
      </c>
      <c r="Y11" s="270" t="s">
        <v>1572</v>
      </c>
      <c r="AA11" s="271">
        <v>2</v>
      </c>
      <c r="AB11" s="271"/>
      <c r="AC11" s="270" t="s">
        <v>249</v>
      </c>
      <c r="AD11" s="270" t="s">
        <v>254</v>
      </c>
      <c r="AE11" s="270" t="s">
        <v>258</v>
      </c>
      <c r="AF11" s="270" t="s">
        <v>1573</v>
      </c>
      <c r="AG11" s="270" t="s">
        <v>1574</v>
      </c>
      <c r="AH11" s="270" t="s">
        <v>1575</v>
      </c>
      <c r="AI11" s="270" t="s">
        <v>1576</v>
      </c>
      <c r="AJ11" s="270" t="s">
        <v>1577</v>
      </c>
    </row>
    <row r="12" spans="1:36" ht="57.75" customHeight="1" x14ac:dyDescent="0.25">
      <c r="A12" s="270" t="s">
        <v>258</v>
      </c>
      <c r="B12" s="268" t="s">
        <v>35</v>
      </c>
      <c r="C12" s="270" t="s">
        <v>6093</v>
      </c>
      <c r="D12" s="270"/>
      <c r="E12" s="269"/>
      <c r="F12" s="269"/>
      <c r="G12" s="269"/>
      <c r="H12" s="267">
        <v>2022</v>
      </c>
      <c r="I12" s="270"/>
      <c r="J12" s="270" t="s">
        <v>6094</v>
      </c>
      <c r="K12" s="270" t="s">
        <v>1614</v>
      </c>
      <c r="L12" s="270" t="s">
        <v>331</v>
      </c>
      <c r="M12" s="292">
        <v>392750</v>
      </c>
      <c r="N12" s="292"/>
      <c r="O12" s="292"/>
      <c r="P12" s="292"/>
      <c r="Q12" s="261" t="s">
        <v>16</v>
      </c>
      <c r="R12" s="270" t="s">
        <v>1533</v>
      </c>
      <c r="S12" s="307">
        <v>0</v>
      </c>
      <c r="T12" s="270" t="s">
        <v>1615</v>
      </c>
      <c r="U12" s="270" t="s">
        <v>6095</v>
      </c>
      <c r="W12" s="270" t="s">
        <v>243</v>
      </c>
      <c r="X12" s="270" t="s">
        <v>1617</v>
      </c>
      <c r="Y12" s="270" t="s">
        <v>1572</v>
      </c>
      <c r="AA12" s="271">
        <v>6</v>
      </c>
      <c r="AB12" s="271"/>
      <c r="AC12" s="270" t="s">
        <v>249</v>
      </c>
      <c r="AD12" s="270" t="s">
        <v>254</v>
      </c>
      <c r="AE12" s="270" t="s">
        <v>258</v>
      </c>
      <c r="AF12" s="270" t="s">
        <v>1618</v>
      </c>
      <c r="AG12" s="270" t="s">
        <v>1619</v>
      </c>
      <c r="AH12" s="270" t="s">
        <v>1611</v>
      </c>
      <c r="AI12" s="270" t="s">
        <v>1620</v>
      </c>
      <c r="AJ12" s="270" t="s">
        <v>1577</v>
      </c>
    </row>
    <row r="13" spans="1:36" ht="57.75" customHeight="1" x14ac:dyDescent="0.25">
      <c r="A13" s="270" t="s">
        <v>258</v>
      </c>
      <c r="B13" s="268" t="s">
        <v>35</v>
      </c>
      <c r="C13" s="270" t="s">
        <v>6052</v>
      </c>
      <c r="D13" s="270"/>
      <c r="E13" s="269"/>
      <c r="F13" s="269"/>
      <c r="G13" s="269"/>
      <c r="H13" s="267">
        <v>2022</v>
      </c>
      <c r="I13" s="270"/>
      <c r="J13" s="270" t="s">
        <v>6053</v>
      </c>
      <c r="K13" s="270" t="s">
        <v>1631</v>
      </c>
      <c r="L13" s="270" t="s">
        <v>331</v>
      </c>
      <c r="M13" s="292">
        <v>61800</v>
      </c>
      <c r="N13" s="292"/>
      <c r="O13" s="292"/>
      <c r="P13" s="292"/>
      <c r="Q13" s="261" t="s">
        <v>16</v>
      </c>
      <c r="R13" s="270" t="s">
        <v>1533</v>
      </c>
      <c r="S13" s="307">
        <v>0</v>
      </c>
      <c r="T13" s="270" t="s">
        <v>1632</v>
      </c>
      <c r="U13" s="270" t="s">
        <v>6054</v>
      </c>
      <c r="W13" s="270" t="s">
        <v>243</v>
      </c>
      <c r="X13" s="270" t="s">
        <v>1634</v>
      </c>
      <c r="Y13" s="270" t="s">
        <v>1555</v>
      </c>
      <c r="AA13" s="271">
        <v>1</v>
      </c>
      <c r="AB13" s="271"/>
      <c r="AC13" s="270" t="s">
        <v>249</v>
      </c>
      <c r="AD13" s="270" t="s">
        <v>254</v>
      </c>
      <c r="AE13" s="270" t="s">
        <v>258</v>
      </c>
      <c r="AF13" s="270" t="s">
        <v>1635</v>
      </c>
      <c r="AG13" s="270" t="s">
        <v>1556</v>
      </c>
      <c r="AH13" s="270" t="s">
        <v>1611</v>
      </c>
      <c r="AI13" s="270" t="s">
        <v>6055</v>
      </c>
      <c r="AJ13" s="270" t="s">
        <v>1637</v>
      </c>
    </row>
    <row r="14" spans="1:36" ht="57.75" customHeight="1" x14ac:dyDescent="0.25">
      <c r="A14" s="270" t="s">
        <v>258</v>
      </c>
      <c r="B14" s="268" t="s">
        <v>35</v>
      </c>
      <c r="C14" s="270" t="s">
        <v>6096</v>
      </c>
      <c r="D14" s="270"/>
      <c r="E14" s="269"/>
      <c r="F14" s="269"/>
      <c r="G14" s="269"/>
      <c r="H14" s="267">
        <v>2022</v>
      </c>
      <c r="I14" s="270"/>
      <c r="J14" s="270" t="s">
        <v>6097</v>
      </c>
      <c r="K14" s="270" t="s">
        <v>1639</v>
      </c>
      <c r="L14" s="270" t="s">
        <v>331</v>
      </c>
      <c r="M14" s="292">
        <v>545635</v>
      </c>
      <c r="N14" s="292"/>
      <c r="O14" s="292"/>
      <c r="P14" s="292"/>
      <c r="Q14" s="261" t="s">
        <v>16</v>
      </c>
      <c r="R14" s="270" t="s">
        <v>1640</v>
      </c>
      <c r="S14" s="307">
        <v>0</v>
      </c>
      <c r="T14" s="270" t="s">
        <v>1641</v>
      </c>
      <c r="U14" s="270" t="s">
        <v>6098</v>
      </c>
      <c r="W14" s="270" t="s">
        <v>243</v>
      </c>
      <c r="X14" s="270" t="s">
        <v>1642</v>
      </c>
      <c r="Y14" s="270" t="s">
        <v>1555</v>
      </c>
      <c r="AA14" s="271">
        <v>7</v>
      </c>
      <c r="AB14" s="271"/>
      <c r="AC14" s="270" t="s">
        <v>249</v>
      </c>
      <c r="AD14" s="270" t="s">
        <v>254</v>
      </c>
      <c r="AE14" s="270" t="s">
        <v>258</v>
      </c>
      <c r="AF14" s="270" t="s">
        <v>1643</v>
      </c>
      <c r="AG14" s="270" t="s">
        <v>1574</v>
      </c>
      <c r="AH14" s="270" t="s">
        <v>1575</v>
      </c>
      <c r="AI14" s="308">
        <v>44972</v>
      </c>
      <c r="AJ14" s="270" t="s">
        <v>1577</v>
      </c>
    </row>
    <row r="15" spans="1:36" ht="57.75" customHeight="1" x14ac:dyDescent="0.25">
      <c r="A15" s="270" t="s">
        <v>258</v>
      </c>
      <c r="B15" s="268" t="s">
        <v>35</v>
      </c>
      <c r="C15" s="270" t="s">
        <v>6056</v>
      </c>
      <c r="D15" s="270"/>
      <c r="E15" s="269"/>
      <c r="F15" s="269"/>
      <c r="G15" s="269"/>
      <c r="H15" s="267">
        <v>2022</v>
      </c>
      <c r="I15" s="270"/>
      <c r="J15" s="270" t="s">
        <v>6057</v>
      </c>
      <c r="K15" s="270" t="s">
        <v>1650</v>
      </c>
      <c r="L15" s="270" t="s">
        <v>331</v>
      </c>
      <c r="M15" s="292">
        <v>474105</v>
      </c>
      <c r="N15" s="292"/>
      <c r="O15" s="292"/>
      <c r="P15" s="292"/>
      <c r="Q15" s="261" t="s">
        <v>16</v>
      </c>
      <c r="R15" s="270" t="s">
        <v>1640</v>
      </c>
      <c r="S15" s="307">
        <v>0</v>
      </c>
      <c r="T15" s="270" t="s">
        <v>1651</v>
      </c>
      <c r="U15" s="270" t="s">
        <v>6058</v>
      </c>
      <c r="W15" s="270" t="s">
        <v>243</v>
      </c>
      <c r="X15" s="270" t="s">
        <v>1653</v>
      </c>
      <c r="Y15" s="270" t="s">
        <v>1555</v>
      </c>
      <c r="AA15" s="271">
        <v>6</v>
      </c>
      <c r="AB15" s="271"/>
      <c r="AC15" s="270" t="s">
        <v>249</v>
      </c>
      <c r="AD15" s="270" t="s">
        <v>254</v>
      </c>
      <c r="AE15" s="270" t="s">
        <v>258</v>
      </c>
      <c r="AF15" s="270" t="s">
        <v>1654</v>
      </c>
      <c r="AG15" s="270" t="s">
        <v>1574</v>
      </c>
      <c r="AH15" s="270" t="s">
        <v>1584</v>
      </c>
      <c r="AI15" s="308">
        <v>44972</v>
      </c>
      <c r="AJ15" s="270" t="s">
        <v>1577</v>
      </c>
    </row>
    <row r="16" spans="1:36" ht="57.75" customHeight="1" x14ac:dyDescent="0.25">
      <c r="A16" s="270" t="s">
        <v>258</v>
      </c>
      <c r="B16" s="268" t="s">
        <v>35</v>
      </c>
      <c r="C16" s="270" t="s">
        <v>6059</v>
      </c>
      <c r="D16" s="270"/>
      <c r="E16" s="269"/>
      <c r="F16" s="269"/>
      <c r="G16" s="269"/>
      <c r="H16" s="267">
        <v>2022</v>
      </c>
      <c r="I16" s="270"/>
      <c r="J16" s="270" t="s">
        <v>6060</v>
      </c>
      <c r="K16" s="270" t="s">
        <v>6061</v>
      </c>
      <c r="L16" s="270" t="s">
        <v>331</v>
      </c>
      <c r="M16" s="292">
        <v>137850</v>
      </c>
      <c r="N16" s="292"/>
      <c r="O16" s="292"/>
      <c r="P16" s="292"/>
      <c r="Q16" s="261" t="s">
        <v>16</v>
      </c>
      <c r="R16" s="270" t="s">
        <v>1533</v>
      </c>
      <c r="S16" s="307">
        <v>0</v>
      </c>
      <c r="T16" s="270" t="s">
        <v>1587</v>
      </c>
      <c r="U16" s="270" t="s">
        <v>6062</v>
      </c>
      <c r="W16" s="270" t="s">
        <v>243</v>
      </c>
      <c r="X16" s="270" t="s">
        <v>1589</v>
      </c>
      <c r="Y16" s="270" t="s">
        <v>1572</v>
      </c>
      <c r="AA16" s="271">
        <v>2</v>
      </c>
      <c r="AB16" s="271"/>
      <c r="AC16" s="270" t="s">
        <v>249</v>
      </c>
      <c r="AD16" s="270" t="s">
        <v>254</v>
      </c>
      <c r="AE16" s="270" t="s">
        <v>258</v>
      </c>
      <c r="AF16" s="270" t="s">
        <v>1583</v>
      </c>
      <c r="AG16" s="270" t="s">
        <v>1574</v>
      </c>
      <c r="AH16" s="270" t="s">
        <v>1575</v>
      </c>
      <c r="AI16" s="270" t="s">
        <v>1576</v>
      </c>
      <c r="AJ16" s="270" t="s">
        <v>1577</v>
      </c>
    </row>
    <row r="17" spans="1:36" ht="57.75" customHeight="1" x14ac:dyDescent="0.25">
      <c r="A17" s="277" t="s">
        <v>258</v>
      </c>
      <c r="B17" s="268" t="s">
        <v>35</v>
      </c>
      <c r="C17" s="278" t="s">
        <v>5512</v>
      </c>
      <c r="D17" s="270"/>
      <c r="E17" s="271"/>
      <c r="F17" s="271"/>
      <c r="G17" s="271"/>
      <c r="H17" s="278">
        <v>2023</v>
      </c>
      <c r="I17" s="278"/>
      <c r="J17" s="284" t="s">
        <v>6063</v>
      </c>
      <c r="K17" s="272" t="s">
        <v>2763</v>
      </c>
      <c r="L17" s="278" t="s">
        <v>331</v>
      </c>
      <c r="M17" s="273"/>
      <c r="N17" s="273"/>
      <c r="O17" s="279"/>
      <c r="P17" s="279"/>
      <c r="Q17" s="263" t="s">
        <v>16</v>
      </c>
      <c r="R17" s="272" t="s">
        <v>1640</v>
      </c>
      <c r="S17" s="270">
        <v>0</v>
      </c>
      <c r="T17" s="272" t="s">
        <v>1682</v>
      </c>
      <c r="U17" s="272" t="s">
        <v>1683</v>
      </c>
      <c r="V17" s="272" t="s">
        <v>5502</v>
      </c>
      <c r="W17" s="272" t="s">
        <v>5503</v>
      </c>
      <c r="X17" s="272" t="s">
        <v>1684</v>
      </c>
      <c r="Y17" s="272" t="s">
        <v>1555</v>
      </c>
      <c r="Z17" s="272">
        <v>0</v>
      </c>
      <c r="AA17" s="272">
        <v>27</v>
      </c>
      <c r="AB17" s="272">
        <v>27</v>
      </c>
      <c r="AC17" s="272" t="s">
        <v>5466</v>
      </c>
      <c r="AD17" s="272" t="s">
        <v>254</v>
      </c>
      <c r="AE17" s="267" t="s">
        <v>258</v>
      </c>
      <c r="AF17" s="272" t="s">
        <v>1659</v>
      </c>
      <c r="AG17" s="275" t="s">
        <v>1685</v>
      </c>
      <c r="AH17" s="275" t="s">
        <v>932</v>
      </c>
      <c r="AI17" s="275" t="s">
        <v>1686</v>
      </c>
      <c r="AJ17" s="272" t="s">
        <v>1577</v>
      </c>
    </row>
    <row r="18" spans="1:36" s="276" customFormat="1" ht="57.75" customHeight="1" x14ac:dyDescent="0.2">
      <c r="A18" s="270" t="s">
        <v>257</v>
      </c>
      <c r="B18" s="268" t="s">
        <v>35</v>
      </c>
      <c r="C18" s="270" t="s">
        <v>5991</v>
      </c>
      <c r="D18" s="270"/>
      <c r="E18" s="269"/>
      <c r="F18" s="269"/>
      <c r="G18" s="269"/>
      <c r="H18" s="267">
        <v>2022</v>
      </c>
      <c r="I18" s="270"/>
      <c r="J18" s="270" t="s">
        <v>5992</v>
      </c>
      <c r="K18" s="270" t="s">
        <v>2643</v>
      </c>
      <c r="L18" s="270" t="s">
        <v>331</v>
      </c>
      <c r="M18" s="292">
        <v>72000</v>
      </c>
      <c r="N18" s="292"/>
      <c r="O18" s="292"/>
      <c r="P18" s="292"/>
      <c r="Q18" s="261" t="s">
        <v>15</v>
      </c>
      <c r="R18" s="270" t="s">
        <v>332</v>
      </c>
      <c r="S18" s="307">
        <v>1</v>
      </c>
      <c r="T18" s="270" t="s">
        <v>5993</v>
      </c>
      <c r="U18" s="270" t="s">
        <v>5994</v>
      </c>
      <c r="V18" s="267"/>
      <c r="W18" s="270" t="s">
        <v>243</v>
      </c>
      <c r="X18" s="270" t="s">
        <v>5995</v>
      </c>
      <c r="Y18" s="270" t="s">
        <v>5994</v>
      </c>
      <c r="Z18" s="267"/>
      <c r="AA18" s="270" t="s">
        <v>5994</v>
      </c>
      <c r="AB18" s="270"/>
      <c r="AC18" s="270" t="s">
        <v>18</v>
      </c>
      <c r="AD18" s="270" t="s">
        <v>254</v>
      </c>
      <c r="AE18" s="270" t="s">
        <v>257</v>
      </c>
      <c r="AF18" s="270" t="s">
        <v>5996</v>
      </c>
      <c r="AG18" s="270" t="s">
        <v>5667</v>
      </c>
      <c r="AH18" s="270" t="s">
        <v>5997</v>
      </c>
      <c r="AI18" s="308">
        <v>44957</v>
      </c>
      <c r="AJ18" s="270" t="s">
        <v>5998</v>
      </c>
    </row>
    <row r="19" spans="1:36" s="276" customFormat="1" ht="57.75" customHeight="1" x14ac:dyDescent="0.2">
      <c r="A19" s="270" t="s">
        <v>258</v>
      </c>
      <c r="B19" s="268" t="s">
        <v>35</v>
      </c>
      <c r="C19" s="270" t="s">
        <v>6088</v>
      </c>
      <c r="D19" s="270"/>
      <c r="E19" s="269"/>
      <c r="F19" s="269"/>
      <c r="G19" s="269"/>
      <c r="H19" s="267">
        <v>2022</v>
      </c>
      <c r="I19" s="270"/>
      <c r="J19" s="270" t="s">
        <v>6089</v>
      </c>
      <c r="K19" s="270" t="s">
        <v>1671</v>
      </c>
      <c r="L19" s="270" t="s">
        <v>331</v>
      </c>
      <c r="M19" s="292">
        <v>106000</v>
      </c>
      <c r="N19" s="273">
        <v>24500</v>
      </c>
      <c r="O19" s="273">
        <v>25700</v>
      </c>
      <c r="P19" s="273">
        <v>31300</v>
      </c>
      <c r="Q19" s="261" t="s">
        <v>16</v>
      </c>
      <c r="R19" s="270" t="s">
        <v>1640</v>
      </c>
      <c r="S19" s="307">
        <v>0</v>
      </c>
      <c r="T19" s="270" t="s">
        <v>1672</v>
      </c>
      <c r="U19" s="270" t="s">
        <v>2631</v>
      </c>
      <c r="V19" s="267"/>
      <c r="W19" s="270" t="s">
        <v>243</v>
      </c>
      <c r="X19" s="270" t="s">
        <v>1673</v>
      </c>
      <c r="Y19" s="270" t="s">
        <v>1555</v>
      </c>
      <c r="Z19" s="267"/>
      <c r="AA19" s="271">
        <v>0</v>
      </c>
      <c r="AB19" s="271"/>
      <c r="AC19" s="270" t="s">
        <v>249</v>
      </c>
      <c r="AD19" s="270" t="s">
        <v>254</v>
      </c>
      <c r="AE19" s="270" t="s">
        <v>258</v>
      </c>
      <c r="AF19" s="270" t="s">
        <v>332</v>
      </c>
      <c r="AG19" s="270" t="s">
        <v>1603</v>
      </c>
      <c r="AH19" s="270" t="s">
        <v>1611</v>
      </c>
      <c r="AI19" s="308">
        <v>44985</v>
      </c>
      <c r="AJ19" s="270" t="s">
        <v>1577</v>
      </c>
    </row>
    <row r="20" spans="1:36" s="276" customFormat="1" ht="57.75" customHeight="1" x14ac:dyDescent="0.2">
      <c r="A20" s="270" t="s">
        <v>258</v>
      </c>
      <c r="B20" s="268" t="s">
        <v>35</v>
      </c>
      <c r="C20" s="270" t="s">
        <v>6064</v>
      </c>
      <c r="D20" s="270"/>
      <c r="E20" s="269"/>
      <c r="F20" s="269"/>
      <c r="G20" s="269"/>
      <c r="H20" s="267">
        <v>2022</v>
      </c>
      <c r="I20" s="269"/>
      <c r="J20" s="270" t="s">
        <v>6065</v>
      </c>
      <c r="K20" s="270" t="s">
        <v>6066</v>
      </c>
      <c r="L20" s="270" t="s">
        <v>331</v>
      </c>
      <c r="M20" s="292">
        <v>20000</v>
      </c>
      <c r="N20" s="292"/>
      <c r="O20" s="292"/>
      <c r="P20" s="292"/>
      <c r="Q20" s="259" t="s">
        <v>15</v>
      </c>
      <c r="R20" s="267" t="s">
        <v>332</v>
      </c>
      <c r="S20" s="307">
        <v>1</v>
      </c>
      <c r="T20" s="267" t="s">
        <v>6067</v>
      </c>
      <c r="U20" s="270" t="s">
        <v>6068</v>
      </c>
      <c r="V20" s="267"/>
      <c r="W20" s="270" t="s">
        <v>243</v>
      </c>
      <c r="X20" s="270" t="s">
        <v>6069</v>
      </c>
      <c r="Y20" s="270" t="s">
        <v>6070</v>
      </c>
      <c r="Z20" s="267"/>
      <c r="AA20" s="270" t="s">
        <v>6070</v>
      </c>
      <c r="AB20" s="270"/>
      <c r="AC20" s="270" t="s">
        <v>5814</v>
      </c>
      <c r="AD20" s="270" t="s">
        <v>254</v>
      </c>
      <c r="AE20" s="270" t="s">
        <v>258</v>
      </c>
      <c r="AF20" s="270" t="s">
        <v>6071</v>
      </c>
      <c r="AG20" s="270" t="s">
        <v>6072</v>
      </c>
      <c r="AH20" s="267" t="s">
        <v>6073</v>
      </c>
      <c r="AI20" s="308">
        <v>44957</v>
      </c>
      <c r="AJ20" s="267" t="s">
        <v>6074</v>
      </c>
    </row>
    <row r="21" spans="1:36" s="276" customFormat="1" ht="57.75" customHeight="1" x14ac:dyDescent="0.2">
      <c r="A21" s="277" t="s">
        <v>257</v>
      </c>
      <c r="B21" s="268" t="s">
        <v>35</v>
      </c>
      <c r="C21" s="269" t="s">
        <v>5463</v>
      </c>
      <c r="D21" s="270" t="str">
        <f t="shared" ref="D21:D52" si="0">CONCATENATE(E21, "-", F21, "-", G21, "-", H21, "-", I21)</f>
        <v>04-422-4-2023-0014</v>
      </c>
      <c r="E21" s="271" t="str">
        <f t="shared" ref="E21:E52" si="1">MID(J21,1,2)</f>
        <v>04</v>
      </c>
      <c r="F21" s="271">
        <v>422</v>
      </c>
      <c r="G21" s="269">
        <v>4</v>
      </c>
      <c r="H21" s="269">
        <v>2023</v>
      </c>
      <c r="I21" s="269" t="s">
        <v>5464</v>
      </c>
      <c r="J21" s="272" t="s">
        <v>2635</v>
      </c>
      <c r="K21" s="272" t="s">
        <v>5465</v>
      </c>
      <c r="L21" s="269" t="s">
        <v>331</v>
      </c>
      <c r="M21" s="273">
        <v>700</v>
      </c>
      <c r="N21" s="273">
        <v>700</v>
      </c>
      <c r="O21" s="274"/>
      <c r="P21" s="274"/>
      <c r="Q21" s="263" t="s">
        <v>15</v>
      </c>
      <c r="R21" s="272" t="s">
        <v>1563</v>
      </c>
      <c r="S21" s="272">
        <v>0</v>
      </c>
      <c r="T21" s="272" t="s">
        <v>1547</v>
      </c>
      <c r="U21" s="272" t="s">
        <v>4787</v>
      </c>
      <c r="V21" s="60"/>
      <c r="W21" s="272" t="s">
        <v>1566</v>
      </c>
      <c r="X21" s="272" t="s">
        <v>4788</v>
      </c>
      <c r="Y21" s="272" t="s">
        <v>1555</v>
      </c>
      <c r="Z21" s="272">
        <v>2</v>
      </c>
      <c r="AA21" s="272">
        <v>2</v>
      </c>
      <c r="AB21" s="272">
        <v>2</v>
      </c>
      <c r="AC21" s="272" t="s">
        <v>5466</v>
      </c>
      <c r="AD21" s="272" t="s">
        <v>254</v>
      </c>
      <c r="AE21" s="267" t="s">
        <v>257</v>
      </c>
      <c r="AF21" s="272" t="s">
        <v>1547</v>
      </c>
      <c r="AG21" s="275" t="s">
        <v>1556</v>
      </c>
      <c r="AH21" s="275" t="s">
        <v>1534</v>
      </c>
      <c r="AI21" s="275">
        <v>45292</v>
      </c>
      <c r="AJ21" s="272" t="s">
        <v>1562</v>
      </c>
    </row>
    <row r="22" spans="1:36" s="276" customFormat="1" ht="57.75" customHeight="1" x14ac:dyDescent="0.2">
      <c r="A22" s="277" t="s">
        <v>257</v>
      </c>
      <c r="B22" s="268" t="s">
        <v>35</v>
      </c>
      <c r="C22" s="269" t="s">
        <v>5467</v>
      </c>
      <c r="D22" s="270" t="str">
        <f t="shared" si="0"/>
        <v>04-422-4-2023-0015</v>
      </c>
      <c r="E22" s="271" t="str">
        <f t="shared" si="1"/>
        <v>04</v>
      </c>
      <c r="F22" s="271">
        <v>422</v>
      </c>
      <c r="G22" s="269">
        <v>4</v>
      </c>
      <c r="H22" s="269">
        <v>2023</v>
      </c>
      <c r="I22" s="269" t="s">
        <v>5468</v>
      </c>
      <c r="J22" s="272" t="s">
        <v>2635</v>
      </c>
      <c r="K22" s="272" t="s">
        <v>5469</v>
      </c>
      <c r="L22" s="269" t="s">
        <v>331</v>
      </c>
      <c r="M22" s="273">
        <v>2000</v>
      </c>
      <c r="N22" s="273">
        <v>2000</v>
      </c>
      <c r="O22" s="274"/>
      <c r="P22" s="274"/>
      <c r="Q22" s="263" t="s">
        <v>15</v>
      </c>
      <c r="R22" s="272" t="s">
        <v>1554</v>
      </c>
      <c r="S22" s="272">
        <v>0</v>
      </c>
      <c r="T22" s="272" t="s">
        <v>1547</v>
      </c>
      <c r="U22" s="272" t="s">
        <v>4787</v>
      </c>
      <c r="V22" s="272"/>
      <c r="W22" s="272" t="s">
        <v>1566</v>
      </c>
      <c r="X22" s="272" t="s">
        <v>4788</v>
      </c>
      <c r="Y22" s="272" t="s">
        <v>1555</v>
      </c>
      <c r="Z22" s="272">
        <v>2</v>
      </c>
      <c r="AA22" s="272">
        <v>2</v>
      </c>
      <c r="AB22" s="272">
        <v>2</v>
      </c>
      <c r="AC22" s="272" t="s">
        <v>5466</v>
      </c>
      <c r="AD22" s="272" t="s">
        <v>254</v>
      </c>
      <c r="AE22" s="267" t="s">
        <v>257</v>
      </c>
      <c r="AF22" s="272" t="s">
        <v>1547</v>
      </c>
      <c r="AG22" s="275" t="s">
        <v>1556</v>
      </c>
      <c r="AH22" s="275" t="s">
        <v>1534</v>
      </c>
      <c r="AI22" s="275">
        <v>45292</v>
      </c>
      <c r="AJ22" s="272" t="s">
        <v>1557</v>
      </c>
    </row>
    <row r="23" spans="1:36" s="266" customFormat="1" ht="57.75" customHeight="1" x14ac:dyDescent="0.2">
      <c r="A23" s="277" t="s">
        <v>257</v>
      </c>
      <c r="B23" s="268" t="s">
        <v>35</v>
      </c>
      <c r="C23" s="260" t="s">
        <v>5470</v>
      </c>
      <c r="D23" s="261" t="str">
        <f t="shared" si="0"/>
        <v>04-422-4-2023-0016</v>
      </c>
      <c r="E23" s="262" t="str">
        <f t="shared" si="1"/>
        <v>04</v>
      </c>
      <c r="F23" s="262">
        <v>422</v>
      </c>
      <c r="G23" s="260">
        <v>4</v>
      </c>
      <c r="H23" s="260">
        <v>2023</v>
      </c>
      <c r="I23" s="260" t="s">
        <v>5471</v>
      </c>
      <c r="J23" s="263" t="s">
        <v>2635</v>
      </c>
      <c r="K23" s="263" t="s">
        <v>5472</v>
      </c>
      <c r="L23" s="260" t="s">
        <v>331</v>
      </c>
      <c r="M23" s="369">
        <v>7500</v>
      </c>
      <c r="N23" s="369">
        <v>7500</v>
      </c>
      <c r="O23" s="264"/>
      <c r="P23" s="264"/>
      <c r="Q23" s="263" t="s">
        <v>15</v>
      </c>
      <c r="R23" s="263" t="s">
        <v>1564</v>
      </c>
      <c r="S23" s="263">
        <v>0</v>
      </c>
      <c r="T23" s="263" t="s">
        <v>1547</v>
      </c>
      <c r="U23" s="272" t="s">
        <v>4787</v>
      </c>
      <c r="V23" s="60"/>
      <c r="W23" s="272" t="s">
        <v>1566</v>
      </c>
      <c r="X23" s="272" t="s">
        <v>4788</v>
      </c>
      <c r="Y23" s="263" t="s">
        <v>1555</v>
      </c>
      <c r="Z23" s="263">
        <v>7</v>
      </c>
      <c r="AA23" s="263">
        <v>7</v>
      </c>
      <c r="AB23" s="263" t="s">
        <v>1486</v>
      </c>
      <c r="AC23" s="272" t="s">
        <v>5466</v>
      </c>
      <c r="AD23" s="272" t="s">
        <v>254</v>
      </c>
      <c r="AE23" s="267" t="s">
        <v>257</v>
      </c>
      <c r="AF23" s="263" t="s">
        <v>1547</v>
      </c>
      <c r="AG23" s="265" t="s">
        <v>1556</v>
      </c>
      <c r="AH23" s="265" t="s">
        <v>1534</v>
      </c>
      <c r="AI23" s="265">
        <v>45292</v>
      </c>
      <c r="AJ23" s="272" t="s">
        <v>1562</v>
      </c>
    </row>
    <row r="24" spans="1:36" s="266" customFormat="1" ht="57.75" customHeight="1" x14ac:dyDescent="0.2">
      <c r="A24" s="277" t="s">
        <v>257</v>
      </c>
      <c r="B24" s="268" t="s">
        <v>35</v>
      </c>
      <c r="C24" s="260" t="s">
        <v>5473</v>
      </c>
      <c r="D24" s="261" t="str">
        <f t="shared" si="0"/>
        <v>04-422-4-2023-0017</v>
      </c>
      <c r="E24" s="262" t="str">
        <f t="shared" si="1"/>
        <v>04</v>
      </c>
      <c r="F24" s="262">
        <v>422</v>
      </c>
      <c r="G24" s="260">
        <v>4</v>
      </c>
      <c r="H24" s="260">
        <v>2023</v>
      </c>
      <c r="I24" s="260" t="s">
        <v>5474</v>
      </c>
      <c r="J24" s="263" t="s">
        <v>2635</v>
      </c>
      <c r="K24" s="263" t="s">
        <v>5475</v>
      </c>
      <c r="L24" s="260" t="s">
        <v>331</v>
      </c>
      <c r="M24" s="369">
        <v>7000</v>
      </c>
      <c r="N24" s="369">
        <v>7000</v>
      </c>
      <c r="O24" s="264"/>
      <c r="P24" s="264"/>
      <c r="Q24" s="263" t="s">
        <v>15</v>
      </c>
      <c r="R24" s="263" t="s">
        <v>1558</v>
      </c>
      <c r="S24" s="263">
        <v>0</v>
      </c>
      <c r="T24" s="263" t="s">
        <v>1547</v>
      </c>
      <c r="U24" s="272" t="s">
        <v>4787</v>
      </c>
      <c r="V24" s="272"/>
      <c r="W24" s="272" t="s">
        <v>1566</v>
      </c>
      <c r="X24" s="272" t="s">
        <v>4788</v>
      </c>
      <c r="Y24" s="263" t="s">
        <v>1555</v>
      </c>
      <c r="Z24" s="263">
        <v>14</v>
      </c>
      <c r="AA24" s="263">
        <v>14</v>
      </c>
      <c r="AB24" s="263">
        <v>10</v>
      </c>
      <c r="AC24" s="272" t="s">
        <v>5466</v>
      </c>
      <c r="AD24" s="272" t="s">
        <v>254</v>
      </c>
      <c r="AE24" s="267" t="s">
        <v>257</v>
      </c>
      <c r="AF24" s="263" t="s">
        <v>1547</v>
      </c>
      <c r="AG24" s="265" t="s">
        <v>1556</v>
      </c>
      <c r="AH24" s="265" t="s">
        <v>1534</v>
      </c>
      <c r="AI24" s="265">
        <v>45292</v>
      </c>
      <c r="AJ24" s="272" t="s">
        <v>1557</v>
      </c>
    </row>
    <row r="25" spans="1:36" ht="57.75" customHeight="1" x14ac:dyDescent="0.25">
      <c r="A25" s="277" t="s">
        <v>257</v>
      </c>
      <c r="B25" s="268" t="s">
        <v>35</v>
      </c>
      <c r="C25" s="269" t="s">
        <v>5476</v>
      </c>
      <c r="D25" s="270" t="str">
        <f t="shared" si="0"/>
        <v>04-422-4-2023-0018</v>
      </c>
      <c r="E25" s="271" t="str">
        <f t="shared" si="1"/>
        <v>04</v>
      </c>
      <c r="F25" s="271">
        <v>422</v>
      </c>
      <c r="G25" s="269">
        <v>4</v>
      </c>
      <c r="H25" s="269">
        <v>2023</v>
      </c>
      <c r="I25" s="269" t="s">
        <v>5477</v>
      </c>
      <c r="J25" s="272" t="s">
        <v>2635</v>
      </c>
      <c r="K25" s="272" t="s">
        <v>5478</v>
      </c>
      <c r="L25" s="269" t="s">
        <v>331</v>
      </c>
      <c r="M25" s="273">
        <v>5000</v>
      </c>
      <c r="N25" s="273">
        <v>5000</v>
      </c>
      <c r="O25" s="274"/>
      <c r="P25" s="274"/>
      <c r="Q25" s="272" t="s">
        <v>15</v>
      </c>
      <c r="R25" s="272" t="s">
        <v>1558</v>
      </c>
      <c r="S25" s="272">
        <v>0</v>
      </c>
      <c r="T25" s="272" t="s">
        <v>1547</v>
      </c>
      <c r="U25" s="272" t="s">
        <v>4789</v>
      </c>
      <c r="V25" s="272"/>
      <c r="W25" s="272" t="s">
        <v>1566</v>
      </c>
      <c r="X25" s="272" t="s">
        <v>4788</v>
      </c>
      <c r="Y25" s="272" t="s">
        <v>1555</v>
      </c>
      <c r="Z25" s="272">
        <v>10</v>
      </c>
      <c r="AA25" s="272">
        <v>10</v>
      </c>
      <c r="AB25" s="272" t="s">
        <v>1486</v>
      </c>
      <c r="AC25" s="272" t="s">
        <v>5466</v>
      </c>
      <c r="AD25" s="272" t="s">
        <v>254</v>
      </c>
      <c r="AE25" s="267" t="s">
        <v>257</v>
      </c>
      <c r="AF25" s="272" t="s">
        <v>1547</v>
      </c>
      <c r="AG25" s="275" t="s">
        <v>1556</v>
      </c>
      <c r="AH25" s="275" t="s">
        <v>1534</v>
      </c>
      <c r="AI25" s="275">
        <v>45292</v>
      </c>
      <c r="AJ25" s="272" t="s">
        <v>1562</v>
      </c>
    </row>
    <row r="26" spans="1:36" ht="57.75" customHeight="1" x14ac:dyDescent="0.25">
      <c r="A26" s="277" t="s">
        <v>257</v>
      </c>
      <c r="B26" s="268" t="s">
        <v>35</v>
      </c>
      <c r="C26" s="269" t="s">
        <v>5479</v>
      </c>
      <c r="D26" s="270" t="str">
        <f t="shared" si="0"/>
        <v>04-422-4-2023-0058</v>
      </c>
      <c r="E26" s="269" t="str">
        <f t="shared" si="1"/>
        <v>04</v>
      </c>
      <c r="F26" s="271">
        <v>422</v>
      </c>
      <c r="G26" s="269">
        <v>4</v>
      </c>
      <c r="H26" s="269">
        <v>2023</v>
      </c>
      <c r="I26" s="269" t="s">
        <v>5480</v>
      </c>
      <c r="J26" s="272" t="s">
        <v>2635</v>
      </c>
      <c r="K26" s="272" t="s">
        <v>5481</v>
      </c>
      <c r="L26" s="269" t="s">
        <v>331</v>
      </c>
      <c r="M26" s="273">
        <v>3500</v>
      </c>
      <c r="N26" s="273">
        <v>3500</v>
      </c>
      <c r="O26" s="274"/>
      <c r="P26" s="274"/>
      <c r="Q26" s="272" t="s">
        <v>15</v>
      </c>
      <c r="R26" s="272" t="s">
        <v>5482</v>
      </c>
      <c r="S26" s="272"/>
      <c r="T26" s="272" t="s">
        <v>5483</v>
      </c>
      <c r="U26" s="272" t="s">
        <v>5484</v>
      </c>
      <c r="V26" s="272"/>
      <c r="W26" s="272" t="s">
        <v>5485</v>
      </c>
      <c r="X26" s="272" t="s">
        <v>5486</v>
      </c>
      <c r="Y26" s="272" t="s">
        <v>5487</v>
      </c>
      <c r="Z26" s="272">
        <v>5</v>
      </c>
      <c r="AA26" s="272"/>
      <c r="AB26" s="272"/>
      <c r="AC26" s="272" t="s">
        <v>5466</v>
      </c>
      <c r="AD26" s="272" t="s">
        <v>254</v>
      </c>
      <c r="AE26" s="267" t="s">
        <v>257</v>
      </c>
      <c r="AF26" s="272" t="s">
        <v>5488</v>
      </c>
      <c r="AG26" s="275" t="s">
        <v>5489</v>
      </c>
      <c r="AH26" s="272" t="s">
        <v>5490</v>
      </c>
      <c r="AI26" s="275">
        <v>45291</v>
      </c>
      <c r="AJ26" s="272" t="s">
        <v>5491</v>
      </c>
    </row>
    <row r="27" spans="1:36" s="276" customFormat="1" ht="57.75" customHeight="1" x14ac:dyDescent="0.2">
      <c r="A27" s="277" t="s">
        <v>257</v>
      </c>
      <c r="B27" s="268" t="s">
        <v>35</v>
      </c>
      <c r="C27" s="269" t="s">
        <v>5492</v>
      </c>
      <c r="D27" s="270" t="str">
        <f t="shared" si="0"/>
        <v>04-422-4-2023-0059</v>
      </c>
      <c r="E27" s="269" t="str">
        <f t="shared" si="1"/>
        <v>04</v>
      </c>
      <c r="F27" s="271">
        <v>422</v>
      </c>
      <c r="G27" s="269">
        <v>4</v>
      </c>
      <c r="H27" s="269">
        <v>2023</v>
      </c>
      <c r="I27" s="269" t="s">
        <v>5493</v>
      </c>
      <c r="J27" s="272" t="s">
        <v>2635</v>
      </c>
      <c r="K27" s="272" t="s">
        <v>5494</v>
      </c>
      <c r="L27" s="269" t="s">
        <v>331</v>
      </c>
      <c r="M27" s="273">
        <v>1200</v>
      </c>
      <c r="N27" s="273">
        <v>1200</v>
      </c>
      <c r="O27" s="274"/>
      <c r="P27" s="274"/>
      <c r="Q27" s="272" t="s">
        <v>15</v>
      </c>
      <c r="R27" s="272" t="s">
        <v>5482</v>
      </c>
      <c r="S27" s="272"/>
      <c r="T27" s="272" t="s">
        <v>5483</v>
      </c>
      <c r="U27" s="272" t="s">
        <v>5484</v>
      </c>
      <c r="V27" s="272"/>
      <c r="W27" s="272" t="s">
        <v>5485</v>
      </c>
      <c r="X27" s="272" t="s">
        <v>5486</v>
      </c>
      <c r="Y27" s="272" t="s">
        <v>5487</v>
      </c>
      <c r="Z27" s="272">
        <v>1</v>
      </c>
      <c r="AA27" s="272"/>
      <c r="AB27" s="272"/>
      <c r="AC27" s="272" t="s">
        <v>5466</v>
      </c>
      <c r="AD27" s="272" t="s">
        <v>254</v>
      </c>
      <c r="AE27" s="267" t="s">
        <v>257</v>
      </c>
      <c r="AF27" s="272" t="s">
        <v>5488</v>
      </c>
      <c r="AG27" s="275" t="s">
        <v>5489</v>
      </c>
      <c r="AH27" s="272" t="s">
        <v>5490</v>
      </c>
      <c r="AI27" s="275">
        <v>45291</v>
      </c>
      <c r="AJ27" s="272" t="s">
        <v>5491</v>
      </c>
    </row>
    <row r="28" spans="1:36" s="276" customFormat="1" ht="57.75" customHeight="1" x14ac:dyDescent="0.2">
      <c r="A28" s="277" t="s">
        <v>257</v>
      </c>
      <c r="B28" s="268" t="s">
        <v>35</v>
      </c>
      <c r="C28" s="278" t="s">
        <v>5495</v>
      </c>
      <c r="D28" s="270" t="str">
        <f t="shared" si="0"/>
        <v>04-541-4-2023-0127</v>
      </c>
      <c r="E28" s="271" t="str">
        <f t="shared" si="1"/>
        <v>04</v>
      </c>
      <c r="F28" s="271">
        <v>541</v>
      </c>
      <c r="G28" s="271">
        <v>4</v>
      </c>
      <c r="H28" s="278" t="s">
        <v>5496</v>
      </c>
      <c r="I28" s="278" t="s">
        <v>5497</v>
      </c>
      <c r="J28" s="272" t="s">
        <v>5498</v>
      </c>
      <c r="K28" s="272" t="s">
        <v>5499</v>
      </c>
      <c r="L28" s="278" t="s">
        <v>331</v>
      </c>
      <c r="M28" s="273">
        <v>12000</v>
      </c>
      <c r="N28" s="273">
        <v>12000</v>
      </c>
      <c r="O28" s="273"/>
      <c r="P28" s="279"/>
      <c r="Q28" s="60" t="s">
        <v>16</v>
      </c>
      <c r="R28" s="60" t="s">
        <v>1559</v>
      </c>
      <c r="S28" s="60">
        <v>0</v>
      </c>
      <c r="T28" s="60" t="s">
        <v>5500</v>
      </c>
      <c r="U28" s="60" t="s">
        <v>5501</v>
      </c>
      <c r="V28" s="272" t="s">
        <v>5502</v>
      </c>
      <c r="W28" s="60" t="s">
        <v>5503</v>
      </c>
      <c r="X28" s="272" t="s">
        <v>5504</v>
      </c>
      <c r="Y28" s="272" t="s">
        <v>5505</v>
      </c>
      <c r="Z28" s="272"/>
      <c r="AA28" s="272">
        <v>10</v>
      </c>
      <c r="AB28" s="272"/>
      <c r="AC28" s="272" t="s">
        <v>19</v>
      </c>
      <c r="AD28" s="272" t="s">
        <v>1246</v>
      </c>
      <c r="AE28" s="267" t="s">
        <v>257</v>
      </c>
      <c r="AF28" s="60" t="s">
        <v>5506</v>
      </c>
      <c r="AG28" s="61" t="s">
        <v>5507</v>
      </c>
      <c r="AH28" s="60">
        <v>2023</v>
      </c>
      <c r="AI28" s="61" t="s">
        <v>5508</v>
      </c>
      <c r="AJ28" s="272" t="s">
        <v>5509</v>
      </c>
    </row>
    <row r="29" spans="1:36" ht="57.75" customHeight="1" x14ac:dyDescent="0.25">
      <c r="A29" s="277" t="s">
        <v>257</v>
      </c>
      <c r="B29" s="268" t="s">
        <v>35</v>
      </c>
      <c r="C29" s="278" t="s">
        <v>5510</v>
      </c>
      <c r="D29" s="270" t="str">
        <f t="shared" si="0"/>
        <v>04-541-4-2023-0019</v>
      </c>
      <c r="E29" s="271" t="str">
        <f t="shared" si="1"/>
        <v>04</v>
      </c>
      <c r="F29" s="271">
        <v>541</v>
      </c>
      <c r="G29" s="269">
        <v>4</v>
      </c>
      <c r="H29" s="278">
        <v>2023</v>
      </c>
      <c r="I29" s="278" t="s">
        <v>5511</v>
      </c>
      <c r="J29" s="272" t="s">
        <v>2640</v>
      </c>
      <c r="K29" s="272" t="s">
        <v>2641</v>
      </c>
      <c r="L29" s="278" t="s">
        <v>331</v>
      </c>
      <c r="M29" s="273">
        <v>40000</v>
      </c>
      <c r="N29" s="273">
        <v>40000</v>
      </c>
      <c r="O29" s="279"/>
      <c r="P29" s="279"/>
      <c r="Q29" s="272" t="s">
        <v>16</v>
      </c>
      <c r="R29" s="272" t="s">
        <v>1559</v>
      </c>
      <c r="S29" s="272">
        <v>0</v>
      </c>
      <c r="T29" s="272" t="s">
        <v>1560</v>
      </c>
      <c r="U29" s="272" t="s">
        <v>1480</v>
      </c>
      <c r="V29" s="272" t="s">
        <v>5502</v>
      </c>
      <c r="W29" s="60" t="s">
        <v>5503</v>
      </c>
      <c r="X29" s="272" t="s">
        <v>1480</v>
      </c>
      <c r="Y29" s="272" t="s">
        <v>1482</v>
      </c>
      <c r="Z29" s="272">
        <v>20</v>
      </c>
      <c r="AA29" s="272">
        <v>10</v>
      </c>
      <c r="AB29" s="272">
        <v>10</v>
      </c>
      <c r="AC29" s="272" t="s">
        <v>5424</v>
      </c>
      <c r="AD29" s="272" t="s">
        <v>254</v>
      </c>
      <c r="AE29" s="267" t="s">
        <v>257</v>
      </c>
      <c r="AF29" s="272" t="s">
        <v>1277</v>
      </c>
      <c r="AG29" s="275">
        <v>45078</v>
      </c>
      <c r="AH29" s="275" t="s">
        <v>1534</v>
      </c>
      <c r="AI29" s="275" t="s">
        <v>1561</v>
      </c>
      <c r="AJ29" s="272" t="s">
        <v>1562</v>
      </c>
    </row>
    <row r="30" spans="1:36" s="276" customFormat="1" ht="57.75" customHeight="1" x14ac:dyDescent="0.2">
      <c r="A30" s="277" t="s">
        <v>258</v>
      </c>
      <c r="B30" s="268" t="s">
        <v>35</v>
      </c>
      <c r="C30" s="278" t="s">
        <v>5512</v>
      </c>
      <c r="D30" s="270" t="str">
        <f t="shared" si="0"/>
        <v>04-541-4-2023-0152</v>
      </c>
      <c r="E30" s="271" t="str">
        <f t="shared" si="1"/>
        <v>04</v>
      </c>
      <c r="F30" s="271">
        <v>541</v>
      </c>
      <c r="G30" s="271">
        <v>4</v>
      </c>
      <c r="H30" s="278">
        <v>2023</v>
      </c>
      <c r="I30" s="278" t="s">
        <v>5513</v>
      </c>
      <c r="J30" s="272" t="s">
        <v>2762</v>
      </c>
      <c r="K30" s="272" t="s">
        <v>2763</v>
      </c>
      <c r="L30" s="278" t="s">
        <v>331</v>
      </c>
      <c r="M30" s="273">
        <v>893941</v>
      </c>
      <c r="N30" s="273">
        <v>893941</v>
      </c>
      <c r="O30" s="279"/>
      <c r="P30" s="279"/>
      <c r="Q30" s="272" t="s">
        <v>16</v>
      </c>
      <c r="R30" s="272" t="s">
        <v>1640</v>
      </c>
      <c r="S30" s="272" t="s">
        <v>4371</v>
      </c>
      <c r="T30" s="272" t="s">
        <v>1682</v>
      </c>
      <c r="U30" s="272" t="s">
        <v>1683</v>
      </c>
      <c r="V30" s="272" t="s">
        <v>5502</v>
      </c>
      <c r="W30" s="272" t="s">
        <v>5503</v>
      </c>
      <c r="X30" s="272" t="s">
        <v>1684</v>
      </c>
      <c r="Y30" s="272" t="s">
        <v>1555</v>
      </c>
      <c r="Z30" s="272">
        <v>0</v>
      </c>
      <c r="AA30" s="272">
        <v>27</v>
      </c>
      <c r="AB30" s="272">
        <v>27</v>
      </c>
      <c r="AC30" s="272" t="s">
        <v>5466</v>
      </c>
      <c r="AD30" s="272" t="s">
        <v>254</v>
      </c>
      <c r="AE30" s="267" t="s">
        <v>258</v>
      </c>
      <c r="AF30" s="272" t="s">
        <v>1659</v>
      </c>
      <c r="AG30" s="275" t="s">
        <v>1685</v>
      </c>
      <c r="AH30" s="275" t="s">
        <v>932</v>
      </c>
      <c r="AI30" s="275" t="s">
        <v>1686</v>
      </c>
      <c r="AJ30" s="272" t="s">
        <v>1577</v>
      </c>
    </row>
    <row r="31" spans="1:36" s="291" customFormat="1" ht="57.75" customHeight="1" x14ac:dyDescent="0.2">
      <c r="A31" s="277" t="s">
        <v>258</v>
      </c>
      <c r="B31" s="268" t="s">
        <v>35</v>
      </c>
      <c r="C31" s="278" t="s">
        <v>5514</v>
      </c>
      <c r="D31" s="270" t="str">
        <f t="shared" si="0"/>
        <v>04-541-4-2023-0153</v>
      </c>
      <c r="E31" s="271" t="str">
        <f t="shared" si="1"/>
        <v>04</v>
      </c>
      <c r="F31" s="271">
        <v>541</v>
      </c>
      <c r="G31" s="271">
        <v>4</v>
      </c>
      <c r="H31" s="278">
        <v>2023</v>
      </c>
      <c r="I31" s="278" t="s">
        <v>5515</v>
      </c>
      <c r="J31" s="272" t="s">
        <v>2773</v>
      </c>
      <c r="K31" s="272" t="s">
        <v>2774</v>
      </c>
      <c r="L31" s="278" t="s">
        <v>331</v>
      </c>
      <c r="M31" s="273">
        <v>827957</v>
      </c>
      <c r="N31" s="273">
        <v>827957</v>
      </c>
      <c r="O31" s="279"/>
      <c r="P31" s="279"/>
      <c r="Q31" s="272" t="s">
        <v>16</v>
      </c>
      <c r="R31" s="272" t="s">
        <v>1533</v>
      </c>
      <c r="S31" s="272" t="s">
        <v>4371</v>
      </c>
      <c r="T31" s="272" t="s">
        <v>1682</v>
      </c>
      <c r="U31" s="272" t="s">
        <v>1688</v>
      </c>
      <c r="V31" s="272" t="s">
        <v>5502</v>
      </c>
      <c r="W31" s="272" t="s">
        <v>5503</v>
      </c>
      <c r="X31" s="272" t="s">
        <v>1684</v>
      </c>
      <c r="Y31" s="272" t="s">
        <v>1555</v>
      </c>
      <c r="Z31" s="272">
        <v>27</v>
      </c>
      <c r="AA31" s="272">
        <v>0</v>
      </c>
      <c r="AB31" s="272">
        <v>0</v>
      </c>
      <c r="AC31" s="272" t="s">
        <v>5466</v>
      </c>
      <c r="AD31" s="272" t="s">
        <v>1689</v>
      </c>
      <c r="AE31" s="267" t="s">
        <v>258</v>
      </c>
      <c r="AF31" s="272" t="s">
        <v>332</v>
      </c>
      <c r="AG31" s="275" t="s">
        <v>1685</v>
      </c>
      <c r="AH31" s="275" t="s">
        <v>932</v>
      </c>
      <c r="AI31" s="275" t="s">
        <v>1686</v>
      </c>
      <c r="AJ31" s="272" t="s">
        <v>1577</v>
      </c>
    </row>
    <row r="32" spans="1:36" s="276" customFormat="1" ht="57.75" customHeight="1" x14ac:dyDescent="0.2">
      <c r="A32" s="277" t="s">
        <v>258</v>
      </c>
      <c r="B32" s="268" t="s">
        <v>35</v>
      </c>
      <c r="C32" s="278" t="s">
        <v>5516</v>
      </c>
      <c r="D32" s="270" t="str">
        <f t="shared" si="0"/>
        <v>04-541-4-2023-0136</v>
      </c>
      <c r="E32" s="271" t="str">
        <f t="shared" si="1"/>
        <v>04</v>
      </c>
      <c r="F32" s="271">
        <v>541</v>
      </c>
      <c r="G32" s="271">
        <v>4</v>
      </c>
      <c r="H32" s="278" t="s">
        <v>5496</v>
      </c>
      <c r="I32" s="278" t="s">
        <v>5517</v>
      </c>
      <c r="J32" s="272" t="s">
        <v>5518</v>
      </c>
      <c r="K32" s="272" t="s">
        <v>3035</v>
      </c>
      <c r="L32" s="278" t="s">
        <v>331</v>
      </c>
      <c r="M32" s="273">
        <v>63000</v>
      </c>
      <c r="N32" s="273">
        <v>63000</v>
      </c>
      <c r="O32" s="279"/>
      <c r="P32" s="279"/>
      <c r="Q32" s="60" t="s">
        <v>15</v>
      </c>
      <c r="R32" s="60" t="s">
        <v>332</v>
      </c>
      <c r="S32" s="283">
        <v>1</v>
      </c>
      <c r="T32" s="60" t="s">
        <v>1277</v>
      </c>
      <c r="U32" s="60" t="s">
        <v>5501</v>
      </c>
      <c r="V32" s="272" t="s">
        <v>5423</v>
      </c>
      <c r="W32" s="60" t="s">
        <v>5519</v>
      </c>
      <c r="X32" s="272" t="s">
        <v>5520</v>
      </c>
      <c r="Y32" s="272" t="s">
        <v>5487</v>
      </c>
      <c r="Z32" s="272"/>
      <c r="AA32" s="272">
        <v>25</v>
      </c>
      <c r="AB32" s="272"/>
      <c r="AC32" s="272" t="s">
        <v>17</v>
      </c>
      <c r="AD32" s="272" t="s">
        <v>1246</v>
      </c>
      <c r="AE32" s="267" t="s">
        <v>258</v>
      </c>
      <c r="AF32" s="60" t="s">
        <v>1277</v>
      </c>
      <c r="AG32" s="61" t="s">
        <v>5521</v>
      </c>
      <c r="AH32" s="60">
        <v>2023</v>
      </c>
      <c r="AI32" s="61">
        <v>45322</v>
      </c>
      <c r="AJ32" s="272" t="s">
        <v>5520</v>
      </c>
    </row>
    <row r="33" spans="1:42" s="276" customFormat="1" ht="57.75" customHeight="1" x14ac:dyDescent="0.2">
      <c r="A33" s="267" t="s">
        <v>258</v>
      </c>
      <c r="B33" s="268" t="s">
        <v>35</v>
      </c>
      <c r="C33" s="269" t="s">
        <v>5522</v>
      </c>
      <c r="D33" s="270" t="str">
        <f t="shared" si="0"/>
        <v>04-541-4-2023-0021</v>
      </c>
      <c r="E33" s="271" t="str">
        <f t="shared" si="1"/>
        <v>04</v>
      </c>
      <c r="F33" s="271">
        <v>541</v>
      </c>
      <c r="G33" s="269">
        <v>4</v>
      </c>
      <c r="H33" s="269">
        <v>2023</v>
      </c>
      <c r="I33" s="269" t="s">
        <v>5523</v>
      </c>
      <c r="J33" s="272" t="s">
        <v>2644</v>
      </c>
      <c r="K33" s="272" t="s">
        <v>1429</v>
      </c>
      <c r="L33" s="269" t="s">
        <v>331</v>
      </c>
      <c r="M33" s="273">
        <v>84525</v>
      </c>
      <c r="N33" s="273">
        <v>84525</v>
      </c>
      <c r="O33" s="274"/>
      <c r="P33" s="274"/>
      <c r="Q33" s="272" t="s">
        <v>15</v>
      </c>
      <c r="R33" s="272" t="s">
        <v>1552</v>
      </c>
      <c r="S33" s="272">
        <v>0</v>
      </c>
      <c r="T33" s="272" t="s">
        <v>1565</v>
      </c>
      <c r="U33" s="272" t="s">
        <v>1427</v>
      </c>
      <c r="V33" s="272"/>
      <c r="W33" s="272" t="s">
        <v>1566</v>
      </c>
      <c r="X33" s="272" t="s">
        <v>1427</v>
      </c>
      <c r="Y33" s="272" t="s">
        <v>1494</v>
      </c>
      <c r="Z33" s="272">
        <v>45</v>
      </c>
      <c r="AA33" s="272">
        <v>20</v>
      </c>
      <c r="AB33" s="272">
        <v>20</v>
      </c>
      <c r="AC33" s="272" t="s">
        <v>5466</v>
      </c>
      <c r="AD33" s="272" t="s">
        <v>254</v>
      </c>
      <c r="AE33" s="267" t="s">
        <v>258</v>
      </c>
      <c r="AF33" s="272" t="s">
        <v>1565</v>
      </c>
      <c r="AG33" s="275">
        <v>44958</v>
      </c>
      <c r="AH33" s="275" t="s">
        <v>1534</v>
      </c>
      <c r="AI33" s="275">
        <v>45292</v>
      </c>
      <c r="AJ33" s="272" t="s">
        <v>1566</v>
      </c>
    </row>
    <row r="34" spans="1:42" s="408" customFormat="1" ht="57.75" customHeight="1" x14ac:dyDescent="0.2">
      <c r="A34" s="284" t="s">
        <v>258</v>
      </c>
      <c r="B34" s="268" t="s">
        <v>35</v>
      </c>
      <c r="C34" s="285" t="s">
        <v>5524</v>
      </c>
      <c r="D34" s="286" t="str">
        <f t="shared" si="0"/>
        <v>04-541-4-2023-0044</v>
      </c>
      <c r="E34" s="287" t="str">
        <f t="shared" si="1"/>
        <v>04</v>
      </c>
      <c r="F34" s="287">
        <v>541</v>
      </c>
      <c r="G34" s="285">
        <v>4</v>
      </c>
      <c r="H34" s="285">
        <v>2023</v>
      </c>
      <c r="I34" s="285" t="s">
        <v>5525</v>
      </c>
      <c r="J34" s="272" t="s">
        <v>4340</v>
      </c>
      <c r="K34" s="272" t="s">
        <v>1426</v>
      </c>
      <c r="L34" s="285" t="s">
        <v>331</v>
      </c>
      <c r="M34" s="273">
        <v>125000</v>
      </c>
      <c r="N34" s="273">
        <v>125000</v>
      </c>
      <c r="O34" s="288"/>
      <c r="P34" s="288"/>
      <c r="Q34" s="272" t="s">
        <v>15</v>
      </c>
      <c r="R34" s="272" t="s">
        <v>332</v>
      </c>
      <c r="S34" s="289">
        <v>1</v>
      </c>
      <c r="T34" s="272" t="s">
        <v>1277</v>
      </c>
      <c r="U34" s="272" t="s">
        <v>5501</v>
      </c>
      <c r="V34" s="272"/>
      <c r="W34" s="272" t="s">
        <v>154</v>
      </c>
      <c r="X34" s="272" t="s">
        <v>5526</v>
      </c>
      <c r="Y34" s="272" t="s">
        <v>5487</v>
      </c>
      <c r="Z34" s="272"/>
      <c r="AA34" s="272">
        <v>90</v>
      </c>
      <c r="AB34" s="272"/>
      <c r="AC34" s="272" t="s">
        <v>17</v>
      </c>
      <c r="AD34" s="272" t="s">
        <v>1246</v>
      </c>
      <c r="AE34" s="284" t="s">
        <v>257</v>
      </c>
      <c r="AF34" s="272" t="s">
        <v>1277</v>
      </c>
      <c r="AG34" s="275" t="s">
        <v>5521</v>
      </c>
      <c r="AH34" s="290">
        <v>2023</v>
      </c>
      <c r="AI34" s="275">
        <v>45322</v>
      </c>
      <c r="AJ34" s="272" t="s">
        <v>5527</v>
      </c>
      <c r="AK34" s="267"/>
      <c r="AL34" s="267"/>
      <c r="AM34" s="267"/>
      <c r="AN34" s="267"/>
      <c r="AO34" s="267"/>
      <c r="AP34" s="267"/>
    </row>
    <row r="35" spans="1:42" s="276" customFormat="1" ht="57.75" customHeight="1" x14ac:dyDescent="0.2">
      <c r="A35" s="277" t="s">
        <v>258</v>
      </c>
      <c r="B35" s="268" t="s">
        <v>35</v>
      </c>
      <c r="C35" s="278" t="s">
        <v>5528</v>
      </c>
      <c r="D35" s="270" t="str">
        <f t="shared" si="0"/>
        <v>04-541-4-2023-0022</v>
      </c>
      <c r="E35" s="271" t="str">
        <f t="shared" si="1"/>
        <v>04</v>
      </c>
      <c r="F35" s="271">
        <v>541</v>
      </c>
      <c r="G35" s="269">
        <v>4</v>
      </c>
      <c r="H35" s="278">
        <v>2023</v>
      </c>
      <c r="I35" s="278" t="s">
        <v>5529</v>
      </c>
      <c r="J35" s="272" t="s">
        <v>2645</v>
      </c>
      <c r="K35" s="272" t="s">
        <v>2646</v>
      </c>
      <c r="L35" s="278" t="s">
        <v>331</v>
      </c>
      <c r="M35" s="273">
        <v>15000</v>
      </c>
      <c r="N35" s="273">
        <v>15000</v>
      </c>
      <c r="O35" s="279"/>
      <c r="P35" s="279"/>
      <c r="Q35" s="272" t="s">
        <v>16</v>
      </c>
      <c r="R35" s="272" t="s">
        <v>1552</v>
      </c>
      <c r="S35" s="272" t="s">
        <v>745</v>
      </c>
      <c r="T35" s="272" t="s">
        <v>1277</v>
      </c>
      <c r="U35" s="272" t="s">
        <v>1471</v>
      </c>
      <c r="V35" s="272"/>
      <c r="W35" s="272" t="s">
        <v>1544</v>
      </c>
      <c r="X35" s="272" t="s">
        <v>1471</v>
      </c>
      <c r="Y35" s="272" t="s">
        <v>1494</v>
      </c>
      <c r="Z35" s="272">
        <v>1</v>
      </c>
      <c r="AA35" s="272">
        <v>1</v>
      </c>
      <c r="AB35" s="272">
        <v>1</v>
      </c>
      <c r="AC35" s="272" t="s">
        <v>5466</v>
      </c>
      <c r="AD35" s="272" t="s">
        <v>254</v>
      </c>
      <c r="AE35" s="267" t="s">
        <v>258</v>
      </c>
      <c r="AF35" s="272" t="s">
        <v>1277</v>
      </c>
      <c r="AG35" s="275">
        <v>44958</v>
      </c>
      <c r="AH35" s="275">
        <v>45200</v>
      </c>
      <c r="AI35" s="275">
        <v>45231</v>
      </c>
      <c r="AJ35" s="272" t="s">
        <v>1553</v>
      </c>
    </row>
    <row r="36" spans="1:42" s="276" customFormat="1" ht="57.75" customHeight="1" x14ac:dyDescent="0.2">
      <c r="A36" s="277" t="s">
        <v>258</v>
      </c>
      <c r="B36" s="268" t="s">
        <v>35</v>
      </c>
      <c r="C36" s="278" t="s">
        <v>5530</v>
      </c>
      <c r="D36" s="270" t="str">
        <f t="shared" si="0"/>
        <v>04-541-4-2023-0023</v>
      </c>
      <c r="E36" s="271" t="str">
        <f t="shared" si="1"/>
        <v>04</v>
      </c>
      <c r="F36" s="271">
        <v>541</v>
      </c>
      <c r="G36" s="269">
        <v>4</v>
      </c>
      <c r="H36" s="278">
        <v>2023</v>
      </c>
      <c r="I36" s="278" t="s">
        <v>5531</v>
      </c>
      <c r="J36" s="284" t="s">
        <v>2647</v>
      </c>
      <c r="K36" s="272" t="s">
        <v>2648</v>
      </c>
      <c r="L36" s="278" t="s">
        <v>331</v>
      </c>
      <c r="M36" s="273">
        <v>25000</v>
      </c>
      <c r="N36" s="273">
        <v>25000</v>
      </c>
      <c r="O36" s="279"/>
      <c r="P36" s="279"/>
      <c r="Q36" s="272" t="s">
        <v>16</v>
      </c>
      <c r="R36" s="272" t="s">
        <v>1543</v>
      </c>
      <c r="S36" s="272" t="s">
        <v>745</v>
      </c>
      <c r="T36" s="272" t="s">
        <v>1277</v>
      </c>
      <c r="U36" s="272" t="s">
        <v>1462</v>
      </c>
      <c r="V36" s="272"/>
      <c r="W36" s="272" t="s">
        <v>1544</v>
      </c>
      <c r="X36" s="272" t="s">
        <v>1462</v>
      </c>
      <c r="Y36" s="272" t="s">
        <v>1494</v>
      </c>
      <c r="Z36" s="272">
        <v>5</v>
      </c>
      <c r="AA36" s="272">
        <v>5</v>
      </c>
      <c r="AB36" s="272">
        <v>5</v>
      </c>
      <c r="AC36" s="272" t="s">
        <v>5466</v>
      </c>
      <c r="AD36" s="272" t="s">
        <v>254</v>
      </c>
      <c r="AE36" s="267" t="s">
        <v>258</v>
      </c>
      <c r="AF36" s="272" t="s">
        <v>1277</v>
      </c>
      <c r="AG36" s="275">
        <v>44958</v>
      </c>
      <c r="AH36" s="275">
        <v>45200</v>
      </c>
      <c r="AI36" s="275">
        <v>45231</v>
      </c>
      <c r="AJ36" s="272" t="s">
        <v>1545</v>
      </c>
    </row>
    <row r="37" spans="1:42" s="276" customFormat="1" ht="57.75" customHeight="1" x14ac:dyDescent="0.2">
      <c r="A37" s="267" t="s">
        <v>258</v>
      </c>
      <c r="B37" s="268" t="s">
        <v>35</v>
      </c>
      <c r="C37" s="269" t="s">
        <v>5543</v>
      </c>
      <c r="D37" s="270" t="str">
        <f t="shared" si="0"/>
        <v>04-541-4-2023-0042</v>
      </c>
      <c r="E37" s="271" t="str">
        <f t="shared" si="1"/>
        <v>04</v>
      </c>
      <c r="F37" s="271">
        <v>541</v>
      </c>
      <c r="G37" s="269">
        <v>4</v>
      </c>
      <c r="H37" s="269">
        <v>2023</v>
      </c>
      <c r="I37" s="269" t="s">
        <v>5544</v>
      </c>
      <c r="J37" s="272" t="s">
        <v>2779</v>
      </c>
      <c r="K37" s="272" t="s">
        <v>1535</v>
      </c>
      <c r="L37" s="269" t="s">
        <v>331</v>
      </c>
      <c r="M37" s="273">
        <v>1344933</v>
      </c>
      <c r="N37" s="273">
        <v>1344933</v>
      </c>
      <c r="O37" s="274"/>
      <c r="P37" s="274"/>
      <c r="Q37" s="272" t="s">
        <v>16</v>
      </c>
      <c r="R37" s="272" t="s">
        <v>1533</v>
      </c>
      <c r="S37" s="272">
        <v>0</v>
      </c>
      <c r="T37" s="272" t="s">
        <v>5545</v>
      </c>
      <c r="U37" s="272" t="s">
        <v>5501</v>
      </c>
      <c r="V37" s="272"/>
      <c r="W37" s="272" t="s">
        <v>154</v>
      </c>
      <c r="X37" s="272" t="s">
        <v>5546</v>
      </c>
      <c r="Y37" s="272" t="s">
        <v>5487</v>
      </c>
      <c r="Z37" s="272"/>
      <c r="AA37" s="272">
        <v>28</v>
      </c>
      <c r="AB37" s="272"/>
      <c r="AC37" s="272" t="s">
        <v>17</v>
      </c>
      <c r="AD37" s="272" t="s">
        <v>1246</v>
      </c>
      <c r="AE37" s="267" t="s">
        <v>257</v>
      </c>
      <c r="AF37" s="272" t="s">
        <v>5547</v>
      </c>
      <c r="AG37" s="61">
        <v>44896</v>
      </c>
      <c r="AH37" s="275" t="s">
        <v>5548</v>
      </c>
      <c r="AI37" s="275">
        <v>45688</v>
      </c>
      <c r="AJ37" s="272" t="s">
        <v>5549</v>
      </c>
    </row>
    <row r="38" spans="1:42" s="276" customFormat="1" ht="57.75" customHeight="1" x14ac:dyDescent="0.2">
      <c r="A38" s="277" t="s">
        <v>258</v>
      </c>
      <c r="B38" s="268" t="s">
        <v>35</v>
      </c>
      <c r="C38" s="278" t="s">
        <v>5550</v>
      </c>
      <c r="D38" s="270" t="str">
        <f t="shared" si="0"/>
        <v>04-541-4-2023-0025</v>
      </c>
      <c r="E38" s="271" t="str">
        <f t="shared" si="1"/>
        <v>04</v>
      </c>
      <c r="F38" s="271" t="str">
        <f t="shared" ref="F38:F52" si="2">MID(J38,5,3)</f>
        <v>541</v>
      </c>
      <c r="G38" s="271" t="str">
        <f t="shared" ref="G38:G52" si="3">MID(J38,12,1)</f>
        <v>4</v>
      </c>
      <c r="H38" s="278">
        <v>2023</v>
      </c>
      <c r="I38" s="278" t="s">
        <v>5551</v>
      </c>
      <c r="J38" s="272" t="s">
        <v>1597</v>
      </c>
      <c r="K38" s="272" t="s">
        <v>1598</v>
      </c>
      <c r="L38" s="278" t="s">
        <v>331</v>
      </c>
      <c r="M38" s="273">
        <v>29400</v>
      </c>
      <c r="N38" s="273">
        <v>29400</v>
      </c>
      <c r="O38" s="279"/>
      <c r="P38" s="279"/>
      <c r="Q38" s="272" t="s">
        <v>16</v>
      </c>
      <c r="R38" s="272" t="s">
        <v>1533</v>
      </c>
      <c r="S38" s="272" t="s">
        <v>4371</v>
      </c>
      <c r="T38" s="272" t="s">
        <v>1599</v>
      </c>
      <c r="U38" s="272" t="s">
        <v>1600</v>
      </c>
      <c r="V38" s="272"/>
      <c r="W38" s="272" t="s">
        <v>243</v>
      </c>
      <c r="X38" s="272" t="s">
        <v>1601</v>
      </c>
      <c r="Y38" s="272" t="s">
        <v>1572</v>
      </c>
      <c r="Z38" s="272">
        <v>6</v>
      </c>
      <c r="AA38" s="272">
        <v>6</v>
      </c>
      <c r="AB38" s="272">
        <v>0</v>
      </c>
      <c r="AC38" s="272" t="s">
        <v>5466</v>
      </c>
      <c r="AD38" s="272" t="s">
        <v>254</v>
      </c>
      <c r="AE38" s="267" t="s">
        <v>258</v>
      </c>
      <c r="AF38" s="272" t="s">
        <v>1602</v>
      </c>
      <c r="AG38" s="275" t="s">
        <v>1603</v>
      </c>
      <c r="AH38" s="275" t="s">
        <v>1584</v>
      </c>
      <c r="AI38" s="275" t="s">
        <v>1576</v>
      </c>
      <c r="AJ38" s="272" t="s">
        <v>1577</v>
      </c>
    </row>
    <row r="39" spans="1:42" s="276" customFormat="1" ht="57.75" customHeight="1" x14ac:dyDescent="0.2">
      <c r="A39" s="277" t="s">
        <v>258</v>
      </c>
      <c r="B39" s="268" t="s">
        <v>35</v>
      </c>
      <c r="C39" s="278" t="s">
        <v>5552</v>
      </c>
      <c r="D39" s="270" t="str">
        <f t="shared" si="0"/>
        <v>04-541-4-2023-0027</v>
      </c>
      <c r="E39" s="271" t="str">
        <f t="shared" si="1"/>
        <v>04</v>
      </c>
      <c r="F39" s="271" t="str">
        <f t="shared" si="2"/>
        <v>541</v>
      </c>
      <c r="G39" s="271" t="str">
        <f t="shared" si="3"/>
        <v>4</v>
      </c>
      <c r="H39" s="278">
        <v>2023</v>
      </c>
      <c r="I39" s="278" t="s">
        <v>5553</v>
      </c>
      <c r="J39" s="272" t="s">
        <v>2652</v>
      </c>
      <c r="K39" s="272" t="s">
        <v>1661</v>
      </c>
      <c r="L39" s="278" t="s">
        <v>331</v>
      </c>
      <c r="M39" s="273">
        <v>162250</v>
      </c>
      <c r="N39" s="273">
        <v>162250</v>
      </c>
      <c r="O39" s="279"/>
      <c r="P39" s="279"/>
      <c r="Q39" s="272" t="s">
        <v>16</v>
      </c>
      <c r="R39" s="272" t="s">
        <v>1640</v>
      </c>
      <c r="S39" s="272" t="s">
        <v>4371</v>
      </c>
      <c r="T39" s="272" t="s">
        <v>1662</v>
      </c>
      <c r="U39" s="272" t="s">
        <v>1663</v>
      </c>
      <c r="V39" s="272"/>
      <c r="W39" s="272" t="s">
        <v>243</v>
      </c>
      <c r="X39" s="272" t="s">
        <v>1664</v>
      </c>
      <c r="Y39" s="272" t="s">
        <v>1555</v>
      </c>
      <c r="Z39" s="272">
        <v>2</v>
      </c>
      <c r="AA39" s="272">
        <v>2</v>
      </c>
      <c r="AB39" s="272">
        <v>0</v>
      </c>
      <c r="AC39" s="272" t="s">
        <v>5466</v>
      </c>
      <c r="AD39" s="272" t="s">
        <v>254</v>
      </c>
      <c r="AE39" s="267" t="s">
        <v>258</v>
      </c>
      <c r="AF39" s="272" t="s">
        <v>1659</v>
      </c>
      <c r="AG39" s="275" t="s">
        <v>1574</v>
      </c>
      <c r="AH39" s="275" t="s">
        <v>1665</v>
      </c>
      <c r="AI39" s="275">
        <v>45350</v>
      </c>
      <c r="AJ39" s="272" t="s">
        <v>1577</v>
      </c>
    </row>
    <row r="40" spans="1:42" s="276" customFormat="1" ht="57.75" customHeight="1" x14ac:dyDescent="0.2">
      <c r="A40" s="277" t="s">
        <v>258</v>
      </c>
      <c r="B40" s="268" t="s">
        <v>35</v>
      </c>
      <c r="C40" s="278" t="s">
        <v>5554</v>
      </c>
      <c r="D40" s="270" t="str">
        <f t="shared" si="0"/>
        <v>04-541-4-2023-0028</v>
      </c>
      <c r="E40" s="271" t="str">
        <f t="shared" si="1"/>
        <v>04</v>
      </c>
      <c r="F40" s="271" t="str">
        <f t="shared" si="2"/>
        <v>541</v>
      </c>
      <c r="G40" s="271" t="str">
        <f t="shared" si="3"/>
        <v>4</v>
      </c>
      <c r="H40" s="278">
        <v>2023</v>
      </c>
      <c r="I40" s="278" t="s">
        <v>5555</v>
      </c>
      <c r="J40" s="272" t="s">
        <v>2653</v>
      </c>
      <c r="K40" s="272" t="s">
        <v>1605</v>
      </c>
      <c r="L40" s="278" t="s">
        <v>331</v>
      </c>
      <c r="M40" s="273">
        <v>65000</v>
      </c>
      <c r="N40" s="273">
        <v>65000</v>
      </c>
      <c r="O40" s="279"/>
      <c r="P40" s="279"/>
      <c r="Q40" s="272" t="s">
        <v>16</v>
      </c>
      <c r="R40" s="272" t="s">
        <v>1533</v>
      </c>
      <c r="S40" s="272" t="s">
        <v>4371</v>
      </c>
      <c r="T40" s="272" t="s">
        <v>1606</v>
      </c>
      <c r="U40" s="272" t="s">
        <v>1607</v>
      </c>
      <c r="V40" s="272"/>
      <c r="W40" s="272" t="s">
        <v>243</v>
      </c>
      <c r="X40" s="272" t="s">
        <v>1608</v>
      </c>
      <c r="Y40" s="272" t="s">
        <v>1572</v>
      </c>
      <c r="Z40" s="272">
        <v>1</v>
      </c>
      <c r="AA40" s="272">
        <v>1</v>
      </c>
      <c r="AB40" s="272">
        <v>0</v>
      </c>
      <c r="AC40" s="272" t="s">
        <v>5466</v>
      </c>
      <c r="AD40" s="272" t="s">
        <v>254</v>
      </c>
      <c r="AE40" s="267" t="s">
        <v>258</v>
      </c>
      <c r="AF40" s="272" t="s">
        <v>1609</v>
      </c>
      <c r="AG40" s="275" t="s">
        <v>1610</v>
      </c>
      <c r="AH40" s="275" t="s">
        <v>1611</v>
      </c>
      <c r="AI40" s="275" t="s">
        <v>1612</v>
      </c>
      <c r="AJ40" s="272" t="s">
        <v>1577</v>
      </c>
    </row>
    <row r="41" spans="1:42" s="276" customFormat="1" ht="57.75" customHeight="1" x14ac:dyDescent="0.2">
      <c r="A41" s="277" t="s">
        <v>258</v>
      </c>
      <c r="B41" s="268" t="s">
        <v>35</v>
      </c>
      <c r="C41" s="278" t="s">
        <v>5556</v>
      </c>
      <c r="D41" s="270" t="str">
        <f t="shared" si="0"/>
        <v>04-541-4-2023-0029</v>
      </c>
      <c r="E41" s="271" t="str">
        <f t="shared" si="1"/>
        <v>04</v>
      </c>
      <c r="F41" s="271" t="str">
        <f t="shared" si="2"/>
        <v>541</v>
      </c>
      <c r="G41" s="271" t="str">
        <f t="shared" si="3"/>
        <v>4</v>
      </c>
      <c r="H41" s="278">
        <v>2023</v>
      </c>
      <c r="I41" s="278" t="s">
        <v>5557</v>
      </c>
      <c r="J41" s="272" t="s">
        <v>2654</v>
      </c>
      <c r="K41" s="272" t="s">
        <v>1667</v>
      </c>
      <c r="L41" s="278" t="s">
        <v>331</v>
      </c>
      <c r="M41" s="273">
        <v>133312</v>
      </c>
      <c r="N41" s="273">
        <v>133312</v>
      </c>
      <c r="O41" s="279"/>
      <c r="P41" s="279"/>
      <c r="Q41" s="272" t="s">
        <v>16</v>
      </c>
      <c r="R41" s="272" t="s">
        <v>1640</v>
      </c>
      <c r="S41" s="272" t="s">
        <v>4371</v>
      </c>
      <c r="T41" s="272" t="s">
        <v>1668</v>
      </c>
      <c r="U41" s="272" t="s">
        <v>1680</v>
      </c>
      <c r="V41" s="272"/>
      <c r="W41" s="272" t="s">
        <v>243</v>
      </c>
      <c r="X41" s="272" t="s">
        <v>1669</v>
      </c>
      <c r="Y41" s="272" t="s">
        <v>1555</v>
      </c>
      <c r="Z41" s="272" t="s">
        <v>4791</v>
      </c>
      <c r="AA41" s="272">
        <v>0</v>
      </c>
      <c r="AB41" s="272">
        <v>0</v>
      </c>
      <c r="AC41" s="272" t="s">
        <v>5466</v>
      </c>
      <c r="AD41" s="272" t="s">
        <v>254</v>
      </c>
      <c r="AE41" s="267" t="s">
        <v>258</v>
      </c>
      <c r="AF41" s="272" t="s">
        <v>1659</v>
      </c>
      <c r="AG41" s="275" t="s">
        <v>1603</v>
      </c>
      <c r="AH41" s="275" t="s">
        <v>1584</v>
      </c>
      <c r="AI41" s="275" t="s">
        <v>1670</v>
      </c>
      <c r="AJ41" s="272" t="s">
        <v>1577</v>
      </c>
    </row>
    <row r="42" spans="1:42" s="276" customFormat="1" ht="57.75" customHeight="1" x14ac:dyDescent="0.2">
      <c r="A42" s="277" t="s">
        <v>258</v>
      </c>
      <c r="B42" s="268" t="s">
        <v>35</v>
      </c>
      <c r="C42" s="278" t="s">
        <v>5558</v>
      </c>
      <c r="D42" s="270" t="str">
        <f t="shared" si="0"/>
        <v>04-541-4-2023-0030</v>
      </c>
      <c r="E42" s="271" t="str">
        <f t="shared" si="1"/>
        <v>04</v>
      </c>
      <c r="F42" s="271" t="str">
        <f t="shared" si="2"/>
        <v>541</v>
      </c>
      <c r="G42" s="271" t="str">
        <f t="shared" si="3"/>
        <v>4</v>
      </c>
      <c r="H42" s="278">
        <v>2023</v>
      </c>
      <c r="I42" s="278" t="s">
        <v>5559</v>
      </c>
      <c r="J42" s="272" t="s">
        <v>2655</v>
      </c>
      <c r="K42" s="272" t="s">
        <v>2656</v>
      </c>
      <c r="L42" s="278" t="s">
        <v>331</v>
      </c>
      <c r="M42" s="273">
        <v>4300</v>
      </c>
      <c r="N42" s="273">
        <v>4300</v>
      </c>
      <c r="O42" s="279"/>
      <c r="P42" s="279"/>
      <c r="Q42" s="272" t="s">
        <v>16</v>
      </c>
      <c r="R42" s="272" t="s">
        <v>1640</v>
      </c>
      <c r="S42" s="272" t="s">
        <v>4371</v>
      </c>
      <c r="T42" s="272" t="s">
        <v>1656</v>
      </c>
      <c r="U42" s="272" t="s">
        <v>1657</v>
      </c>
      <c r="V42" s="272"/>
      <c r="W42" s="272" t="s">
        <v>243</v>
      </c>
      <c r="X42" s="272" t="s">
        <v>1658</v>
      </c>
      <c r="Y42" s="272" t="s">
        <v>1555</v>
      </c>
      <c r="Z42" s="272" t="s">
        <v>4791</v>
      </c>
      <c r="AA42" s="272">
        <v>0</v>
      </c>
      <c r="AB42" s="272">
        <v>0</v>
      </c>
      <c r="AC42" s="272" t="s">
        <v>5466</v>
      </c>
      <c r="AD42" s="272" t="s">
        <v>254</v>
      </c>
      <c r="AE42" s="267" t="s">
        <v>258</v>
      </c>
      <c r="AF42" s="272" t="s">
        <v>1659</v>
      </c>
      <c r="AG42" s="275" t="s">
        <v>1574</v>
      </c>
      <c r="AH42" s="275" t="s">
        <v>1611</v>
      </c>
      <c r="AI42" s="275">
        <v>45350</v>
      </c>
      <c r="AJ42" s="272" t="s">
        <v>1577</v>
      </c>
    </row>
    <row r="43" spans="1:42" s="276" customFormat="1" ht="57.75" customHeight="1" x14ac:dyDescent="0.2">
      <c r="A43" s="277" t="s">
        <v>258</v>
      </c>
      <c r="B43" s="268" t="s">
        <v>35</v>
      </c>
      <c r="C43" s="278" t="s">
        <v>5560</v>
      </c>
      <c r="D43" s="270" t="str">
        <f t="shared" si="0"/>
        <v>04-541-4-2023-0031</v>
      </c>
      <c r="E43" s="271" t="str">
        <f t="shared" si="1"/>
        <v>04</v>
      </c>
      <c r="F43" s="271" t="str">
        <f t="shared" si="2"/>
        <v>541</v>
      </c>
      <c r="G43" s="271" t="str">
        <f t="shared" si="3"/>
        <v>4</v>
      </c>
      <c r="H43" s="278">
        <v>2023</v>
      </c>
      <c r="I43" s="278" t="s">
        <v>5561</v>
      </c>
      <c r="J43" s="272" t="s">
        <v>2657</v>
      </c>
      <c r="K43" s="272" t="s">
        <v>2658</v>
      </c>
      <c r="L43" s="278" t="s">
        <v>331</v>
      </c>
      <c r="M43" s="273">
        <v>36600</v>
      </c>
      <c r="N43" s="273">
        <v>36600</v>
      </c>
      <c r="O43" s="279"/>
      <c r="P43" s="279"/>
      <c r="Q43" s="272" t="s">
        <v>16</v>
      </c>
      <c r="R43" s="272" t="s">
        <v>1533</v>
      </c>
      <c r="S43" s="272" t="s">
        <v>4371</v>
      </c>
      <c r="T43" s="272" t="s">
        <v>1623</v>
      </c>
      <c r="U43" s="272" t="s">
        <v>1624</v>
      </c>
      <c r="V43" s="272"/>
      <c r="W43" s="272" t="s">
        <v>243</v>
      </c>
      <c r="X43" s="272" t="s">
        <v>1625</v>
      </c>
      <c r="Y43" s="272" t="s">
        <v>1555</v>
      </c>
      <c r="Z43" s="272">
        <v>5</v>
      </c>
      <c r="AA43" s="272">
        <v>6</v>
      </c>
      <c r="AB43" s="272">
        <v>3</v>
      </c>
      <c r="AC43" s="272" t="s">
        <v>5466</v>
      </c>
      <c r="AD43" s="272" t="s">
        <v>254</v>
      </c>
      <c r="AE43" s="267" t="s">
        <v>258</v>
      </c>
      <c r="AF43" s="272" t="s">
        <v>1626</v>
      </c>
      <c r="AG43" s="275" t="s">
        <v>1619</v>
      </c>
      <c r="AH43" s="275" t="s">
        <v>1627</v>
      </c>
      <c r="AI43" s="275" t="s">
        <v>1628</v>
      </c>
      <c r="AJ43" s="272" t="s">
        <v>1629</v>
      </c>
    </row>
    <row r="44" spans="1:42" s="276" customFormat="1" ht="57.75" customHeight="1" x14ac:dyDescent="0.2">
      <c r="A44" s="277" t="s">
        <v>258</v>
      </c>
      <c r="B44" s="268" t="s">
        <v>35</v>
      </c>
      <c r="C44" s="278" t="s">
        <v>5562</v>
      </c>
      <c r="D44" s="270" t="str">
        <f t="shared" si="0"/>
        <v>04-541-4-2023-0032</v>
      </c>
      <c r="E44" s="271" t="str">
        <f t="shared" si="1"/>
        <v>04</v>
      </c>
      <c r="F44" s="271" t="str">
        <f t="shared" si="2"/>
        <v>541</v>
      </c>
      <c r="G44" s="271" t="str">
        <f t="shared" si="3"/>
        <v>4</v>
      </c>
      <c r="H44" s="278">
        <v>2023</v>
      </c>
      <c r="I44" s="278" t="s">
        <v>5563</v>
      </c>
      <c r="J44" s="272" t="s">
        <v>2659</v>
      </c>
      <c r="K44" s="272" t="s">
        <v>1568</v>
      </c>
      <c r="L44" s="278" t="s">
        <v>331</v>
      </c>
      <c r="M44" s="273">
        <v>48881</v>
      </c>
      <c r="N44" s="273">
        <v>48881</v>
      </c>
      <c r="O44" s="279"/>
      <c r="P44" s="279"/>
      <c r="Q44" s="272" t="s">
        <v>16</v>
      </c>
      <c r="R44" s="272" t="s">
        <v>1533</v>
      </c>
      <c r="S44" s="272" t="s">
        <v>4371</v>
      </c>
      <c r="T44" s="272" t="s">
        <v>1569</v>
      </c>
      <c r="U44" s="272" t="s">
        <v>1570</v>
      </c>
      <c r="V44" s="272"/>
      <c r="W44" s="272" t="s">
        <v>243</v>
      </c>
      <c r="X44" s="272" t="s">
        <v>1571</v>
      </c>
      <c r="Y44" s="272" t="s">
        <v>1572</v>
      </c>
      <c r="Z44" s="272">
        <v>2</v>
      </c>
      <c r="AA44" s="272">
        <v>2</v>
      </c>
      <c r="AB44" s="272">
        <v>1</v>
      </c>
      <c r="AC44" s="272" t="s">
        <v>5466</v>
      </c>
      <c r="AD44" s="272" t="s">
        <v>254</v>
      </c>
      <c r="AE44" s="267" t="s">
        <v>258</v>
      </c>
      <c r="AF44" s="272" t="s">
        <v>1573</v>
      </c>
      <c r="AG44" s="275" t="s">
        <v>1574</v>
      </c>
      <c r="AH44" s="275" t="s">
        <v>1575</v>
      </c>
      <c r="AI44" s="275" t="s">
        <v>1576</v>
      </c>
      <c r="AJ44" s="272" t="s">
        <v>1577</v>
      </c>
    </row>
    <row r="45" spans="1:42" s="276" customFormat="1" ht="57.75" customHeight="1" x14ac:dyDescent="0.2">
      <c r="A45" s="277" t="s">
        <v>258</v>
      </c>
      <c r="B45" s="268" t="s">
        <v>35</v>
      </c>
      <c r="C45" s="278" t="s">
        <v>5564</v>
      </c>
      <c r="D45" s="270" t="str">
        <f t="shared" si="0"/>
        <v>04-541-4-2023-0033</v>
      </c>
      <c r="E45" s="271" t="str">
        <f t="shared" si="1"/>
        <v>04</v>
      </c>
      <c r="F45" s="271" t="str">
        <f t="shared" si="2"/>
        <v>541</v>
      </c>
      <c r="G45" s="271" t="str">
        <f t="shared" si="3"/>
        <v>4</v>
      </c>
      <c r="H45" s="278">
        <v>2023</v>
      </c>
      <c r="I45" s="278" t="s">
        <v>5565</v>
      </c>
      <c r="J45" s="272" t="s">
        <v>2660</v>
      </c>
      <c r="K45" s="272" t="s">
        <v>2661</v>
      </c>
      <c r="L45" s="278" t="s">
        <v>331</v>
      </c>
      <c r="M45" s="273">
        <v>418850</v>
      </c>
      <c r="N45" s="273">
        <v>418850</v>
      </c>
      <c r="O45" s="279"/>
      <c r="P45" s="279"/>
      <c r="Q45" s="272" t="s">
        <v>16</v>
      </c>
      <c r="R45" s="272" t="s">
        <v>1533</v>
      </c>
      <c r="S45" s="272" t="s">
        <v>4371</v>
      </c>
      <c r="T45" s="272" t="s">
        <v>1615</v>
      </c>
      <c r="U45" s="272" t="s">
        <v>1616</v>
      </c>
      <c r="V45" s="272"/>
      <c r="W45" s="272" t="s">
        <v>243</v>
      </c>
      <c r="X45" s="272" t="s">
        <v>1617</v>
      </c>
      <c r="Y45" s="272" t="s">
        <v>1572</v>
      </c>
      <c r="Z45" s="272">
        <v>6</v>
      </c>
      <c r="AA45" s="272">
        <v>6</v>
      </c>
      <c r="AB45" s="272">
        <v>6</v>
      </c>
      <c r="AC45" s="272" t="s">
        <v>5466</v>
      </c>
      <c r="AD45" s="272" t="s">
        <v>254</v>
      </c>
      <c r="AE45" s="267" t="s">
        <v>258</v>
      </c>
      <c r="AF45" s="272" t="s">
        <v>1618</v>
      </c>
      <c r="AG45" s="275" t="s">
        <v>1619</v>
      </c>
      <c r="AH45" s="275" t="s">
        <v>1611</v>
      </c>
      <c r="AI45" s="275" t="s">
        <v>1620</v>
      </c>
      <c r="AJ45" s="272" t="s">
        <v>1577</v>
      </c>
    </row>
    <row r="46" spans="1:42" s="276" customFormat="1" ht="57.75" customHeight="1" x14ac:dyDescent="0.2">
      <c r="A46" s="277" t="s">
        <v>258</v>
      </c>
      <c r="B46" s="268" t="s">
        <v>35</v>
      </c>
      <c r="C46" s="278" t="s">
        <v>5566</v>
      </c>
      <c r="D46" s="270" t="str">
        <f t="shared" si="0"/>
        <v>04-541-4-2023-0034</v>
      </c>
      <c r="E46" s="271" t="str">
        <f t="shared" si="1"/>
        <v>04</v>
      </c>
      <c r="F46" s="271" t="str">
        <f t="shared" si="2"/>
        <v>541</v>
      </c>
      <c r="G46" s="271" t="str">
        <f t="shared" si="3"/>
        <v>4</v>
      </c>
      <c r="H46" s="278">
        <v>2023</v>
      </c>
      <c r="I46" s="278" t="s">
        <v>5567</v>
      </c>
      <c r="J46" s="272" t="s">
        <v>2662</v>
      </c>
      <c r="K46" s="272" t="s">
        <v>2663</v>
      </c>
      <c r="L46" s="278" t="s">
        <v>331</v>
      </c>
      <c r="M46" s="273">
        <v>151887</v>
      </c>
      <c r="N46" s="273">
        <v>151887</v>
      </c>
      <c r="O46" s="279"/>
      <c r="P46" s="279"/>
      <c r="Q46" s="272" t="s">
        <v>16</v>
      </c>
      <c r="R46" s="272" t="s">
        <v>1533</v>
      </c>
      <c r="S46" s="272" t="s">
        <v>4371</v>
      </c>
      <c r="T46" s="272" t="s">
        <v>1592</v>
      </c>
      <c r="U46" s="272" t="s">
        <v>1593</v>
      </c>
      <c r="V46" s="272"/>
      <c r="W46" s="272" t="s">
        <v>243</v>
      </c>
      <c r="X46" s="272" t="s">
        <v>1594</v>
      </c>
      <c r="Y46" s="272" t="s">
        <v>1572</v>
      </c>
      <c r="Z46" s="272">
        <v>1</v>
      </c>
      <c r="AA46" s="272">
        <v>1</v>
      </c>
      <c r="AB46" s="272">
        <v>2</v>
      </c>
      <c r="AC46" s="272" t="s">
        <v>5466</v>
      </c>
      <c r="AD46" s="272" t="s">
        <v>254</v>
      </c>
      <c r="AE46" s="267" t="s">
        <v>258</v>
      </c>
      <c r="AF46" s="272" t="s">
        <v>1595</v>
      </c>
      <c r="AG46" s="275" t="s">
        <v>1574</v>
      </c>
      <c r="AH46" s="275" t="s">
        <v>1596</v>
      </c>
      <c r="AI46" s="275" t="s">
        <v>1576</v>
      </c>
      <c r="AJ46" s="272" t="s">
        <v>1577</v>
      </c>
    </row>
    <row r="47" spans="1:42" s="276" customFormat="1" ht="57.75" customHeight="1" x14ac:dyDescent="0.2">
      <c r="A47" s="277" t="s">
        <v>258</v>
      </c>
      <c r="B47" s="268" t="s">
        <v>35</v>
      </c>
      <c r="C47" s="278" t="s">
        <v>5568</v>
      </c>
      <c r="D47" s="270" t="str">
        <f t="shared" si="0"/>
        <v>04-541-4-2023-0035</v>
      </c>
      <c r="E47" s="271" t="str">
        <f t="shared" si="1"/>
        <v>04</v>
      </c>
      <c r="F47" s="271" t="str">
        <f t="shared" si="2"/>
        <v>541</v>
      </c>
      <c r="G47" s="271" t="str">
        <f t="shared" si="3"/>
        <v>4</v>
      </c>
      <c r="H47" s="278">
        <v>2023</v>
      </c>
      <c r="I47" s="278" t="s">
        <v>5569</v>
      </c>
      <c r="J47" s="272" t="s">
        <v>2664</v>
      </c>
      <c r="K47" s="272" t="s">
        <v>2665</v>
      </c>
      <c r="L47" s="278" t="s">
        <v>331</v>
      </c>
      <c r="M47" s="273">
        <v>136300</v>
      </c>
      <c r="N47" s="273">
        <v>136300</v>
      </c>
      <c r="O47" s="279"/>
      <c r="P47" s="279"/>
      <c r="Q47" s="272" t="s">
        <v>16</v>
      </c>
      <c r="R47" s="272" t="s">
        <v>1533</v>
      </c>
      <c r="S47" s="272" t="s">
        <v>4371</v>
      </c>
      <c r="T47" s="272" t="s">
        <v>1580</v>
      </c>
      <c r="U47" s="272" t="s">
        <v>1581</v>
      </c>
      <c r="V47" s="272"/>
      <c r="W47" s="272" t="s">
        <v>243</v>
      </c>
      <c r="X47" s="272" t="s">
        <v>1582</v>
      </c>
      <c r="Y47" s="272" t="s">
        <v>1572</v>
      </c>
      <c r="Z47" s="272">
        <v>2</v>
      </c>
      <c r="AA47" s="272">
        <v>2</v>
      </c>
      <c r="AB47" s="272">
        <v>2</v>
      </c>
      <c r="AC47" s="272" t="s">
        <v>5466</v>
      </c>
      <c r="AD47" s="272" t="s">
        <v>254</v>
      </c>
      <c r="AE47" s="267" t="s">
        <v>258</v>
      </c>
      <c r="AF47" s="272" t="s">
        <v>1583</v>
      </c>
      <c r="AG47" s="275" t="s">
        <v>1574</v>
      </c>
      <c r="AH47" s="275" t="s">
        <v>1584</v>
      </c>
      <c r="AI47" s="275" t="s">
        <v>1576</v>
      </c>
      <c r="AJ47" s="272" t="s">
        <v>1577</v>
      </c>
    </row>
    <row r="48" spans="1:42" s="276" customFormat="1" ht="57.75" customHeight="1" x14ac:dyDescent="0.2">
      <c r="A48" s="277" t="s">
        <v>258</v>
      </c>
      <c r="B48" s="268" t="s">
        <v>35</v>
      </c>
      <c r="C48" s="278" t="s">
        <v>5570</v>
      </c>
      <c r="D48" s="270" t="str">
        <f t="shared" si="0"/>
        <v>04-541-4-2023-0036</v>
      </c>
      <c r="E48" s="271" t="str">
        <f t="shared" si="1"/>
        <v>04</v>
      </c>
      <c r="F48" s="271" t="str">
        <f t="shared" si="2"/>
        <v>541</v>
      </c>
      <c r="G48" s="271" t="str">
        <f t="shared" si="3"/>
        <v>4</v>
      </c>
      <c r="H48" s="278">
        <v>2023</v>
      </c>
      <c r="I48" s="278" t="s">
        <v>5571</v>
      </c>
      <c r="J48" s="272" t="s">
        <v>2666</v>
      </c>
      <c r="K48" s="272" t="s">
        <v>1631</v>
      </c>
      <c r="L48" s="278" t="s">
        <v>331</v>
      </c>
      <c r="M48" s="273">
        <v>41200</v>
      </c>
      <c r="N48" s="273">
        <v>41200</v>
      </c>
      <c r="O48" s="279"/>
      <c r="P48" s="279"/>
      <c r="Q48" s="272" t="s">
        <v>16</v>
      </c>
      <c r="R48" s="272" t="s">
        <v>1533</v>
      </c>
      <c r="S48" s="272" t="s">
        <v>4371</v>
      </c>
      <c r="T48" s="272" t="s">
        <v>1632</v>
      </c>
      <c r="U48" s="272" t="s">
        <v>1633</v>
      </c>
      <c r="V48" s="272"/>
      <c r="W48" s="272" t="s">
        <v>243</v>
      </c>
      <c r="X48" s="272" t="s">
        <v>1634</v>
      </c>
      <c r="Y48" s="272" t="s">
        <v>1555</v>
      </c>
      <c r="Z48" s="272"/>
      <c r="AA48" s="272">
        <v>1</v>
      </c>
      <c r="AB48" s="272"/>
      <c r="AC48" s="272" t="s">
        <v>5466</v>
      </c>
      <c r="AD48" s="272" t="s">
        <v>254</v>
      </c>
      <c r="AE48" s="267" t="s">
        <v>258</v>
      </c>
      <c r="AF48" s="272" t="s">
        <v>1635</v>
      </c>
      <c r="AG48" s="275" t="s">
        <v>1556</v>
      </c>
      <c r="AH48" s="275" t="s">
        <v>1611</v>
      </c>
      <c r="AI48" s="275" t="s">
        <v>1636</v>
      </c>
      <c r="AJ48" s="272" t="s">
        <v>1637</v>
      </c>
    </row>
    <row r="49" spans="1:36" s="276" customFormat="1" ht="57.75" customHeight="1" x14ac:dyDescent="0.2">
      <c r="A49" s="277" t="s">
        <v>258</v>
      </c>
      <c r="B49" s="268" t="s">
        <v>35</v>
      </c>
      <c r="C49" s="278" t="s">
        <v>5572</v>
      </c>
      <c r="D49" s="270" t="str">
        <f t="shared" si="0"/>
        <v>04-541-4-2023-0037</v>
      </c>
      <c r="E49" s="271" t="str">
        <f t="shared" si="1"/>
        <v>04</v>
      </c>
      <c r="F49" s="271" t="str">
        <f t="shared" si="2"/>
        <v>541</v>
      </c>
      <c r="G49" s="271" t="str">
        <f t="shared" si="3"/>
        <v>4</v>
      </c>
      <c r="H49" s="278">
        <v>2023</v>
      </c>
      <c r="I49" s="278" t="s">
        <v>5573</v>
      </c>
      <c r="J49" s="272" t="s">
        <v>2667</v>
      </c>
      <c r="K49" s="272" t="s">
        <v>1639</v>
      </c>
      <c r="L49" s="278" t="s">
        <v>331</v>
      </c>
      <c r="M49" s="273">
        <v>536820</v>
      </c>
      <c r="N49" s="273">
        <v>536820</v>
      </c>
      <c r="O49" s="279"/>
      <c r="P49" s="279"/>
      <c r="Q49" s="272" t="s">
        <v>16</v>
      </c>
      <c r="R49" s="272" t="s">
        <v>1640</v>
      </c>
      <c r="S49" s="272" t="s">
        <v>4371</v>
      </c>
      <c r="T49" s="272" t="s">
        <v>1641</v>
      </c>
      <c r="U49" s="272" t="s">
        <v>2808</v>
      </c>
      <c r="V49" s="272"/>
      <c r="W49" s="272" t="s">
        <v>243</v>
      </c>
      <c r="X49" s="272" t="s">
        <v>1642</v>
      </c>
      <c r="Y49" s="272" t="s">
        <v>1555</v>
      </c>
      <c r="Z49" s="272">
        <v>6</v>
      </c>
      <c r="AA49" s="272">
        <v>7</v>
      </c>
      <c r="AB49" s="272"/>
      <c r="AC49" s="272" t="s">
        <v>5466</v>
      </c>
      <c r="AD49" s="272" t="s">
        <v>254</v>
      </c>
      <c r="AE49" s="267" t="s">
        <v>258</v>
      </c>
      <c r="AF49" s="272" t="s">
        <v>1643</v>
      </c>
      <c r="AG49" s="275" t="s">
        <v>1574</v>
      </c>
      <c r="AH49" s="275" t="s">
        <v>1611</v>
      </c>
      <c r="AI49" s="275">
        <v>45337</v>
      </c>
      <c r="AJ49" s="272" t="s">
        <v>1577</v>
      </c>
    </row>
    <row r="50" spans="1:36" ht="57.75" customHeight="1" x14ac:dyDescent="0.25">
      <c r="A50" s="277" t="s">
        <v>258</v>
      </c>
      <c r="B50" s="268" t="s">
        <v>35</v>
      </c>
      <c r="C50" s="278" t="s">
        <v>5574</v>
      </c>
      <c r="D50" s="270" t="str">
        <f t="shared" si="0"/>
        <v>04-541-4-2023-0038</v>
      </c>
      <c r="E50" s="271" t="str">
        <f t="shared" si="1"/>
        <v>04</v>
      </c>
      <c r="F50" s="271" t="str">
        <f t="shared" si="2"/>
        <v>541</v>
      </c>
      <c r="G50" s="271" t="str">
        <f t="shared" si="3"/>
        <v>4</v>
      </c>
      <c r="H50" s="278">
        <v>2023</v>
      </c>
      <c r="I50" s="278" t="s">
        <v>5575</v>
      </c>
      <c r="J50" s="272" t="s">
        <v>2668</v>
      </c>
      <c r="K50" s="272" t="s">
        <v>1645</v>
      </c>
      <c r="L50" s="278" t="s">
        <v>331</v>
      </c>
      <c r="M50" s="273">
        <v>83223</v>
      </c>
      <c r="N50" s="273">
        <v>83223</v>
      </c>
      <c r="O50" s="279"/>
      <c r="P50" s="279"/>
      <c r="Q50" s="272" t="s">
        <v>16</v>
      </c>
      <c r="R50" s="272" t="s">
        <v>1640</v>
      </c>
      <c r="S50" s="272" t="s">
        <v>4371</v>
      </c>
      <c r="T50" s="272" t="s">
        <v>1646</v>
      </c>
      <c r="U50" s="272" t="s">
        <v>1647</v>
      </c>
      <c r="V50" s="272"/>
      <c r="W50" s="272" t="s">
        <v>243</v>
      </c>
      <c r="X50" s="272" t="s">
        <v>1648</v>
      </c>
      <c r="Y50" s="272" t="s">
        <v>1555</v>
      </c>
      <c r="Z50" s="272">
        <v>3</v>
      </c>
      <c r="AA50" s="272">
        <v>3</v>
      </c>
      <c r="AB50" s="272">
        <v>2</v>
      </c>
      <c r="AC50" s="272" t="s">
        <v>5466</v>
      </c>
      <c r="AD50" s="272" t="s">
        <v>254</v>
      </c>
      <c r="AE50" s="267" t="s">
        <v>258</v>
      </c>
      <c r="AF50" s="272" t="s">
        <v>1643</v>
      </c>
      <c r="AG50" s="275" t="s">
        <v>1574</v>
      </c>
      <c r="AH50" s="275" t="s">
        <v>1611</v>
      </c>
      <c r="AI50" s="275">
        <v>45337</v>
      </c>
      <c r="AJ50" s="272" t="s">
        <v>1577</v>
      </c>
    </row>
    <row r="51" spans="1:36" s="276" customFormat="1" ht="57.75" customHeight="1" x14ac:dyDescent="0.2">
      <c r="A51" s="277" t="s">
        <v>258</v>
      </c>
      <c r="B51" s="268" t="s">
        <v>35</v>
      </c>
      <c r="C51" s="278" t="s">
        <v>5576</v>
      </c>
      <c r="D51" s="270" t="str">
        <f t="shared" si="0"/>
        <v>04-541-4-2023-0026</v>
      </c>
      <c r="E51" s="271" t="str">
        <f t="shared" si="1"/>
        <v>04</v>
      </c>
      <c r="F51" s="271" t="str">
        <f t="shared" si="2"/>
        <v>541</v>
      </c>
      <c r="G51" s="271" t="str">
        <f t="shared" si="3"/>
        <v>4</v>
      </c>
      <c r="H51" s="278">
        <v>2023</v>
      </c>
      <c r="I51" s="278" t="s">
        <v>5577</v>
      </c>
      <c r="J51" s="272" t="s">
        <v>1649</v>
      </c>
      <c r="K51" s="272" t="s">
        <v>1650</v>
      </c>
      <c r="L51" s="278" t="s">
        <v>331</v>
      </c>
      <c r="M51" s="273">
        <v>323645</v>
      </c>
      <c r="N51" s="273">
        <v>323645</v>
      </c>
      <c r="O51" s="279"/>
      <c r="P51" s="279"/>
      <c r="Q51" s="272" t="s">
        <v>16</v>
      </c>
      <c r="R51" s="272" t="s">
        <v>1640</v>
      </c>
      <c r="S51" s="272" t="s">
        <v>4371</v>
      </c>
      <c r="T51" s="272" t="s">
        <v>1651</v>
      </c>
      <c r="U51" s="272" t="s">
        <v>1652</v>
      </c>
      <c r="V51" s="272"/>
      <c r="W51" s="272" t="s">
        <v>243</v>
      </c>
      <c r="X51" s="272" t="s">
        <v>1653</v>
      </c>
      <c r="Y51" s="272" t="s">
        <v>1555</v>
      </c>
      <c r="Z51" s="272">
        <v>4</v>
      </c>
      <c r="AA51" s="272">
        <v>6</v>
      </c>
      <c r="AB51" s="272">
        <v>2</v>
      </c>
      <c r="AC51" s="272" t="s">
        <v>5466</v>
      </c>
      <c r="AD51" s="272" t="s">
        <v>254</v>
      </c>
      <c r="AE51" s="267" t="s">
        <v>258</v>
      </c>
      <c r="AF51" s="272" t="s">
        <v>1654</v>
      </c>
      <c r="AG51" s="275" t="s">
        <v>1574</v>
      </c>
      <c r="AH51" s="275" t="s">
        <v>1584</v>
      </c>
      <c r="AI51" s="275">
        <v>45337</v>
      </c>
      <c r="AJ51" s="272" t="s">
        <v>1577</v>
      </c>
    </row>
    <row r="52" spans="1:36" s="276" customFormat="1" ht="57.75" customHeight="1" x14ac:dyDescent="0.2">
      <c r="A52" s="277" t="s">
        <v>258</v>
      </c>
      <c r="B52" s="268" t="s">
        <v>35</v>
      </c>
      <c r="C52" s="278" t="s">
        <v>5578</v>
      </c>
      <c r="D52" s="270" t="str">
        <f t="shared" si="0"/>
        <v>04-541-4-2023-0040</v>
      </c>
      <c r="E52" s="271" t="str">
        <f t="shared" si="1"/>
        <v>04</v>
      </c>
      <c r="F52" s="271" t="str">
        <f t="shared" si="2"/>
        <v>541</v>
      </c>
      <c r="G52" s="271" t="str">
        <f t="shared" si="3"/>
        <v>4</v>
      </c>
      <c r="H52" s="278">
        <v>2023</v>
      </c>
      <c r="I52" s="278" t="s">
        <v>5579</v>
      </c>
      <c r="J52" s="272" t="s">
        <v>2778</v>
      </c>
      <c r="K52" s="272" t="s">
        <v>1491</v>
      </c>
      <c r="L52" s="278" t="s">
        <v>331</v>
      </c>
      <c r="M52" s="273">
        <v>27000</v>
      </c>
      <c r="N52" s="273">
        <v>27000</v>
      </c>
      <c r="O52" s="279"/>
      <c r="P52" s="279"/>
      <c r="Q52" s="272" t="s">
        <v>15</v>
      </c>
      <c r="R52" s="272" t="s">
        <v>332</v>
      </c>
      <c r="S52" s="283">
        <v>1</v>
      </c>
      <c r="T52" s="272" t="s">
        <v>1277</v>
      </c>
      <c r="U52" s="272" t="s">
        <v>5501</v>
      </c>
      <c r="V52" s="272" t="s">
        <v>5502</v>
      </c>
      <c r="W52" s="272" t="s">
        <v>5580</v>
      </c>
      <c r="X52" s="272" t="s">
        <v>5581</v>
      </c>
      <c r="Y52" s="272" t="s">
        <v>5487</v>
      </c>
      <c r="Z52" s="272"/>
      <c r="AA52" s="272">
        <v>5</v>
      </c>
      <c r="AB52" s="272"/>
      <c r="AC52" s="272" t="s">
        <v>17</v>
      </c>
      <c r="AD52" s="272" t="s">
        <v>1246</v>
      </c>
      <c r="AE52" s="267" t="s">
        <v>258</v>
      </c>
      <c r="AF52" s="272" t="s">
        <v>1277</v>
      </c>
      <c r="AG52" s="275" t="s">
        <v>491</v>
      </c>
      <c r="AH52" s="60">
        <v>2024</v>
      </c>
      <c r="AI52" s="275">
        <v>45688</v>
      </c>
      <c r="AJ52" s="272" t="s">
        <v>5582</v>
      </c>
    </row>
    <row r="53" spans="1:36" s="276" customFormat="1" ht="57.75" customHeight="1" x14ac:dyDescent="0.2">
      <c r="A53" s="277" t="s">
        <v>258</v>
      </c>
      <c r="B53" s="268" t="s">
        <v>35</v>
      </c>
      <c r="C53" s="278" t="s">
        <v>5757</v>
      </c>
      <c r="D53" s="270"/>
      <c r="E53" s="271"/>
      <c r="F53" s="271"/>
      <c r="G53" s="271"/>
      <c r="H53" s="278"/>
      <c r="I53" s="278"/>
      <c r="J53" s="272" t="s">
        <v>1644</v>
      </c>
      <c r="K53" s="272" t="s">
        <v>1645</v>
      </c>
      <c r="L53" s="278" t="s">
        <v>331</v>
      </c>
      <c r="M53" s="273">
        <v>144255</v>
      </c>
      <c r="N53" s="273"/>
      <c r="O53" s="273"/>
      <c r="P53" s="279"/>
      <c r="Q53" s="272" t="s">
        <v>16</v>
      </c>
      <c r="R53" s="272" t="s">
        <v>1640</v>
      </c>
      <c r="S53" s="272">
        <v>0</v>
      </c>
      <c r="T53" s="272" t="s">
        <v>1646</v>
      </c>
      <c r="U53" s="272" t="s">
        <v>5758</v>
      </c>
      <c r="V53" s="270"/>
      <c r="W53" s="270" t="s">
        <v>243</v>
      </c>
      <c r="X53" s="270" t="s">
        <v>1648</v>
      </c>
      <c r="Y53" s="270" t="s">
        <v>1555</v>
      </c>
      <c r="Z53" s="272"/>
      <c r="AA53" s="272">
        <v>3</v>
      </c>
      <c r="AB53" s="272"/>
      <c r="AC53" s="272" t="s">
        <v>5759</v>
      </c>
      <c r="AD53" s="272" t="s">
        <v>254</v>
      </c>
      <c r="AE53" s="267" t="s">
        <v>258</v>
      </c>
      <c r="AF53" s="272" t="s">
        <v>5760</v>
      </c>
      <c r="AG53" s="275" t="s">
        <v>5761</v>
      </c>
      <c r="AH53" s="275" t="s">
        <v>5762</v>
      </c>
      <c r="AI53" s="275">
        <v>44972</v>
      </c>
      <c r="AJ53" s="272" t="s">
        <v>1577</v>
      </c>
    </row>
    <row r="54" spans="1:36" s="276" customFormat="1" ht="57.75" customHeight="1" x14ac:dyDescent="0.2">
      <c r="A54" s="277" t="s">
        <v>258</v>
      </c>
      <c r="B54" s="268" t="s">
        <v>35</v>
      </c>
      <c r="C54" s="278" t="s">
        <v>5583</v>
      </c>
      <c r="D54" s="270" t="str">
        <f>CONCATENATE(E54, "-", F54, "-", G54, "-", H54, "-", I54)</f>
        <v>04-541-4-2023-0039</v>
      </c>
      <c r="E54" s="271" t="str">
        <f>MID(J54,1,2)</f>
        <v>04</v>
      </c>
      <c r="F54" s="271" t="str">
        <f>MID(J54,5,3)</f>
        <v>541</v>
      </c>
      <c r="G54" s="271" t="str">
        <f>MID(J54,12,1)</f>
        <v>4</v>
      </c>
      <c r="H54" s="278">
        <v>2023</v>
      </c>
      <c r="I54" s="278" t="s">
        <v>5584</v>
      </c>
      <c r="J54" s="272" t="s">
        <v>2669</v>
      </c>
      <c r="K54" s="272" t="s">
        <v>2670</v>
      </c>
      <c r="L54" s="278" t="s">
        <v>331</v>
      </c>
      <c r="M54" s="273">
        <v>67667</v>
      </c>
      <c r="N54" s="273">
        <v>67667</v>
      </c>
      <c r="O54" s="279"/>
      <c r="P54" s="279"/>
      <c r="Q54" s="272" t="s">
        <v>16</v>
      </c>
      <c r="R54" s="272" t="s">
        <v>1533</v>
      </c>
      <c r="S54" s="272" t="s">
        <v>4371</v>
      </c>
      <c r="T54" s="272" t="s">
        <v>1587</v>
      </c>
      <c r="U54" s="272" t="s">
        <v>1588</v>
      </c>
      <c r="V54" s="272"/>
      <c r="W54" s="272" t="s">
        <v>243</v>
      </c>
      <c r="X54" s="272" t="s">
        <v>1589</v>
      </c>
      <c r="Y54" s="272" t="s">
        <v>1572</v>
      </c>
      <c r="Z54" s="272"/>
      <c r="AA54" s="272">
        <v>2</v>
      </c>
      <c r="AB54" s="272">
        <v>0</v>
      </c>
      <c r="AC54" s="272" t="s">
        <v>5466</v>
      </c>
      <c r="AD54" s="272" t="s">
        <v>254</v>
      </c>
      <c r="AE54" s="267" t="s">
        <v>258</v>
      </c>
      <c r="AF54" s="272" t="s">
        <v>1583</v>
      </c>
      <c r="AG54" s="275" t="s">
        <v>1574</v>
      </c>
      <c r="AH54" s="275" t="s">
        <v>1575</v>
      </c>
      <c r="AI54" s="275" t="s">
        <v>1576</v>
      </c>
      <c r="AJ54" s="272" t="s">
        <v>1577</v>
      </c>
    </row>
    <row r="55" spans="1:36" ht="57.75" customHeight="1" x14ac:dyDescent="0.25">
      <c r="A55" s="277" t="s">
        <v>258</v>
      </c>
      <c r="B55" s="268" t="s">
        <v>35</v>
      </c>
      <c r="C55" s="278" t="s">
        <v>5585</v>
      </c>
      <c r="D55" s="270" t="str">
        <f>CONCATENATE(E55, "-", F55, "-", G55, "-", H55, "-", I55)</f>
        <v>04-541-4-2023-0041</v>
      </c>
      <c r="E55" s="271" t="str">
        <f>MID(J55,1,2)</f>
        <v>04</v>
      </c>
      <c r="F55" s="271" t="str">
        <f>MID(J55,5,3)</f>
        <v>541</v>
      </c>
      <c r="G55" s="271" t="str">
        <f>MID(J55,12,1)</f>
        <v>4</v>
      </c>
      <c r="H55" s="278">
        <v>2023</v>
      </c>
      <c r="I55" s="278" t="s">
        <v>5586</v>
      </c>
      <c r="J55" s="272" t="s">
        <v>2671</v>
      </c>
      <c r="K55" s="272" t="s">
        <v>2672</v>
      </c>
      <c r="L55" s="278" t="s">
        <v>331</v>
      </c>
      <c r="M55" s="273">
        <v>210959</v>
      </c>
      <c r="N55" s="273">
        <v>210959</v>
      </c>
      <c r="O55" s="279"/>
      <c r="P55" s="279"/>
      <c r="Q55" s="272" t="s">
        <v>16</v>
      </c>
      <c r="R55" s="272" t="s">
        <v>4365</v>
      </c>
      <c r="S55" s="272">
        <v>100</v>
      </c>
      <c r="T55" s="272" t="s">
        <v>1676</v>
      </c>
      <c r="U55" s="272" t="s">
        <v>1675</v>
      </c>
      <c r="V55" s="272"/>
      <c r="W55" s="272" t="s">
        <v>243</v>
      </c>
      <c r="X55" s="272" t="s">
        <v>1677</v>
      </c>
      <c r="Y55" s="272" t="s">
        <v>4365</v>
      </c>
      <c r="Z55" s="272" t="s">
        <v>4365</v>
      </c>
      <c r="AA55" s="272" t="s">
        <v>4365</v>
      </c>
      <c r="AB55" s="272" t="s">
        <v>4365</v>
      </c>
      <c r="AC55" s="272" t="s">
        <v>4365</v>
      </c>
      <c r="AD55" s="272" t="s">
        <v>254</v>
      </c>
      <c r="AE55" s="267" t="s">
        <v>258</v>
      </c>
      <c r="AF55" s="272" t="s">
        <v>1659</v>
      </c>
      <c r="AG55" s="275" t="s">
        <v>1678</v>
      </c>
      <c r="AH55" s="275" t="s">
        <v>1679</v>
      </c>
      <c r="AI55" s="275" t="s">
        <v>1679</v>
      </c>
      <c r="AJ55" s="272" t="s">
        <v>1577</v>
      </c>
    </row>
    <row r="56" spans="1:36" ht="57.75" customHeight="1" x14ac:dyDescent="0.25">
      <c r="A56" s="267" t="s">
        <v>257</v>
      </c>
      <c r="B56" s="268" t="s">
        <v>35</v>
      </c>
      <c r="C56" s="269" t="s">
        <v>5587</v>
      </c>
      <c r="D56" s="270" t="str">
        <f>CONCATENATE(E56, "-", F56, "-", G56, "-", H56, "-", I56)</f>
        <v>04-541-4-2023-0020</v>
      </c>
      <c r="E56" s="271" t="str">
        <f>MID(J56,1,2)</f>
        <v>04</v>
      </c>
      <c r="F56" s="271" t="str">
        <f>MID(J56,5,3)</f>
        <v>541</v>
      </c>
      <c r="G56" s="271" t="str">
        <f>MID(J56,12,1)</f>
        <v>4</v>
      </c>
      <c r="H56" s="269">
        <v>2023</v>
      </c>
      <c r="I56" s="269" t="s">
        <v>5588</v>
      </c>
      <c r="J56" s="272" t="s">
        <v>2642</v>
      </c>
      <c r="K56" s="272" t="s">
        <v>2643</v>
      </c>
      <c r="L56" s="269" t="s">
        <v>331</v>
      </c>
      <c r="M56" s="273">
        <v>72000</v>
      </c>
      <c r="N56" s="273">
        <v>72000</v>
      </c>
      <c r="O56" s="274"/>
      <c r="P56" s="274"/>
      <c r="Q56" s="272" t="s">
        <v>15</v>
      </c>
      <c r="R56" s="272" t="s">
        <v>1536</v>
      </c>
      <c r="S56" s="272">
        <v>0</v>
      </c>
      <c r="T56" s="272" t="s">
        <v>1537</v>
      </c>
      <c r="U56" s="272" t="s">
        <v>1458</v>
      </c>
      <c r="V56" s="272"/>
      <c r="W56" s="272" t="s">
        <v>1458</v>
      </c>
      <c r="X56" s="272" t="s">
        <v>1538</v>
      </c>
      <c r="Y56" s="272" t="s">
        <v>1539</v>
      </c>
      <c r="Z56" s="272">
        <v>20</v>
      </c>
      <c r="AA56" s="272">
        <v>20</v>
      </c>
      <c r="AB56" s="272">
        <v>39600</v>
      </c>
      <c r="AC56" s="272" t="s">
        <v>5429</v>
      </c>
      <c r="AD56" s="272" t="s">
        <v>254</v>
      </c>
      <c r="AE56" s="267" t="s">
        <v>257</v>
      </c>
      <c r="AF56" s="272" t="s">
        <v>1540</v>
      </c>
      <c r="AG56" s="275">
        <v>45108</v>
      </c>
      <c r="AH56" s="275" t="s">
        <v>1541</v>
      </c>
      <c r="AI56" s="275">
        <v>45292</v>
      </c>
      <c r="AJ56" s="272" t="s">
        <v>1542</v>
      </c>
    </row>
    <row r="57" spans="1:36" s="276" customFormat="1" ht="57.75" customHeight="1" x14ac:dyDescent="0.2">
      <c r="A57" s="277" t="s">
        <v>258</v>
      </c>
      <c r="B57" s="268" t="s">
        <v>35</v>
      </c>
      <c r="C57" s="278" t="s">
        <v>5589</v>
      </c>
      <c r="D57" s="270" t="str">
        <f>CONCATENATE(E57, "-", F57, "-", G57, "-", H57, "-", I57)</f>
        <v>04-541-4-2023-0043</v>
      </c>
      <c r="E57" s="271" t="str">
        <f>MID(J57,1,2)</f>
        <v>04</v>
      </c>
      <c r="F57" s="271" t="str">
        <f>MID(J57,5,3)</f>
        <v>541</v>
      </c>
      <c r="G57" s="271" t="str">
        <f>MID(J57,12,1)</f>
        <v>4</v>
      </c>
      <c r="H57" s="278">
        <v>2023</v>
      </c>
      <c r="I57" s="278" t="s">
        <v>5590</v>
      </c>
      <c r="J57" s="272" t="s">
        <v>2651</v>
      </c>
      <c r="K57" s="272" t="s">
        <v>1671</v>
      </c>
      <c r="L57" s="278" t="s">
        <v>331</v>
      </c>
      <c r="M57" s="273">
        <v>81500</v>
      </c>
      <c r="N57" s="273">
        <v>24500</v>
      </c>
      <c r="O57" s="273">
        <v>25700</v>
      </c>
      <c r="P57" s="273">
        <v>31300</v>
      </c>
      <c r="Q57" s="272" t="s">
        <v>16</v>
      </c>
      <c r="R57" s="272" t="s">
        <v>1640</v>
      </c>
      <c r="S57" s="272" t="s">
        <v>4371</v>
      </c>
      <c r="T57" s="272" t="s">
        <v>1672</v>
      </c>
      <c r="U57" s="272" t="s">
        <v>2631</v>
      </c>
      <c r="V57" s="272"/>
      <c r="W57" s="272" t="s">
        <v>243</v>
      </c>
      <c r="X57" s="272" t="s">
        <v>1673</v>
      </c>
      <c r="Y57" s="272" t="s">
        <v>1555</v>
      </c>
      <c r="Z57" s="272">
        <v>0</v>
      </c>
      <c r="AA57" s="272">
        <v>1</v>
      </c>
      <c r="AB57" s="272">
        <v>1</v>
      </c>
      <c r="AC57" s="272" t="s">
        <v>5466</v>
      </c>
      <c r="AD57" s="272" t="s">
        <v>254</v>
      </c>
      <c r="AE57" s="267" t="s">
        <v>258</v>
      </c>
      <c r="AF57" s="272" t="s">
        <v>332</v>
      </c>
      <c r="AG57" s="275" t="s">
        <v>1603</v>
      </c>
      <c r="AH57" s="275" t="s">
        <v>1611</v>
      </c>
      <c r="AI57" s="275">
        <v>44985</v>
      </c>
      <c r="AJ57" s="272" t="s">
        <v>1577</v>
      </c>
    </row>
    <row r="58" spans="1:36" s="276" customFormat="1" ht="57.75" customHeight="1" x14ac:dyDescent="0.2">
      <c r="A58" s="277" t="s">
        <v>257</v>
      </c>
      <c r="B58" s="268" t="s">
        <v>35</v>
      </c>
      <c r="C58" s="278" t="s">
        <v>5591</v>
      </c>
      <c r="D58" s="270" t="str">
        <f>CONCATENATE(E58, "-", F58, "-", G58, "-", H58, "-", I58)</f>
        <v>04-541-4-2023-0024</v>
      </c>
      <c r="E58" s="271" t="str">
        <f>MID(J58,1,2)</f>
        <v>04</v>
      </c>
      <c r="F58" s="271" t="str">
        <f>MID(J58,5,3)</f>
        <v>541</v>
      </c>
      <c r="G58" s="271" t="str">
        <f>MID(J58,12,1)</f>
        <v>4</v>
      </c>
      <c r="H58" s="278">
        <v>2023</v>
      </c>
      <c r="I58" s="278" t="s">
        <v>5592</v>
      </c>
      <c r="J58" s="272" t="s">
        <v>2649</v>
      </c>
      <c r="K58" s="272" t="s">
        <v>2650</v>
      </c>
      <c r="L58" s="278" t="s">
        <v>331</v>
      </c>
      <c r="M58" s="273">
        <v>400000</v>
      </c>
      <c r="N58" s="273">
        <v>200000</v>
      </c>
      <c r="O58" s="273">
        <v>200000</v>
      </c>
      <c r="P58" s="279"/>
      <c r="Q58" s="272" t="s">
        <v>16</v>
      </c>
      <c r="R58" s="272" t="s">
        <v>1546</v>
      </c>
      <c r="S58" s="272">
        <v>0</v>
      </c>
      <c r="T58" s="272" t="s">
        <v>1547</v>
      </c>
      <c r="U58" s="272" t="s">
        <v>1466</v>
      </c>
      <c r="V58" s="272" t="s">
        <v>5502</v>
      </c>
      <c r="W58" s="272" t="s">
        <v>5503</v>
      </c>
      <c r="X58" s="272" t="s">
        <v>1548</v>
      </c>
      <c r="Y58" s="272" t="s">
        <v>1549</v>
      </c>
      <c r="Z58" s="272" t="s">
        <v>1550</v>
      </c>
      <c r="AA58" s="272" t="s">
        <v>1550</v>
      </c>
      <c r="AB58" s="272" t="s">
        <v>1550</v>
      </c>
      <c r="AC58" s="272" t="s">
        <v>5466</v>
      </c>
      <c r="AD58" s="272" t="s">
        <v>254</v>
      </c>
      <c r="AE58" s="267" t="s">
        <v>257</v>
      </c>
      <c r="AF58" s="272" t="s">
        <v>1547</v>
      </c>
      <c r="AG58" s="275" t="s">
        <v>4790</v>
      </c>
      <c r="AH58" s="275" t="s">
        <v>1534</v>
      </c>
      <c r="AI58" s="275">
        <v>45350</v>
      </c>
      <c r="AJ58" s="272" t="s">
        <v>1551</v>
      </c>
    </row>
    <row r="59" spans="1:36" s="276" customFormat="1" ht="57.75" customHeight="1" x14ac:dyDescent="0.2">
      <c r="A59" s="270" t="s">
        <v>257</v>
      </c>
      <c r="B59" s="268" t="s">
        <v>35</v>
      </c>
      <c r="C59" s="267" t="s">
        <v>5969</v>
      </c>
      <c r="D59" s="267"/>
      <c r="E59" s="269"/>
      <c r="F59" s="267"/>
      <c r="G59" s="267"/>
      <c r="H59" s="267">
        <v>2022</v>
      </c>
      <c r="I59" s="269"/>
      <c r="J59" s="267" t="s">
        <v>5970</v>
      </c>
      <c r="K59" s="267" t="s">
        <v>5971</v>
      </c>
      <c r="L59" s="267" t="s">
        <v>331</v>
      </c>
      <c r="M59" s="292">
        <v>2000</v>
      </c>
      <c r="N59" s="292"/>
      <c r="O59" s="267"/>
      <c r="P59" s="267"/>
      <c r="Q59" s="267" t="s">
        <v>15</v>
      </c>
      <c r="R59" s="267" t="s">
        <v>5972</v>
      </c>
      <c r="S59" s="307">
        <v>1</v>
      </c>
      <c r="T59" s="267" t="s">
        <v>5973</v>
      </c>
      <c r="U59" s="267" t="s">
        <v>5974</v>
      </c>
      <c r="V59" s="267"/>
      <c r="W59" s="270" t="s">
        <v>243</v>
      </c>
      <c r="X59" s="267" t="s">
        <v>5975</v>
      </c>
      <c r="Y59" s="267">
        <v>2</v>
      </c>
      <c r="Z59" s="267"/>
      <c r="AA59" s="267">
        <v>2</v>
      </c>
      <c r="AB59" s="267"/>
      <c r="AC59" s="267" t="s">
        <v>17</v>
      </c>
      <c r="AD59" s="308" t="s">
        <v>1217</v>
      </c>
      <c r="AE59" s="267" t="s">
        <v>389</v>
      </c>
      <c r="AF59" s="267" t="s">
        <v>5976</v>
      </c>
      <c r="AG59" s="267" t="s">
        <v>5977</v>
      </c>
      <c r="AH59" s="267">
        <v>2022</v>
      </c>
      <c r="AI59" s="308">
        <v>44957</v>
      </c>
      <c r="AJ59" s="308" t="s">
        <v>5978</v>
      </c>
    </row>
    <row r="60" spans="1:36" ht="57.75" customHeight="1" x14ac:dyDescent="0.25">
      <c r="A60" s="270" t="s">
        <v>257</v>
      </c>
      <c r="B60" s="268" t="s">
        <v>35</v>
      </c>
      <c r="C60" s="267" t="s">
        <v>5979</v>
      </c>
      <c r="D60" s="267"/>
      <c r="E60" s="269"/>
      <c r="F60" s="267"/>
      <c r="G60" s="267"/>
      <c r="H60" s="267">
        <v>2022</v>
      </c>
      <c r="I60" s="269"/>
      <c r="J60" s="267" t="s">
        <v>5980</v>
      </c>
      <c r="K60" s="267" t="s">
        <v>5981</v>
      </c>
      <c r="L60" s="267" t="s">
        <v>331</v>
      </c>
      <c r="M60" s="292">
        <v>7500</v>
      </c>
      <c r="N60" s="292"/>
      <c r="O60" s="267"/>
      <c r="P60" s="267"/>
      <c r="Q60" s="267" t="s">
        <v>15</v>
      </c>
      <c r="R60" s="267" t="s">
        <v>5972</v>
      </c>
      <c r="S60" s="307">
        <v>1</v>
      </c>
      <c r="T60" s="267" t="s">
        <v>5973</v>
      </c>
      <c r="U60" s="267" t="s">
        <v>5974</v>
      </c>
      <c r="W60" s="270" t="s">
        <v>243</v>
      </c>
      <c r="X60" s="267" t="s">
        <v>5982</v>
      </c>
      <c r="Y60" s="267">
        <v>15</v>
      </c>
      <c r="AA60" s="267">
        <v>15</v>
      </c>
      <c r="AC60" s="267" t="s">
        <v>17</v>
      </c>
      <c r="AD60" s="308" t="s">
        <v>1217</v>
      </c>
      <c r="AE60" s="267" t="s">
        <v>389</v>
      </c>
      <c r="AF60" s="267" t="s">
        <v>5976</v>
      </c>
      <c r="AG60" s="267" t="s">
        <v>5983</v>
      </c>
      <c r="AH60" s="267">
        <v>2022</v>
      </c>
      <c r="AI60" s="308">
        <v>45230</v>
      </c>
      <c r="AJ60" s="308" t="s">
        <v>5984</v>
      </c>
    </row>
    <row r="61" spans="1:36" ht="57.75" customHeight="1" x14ac:dyDescent="0.25">
      <c r="A61" s="270" t="s">
        <v>257</v>
      </c>
      <c r="B61" s="268" t="s">
        <v>35</v>
      </c>
      <c r="C61" s="270" t="s">
        <v>5532</v>
      </c>
      <c r="D61" s="267"/>
      <c r="E61" s="269"/>
      <c r="F61" s="267"/>
      <c r="G61" s="267"/>
      <c r="H61" s="267">
        <v>2021</v>
      </c>
      <c r="I61" s="269"/>
      <c r="J61" s="270" t="s">
        <v>2779</v>
      </c>
      <c r="K61" s="293" t="s">
        <v>5533</v>
      </c>
      <c r="L61" s="267" t="s">
        <v>331</v>
      </c>
      <c r="M61" s="292">
        <v>4034799</v>
      </c>
      <c r="N61" s="292">
        <v>1344933</v>
      </c>
      <c r="O61" s="292"/>
      <c r="P61" s="267"/>
      <c r="Q61" s="293" t="s">
        <v>791</v>
      </c>
      <c r="R61" s="294" t="s">
        <v>5534</v>
      </c>
      <c r="S61" s="295">
        <v>0</v>
      </c>
      <c r="T61" s="293" t="s">
        <v>5535</v>
      </c>
      <c r="U61" s="293" t="s">
        <v>5536</v>
      </c>
      <c r="V61" s="293"/>
      <c r="W61" s="293" t="s">
        <v>243</v>
      </c>
      <c r="X61" s="293" t="s">
        <v>5537</v>
      </c>
      <c r="Y61" s="293" t="s">
        <v>5538</v>
      </c>
      <c r="Z61" s="271">
        <v>28</v>
      </c>
      <c r="AA61" s="271">
        <v>28</v>
      </c>
      <c r="AB61" s="271">
        <v>28</v>
      </c>
      <c r="AC61" s="293" t="s">
        <v>17</v>
      </c>
      <c r="AD61" s="296" t="s">
        <v>1217</v>
      </c>
      <c r="AE61" s="267" t="s">
        <v>257</v>
      </c>
      <c r="AF61" s="293" t="s">
        <v>5539</v>
      </c>
      <c r="AG61" s="293" t="s">
        <v>5540</v>
      </c>
      <c r="AH61" s="293" t="s">
        <v>1575</v>
      </c>
      <c r="AI61" s="293" t="s">
        <v>5541</v>
      </c>
      <c r="AJ61" s="293" t="s">
        <v>5542</v>
      </c>
    </row>
    <row r="62" spans="1:36" ht="57.75" customHeight="1" x14ac:dyDescent="0.25">
      <c r="A62" s="270" t="s">
        <v>257</v>
      </c>
      <c r="B62" s="268" t="s">
        <v>40</v>
      </c>
      <c r="C62" s="267" t="s">
        <v>6012</v>
      </c>
      <c r="D62" s="267"/>
      <c r="E62" s="322"/>
      <c r="F62" s="267"/>
      <c r="G62" s="267"/>
      <c r="H62" s="267">
        <v>2022</v>
      </c>
      <c r="I62" s="269"/>
      <c r="J62" s="267" t="s">
        <v>6013</v>
      </c>
      <c r="K62" s="267" t="s">
        <v>6014</v>
      </c>
      <c r="L62" s="267" t="s">
        <v>331</v>
      </c>
      <c r="M62" s="292">
        <v>22000</v>
      </c>
      <c r="N62" s="292"/>
      <c r="O62" s="292"/>
      <c r="P62" s="292"/>
      <c r="Q62" s="267" t="s">
        <v>16</v>
      </c>
      <c r="R62" s="267" t="s">
        <v>366</v>
      </c>
      <c r="S62" s="307">
        <v>0</v>
      </c>
      <c r="T62" s="267" t="s">
        <v>6015</v>
      </c>
      <c r="U62" s="267" t="s">
        <v>6016</v>
      </c>
      <c r="W62" s="267" t="s">
        <v>245</v>
      </c>
      <c r="X62" s="267" t="s">
        <v>6017</v>
      </c>
      <c r="Y62" s="267" t="s">
        <v>6018</v>
      </c>
      <c r="AA62" s="267" t="s">
        <v>6019</v>
      </c>
      <c r="AC62" s="267" t="s">
        <v>2174</v>
      </c>
      <c r="AD62" s="308" t="s">
        <v>1217</v>
      </c>
      <c r="AE62" s="270" t="s">
        <v>389</v>
      </c>
      <c r="AF62" s="267" t="s">
        <v>6020</v>
      </c>
      <c r="AG62" s="311">
        <v>44805</v>
      </c>
      <c r="AH62" s="267" t="s">
        <v>779</v>
      </c>
      <c r="AI62" s="308">
        <v>44865</v>
      </c>
      <c r="AJ62" s="321" t="s">
        <v>6021</v>
      </c>
    </row>
    <row r="63" spans="1:36" ht="57.75" customHeight="1" x14ac:dyDescent="0.25">
      <c r="A63" s="270" t="s">
        <v>257</v>
      </c>
      <c r="B63" s="268" t="s">
        <v>40</v>
      </c>
      <c r="C63" s="267" t="s">
        <v>6022</v>
      </c>
      <c r="D63" s="267"/>
      <c r="E63" s="269"/>
      <c r="F63" s="267"/>
      <c r="G63" s="267"/>
      <c r="H63" s="267">
        <v>2022</v>
      </c>
      <c r="I63" s="269"/>
      <c r="J63" s="267" t="s">
        <v>6023</v>
      </c>
      <c r="K63" s="267" t="s">
        <v>6024</v>
      </c>
      <c r="L63" s="267" t="s">
        <v>331</v>
      </c>
      <c r="M63" s="292">
        <v>8000</v>
      </c>
      <c r="N63" s="292"/>
      <c r="O63" s="267"/>
      <c r="P63" s="267"/>
      <c r="Q63" s="267" t="s">
        <v>16</v>
      </c>
      <c r="R63" s="267" t="s">
        <v>1640</v>
      </c>
      <c r="S63" s="307">
        <v>0</v>
      </c>
      <c r="T63" s="267" t="s">
        <v>6015</v>
      </c>
      <c r="U63" s="267" t="s">
        <v>6025</v>
      </c>
      <c r="W63" s="270" t="s">
        <v>5959</v>
      </c>
      <c r="X63" s="267" t="s">
        <v>6026</v>
      </c>
      <c r="Y63" s="267" t="s">
        <v>6027</v>
      </c>
      <c r="AA63" s="267" t="s">
        <v>6028</v>
      </c>
      <c r="AC63" s="267" t="s">
        <v>18</v>
      </c>
      <c r="AD63" s="308" t="s">
        <v>1217</v>
      </c>
      <c r="AE63" s="308" t="s">
        <v>389</v>
      </c>
      <c r="AF63" s="267" t="s">
        <v>772</v>
      </c>
      <c r="AG63" s="308">
        <v>44713</v>
      </c>
      <c r="AH63" s="308" t="s">
        <v>797</v>
      </c>
      <c r="AI63" s="308">
        <v>44865</v>
      </c>
      <c r="AJ63" s="323" t="s">
        <v>798</v>
      </c>
    </row>
    <row r="64" spans="1:36" ht="57.75" customHeight="1" x14ac:dyDescent="0.25">
      <c r="A64" s="270" t="s">
        <v>257</v>
      </c>
      <c r="B64" s="268" t="s">
        <v>40</v>
      </c>
      <c r="C64" s="267" t="s">
        <v>5867</v>
      </c>
      <c r="D64" s="270"/>
      <c r="E64" s="269"/>
      <c r="F64" s="269"/>
      <c r="G64" s="269"/>
      <c r="H64" s="267">
        <v>2022</v>
      </c>
      <c r="I64" s="270"/>
      <c r="J64" s="285" t="s">
        <v>5859</v>
      </c>
      <c r="K64" s="267" t="s">
        <v>5868</v>
      </c>
      <c r="L64" s="267" t="s">
        <v>331</v>
      </c>
      <c r="M64" s="292">
        <v>3000</v>
      </c>
      <c r="N64" s="292">
        <v>1500</v>
      </c>
      <c r="O64" s="409"/>
      <c r="P64" s="409"/>
      <c r="Q64" s="267" t="s">
        <v>15</v>
      </c>
      <c r="R64" s="267" t="s">
        <v>332</v>
      </c>
      <c r="S64" s="307">
        <v>1</v>
      </c>
      <c r="T64" s="267" t="s">
        <v>1226</v>
      </c>
      <c r="U64" s="267" t="s">
        <v>1227</v>
      </c>
      <c r="W64" s="267" t="s">
        <v>243</v>
      </c>
      <c r="X64" s="267" t="s">
        <v>1228</v>
      </c>
      <c r="Y64" s="267" t="s">
        <v>1229</v>
      </c>
      <c r="Z64" s="409"/>
      <c r="AA64" s="267">
        <v>1</v>
      </c>
      <c r="AB64" s="409"/>
      <c r="AC64" s="267" t="s">
        <v>17</v>
      </c>
      <c r="AD64" s="308" t="s">
        <v>1217</v>
      </c>
      <c r="AE64" s="270" t="s">
        <v>257</v>
      </c>
      <c r="AF64" s="267" t="s">
        <v>1230</v>
      </c>
      <c r="AG64" s="311">
        <v>44856</v>
      </c>
      <c r="AH64" s="267" t="s">
        <v>1231</v>
      </c>
      <c r="AI64" s="308" t="s">
        <v>1232</v>
      </c>
      <c r="AJ64" s="267" t="s">
        <v>1233</v>
      </c>
    </row>
    <row r="65" spans="1:36" s="276" customFormat="1" ht="57.75" customHeight="1" x14ac:dyDescent="0.2">
      <c r="A65" s="277" t="s">
        <v>258</v>
      </c>
      <c r="B65" s="268" t="s">
        <v>40</v>
      </c>
      <c r="C65" s="278" t="s">
        <v>5593</v>
      </c>
      <c r="D65" s="270" t="str">
        <f>CONCATENATE(E65, "-", F65, "-", G65, "-", H65, "-", I65)</f>
        <v>04-541-4-2023-0055</v>
      </c>
      <c r="E65" s="271" t="str">
        <f>MID(J65,1,2)</f>
        <v>04</v>
      </c>
      <c r="F65" s="271" t="str">
        <f>MID(J65,5,3)</f>
        <v>541</v>
      </c>
      <c r="G65" s="271" t="str">
        <f>MID(J65,12,1)</f>
        <v>4</v>
      </c>
      <c r="H65" s="278">
        <v>2023</v>
      </c>
      <c r="I65" s="278" t="s">
        <v>5594</v>
      </c>
      <c r="J65" s="272" t="s">
        <v>2780</v>
      </c>
      <c r="K65" s="272" t="s">
        <v>1451</v>
      </c>
      <c r="L65" s="278" t="s">
        <v>331</v>
      </c>
      <c r="M65" s="273">
        <v>20000</v>
      </c>
      <c r="N65" s="273">
        <v>20000</v>
      </c>
      <c r="O65" s="279"/>
      <c r="P65" s="279"/>
      <c r="Q65" s="272" t="s">
        <v>15</v>
      </c>
      <c r="R65" s="272" t="s">
        <v>332</v>
      </c>
      <c r="S65" s="283">
        <v>1</v>
      </c>
      <c r="T65" s="272" t="s">
        <v>1277</v>
      </c>
      <c r="U65" s="272" t="s">
        <v>5501</v>
      </c>
      <c r="V65" s="272" t="s">
        <v>5502</v>
      </c>
      <c r="W65" s="272" t="s">
        <v>5595</v>
      </c>
      <c r="X65" s="272" t="s">
        <v>5581</v>
      </c>
      <c r="Y65" s="272" t="s">
        <v>5487</v>
      </c>
      <c r="Z65" s="272"/>
      <c r="AA65" s="272">
        <v>5</v>
      </c>
      <c r="AB65" s="272"/>
      <c r="AC65" s="272" t="s">
        <v>17</v>
      </c>
      <c r="AD65" s="272" t="s">
        <v>1246</v>
      </c>
      <c r="AE65" s="267" t="s">
        <v>258</v>
      </c>
      <c r="AF65" s="272" t="s">
        <v>1277</v>
      </c>
      <c r="AG65" s="61" t="s">
        <v>491</v>
      </c>
      <c r="AH65" s="60">
        <v>2024</v>
      </c>
      <c r="AI65" s="61">
        <v>45688</v>
      </c>
      <c r="AJ65" s="272" t="s">
        <v>5582</v>
      </c>
    </row>
    <row r="66" spans="1:36" ht="57.75" customHeight="1" x14ac:dyDescent="0.2">
      <c r="A66" s="267" t="s">
        <v>258</v>
      </c>
      <c r="B66" s="268" t="s">
        <v>40</v>
      </c>
      <c r="C66" s="270" t="s">
        <v>6146</v>
      </c>
      <c r="D66" s="270" t="str">
        <f>CONCATENATE(E66, "-", F66, "-", G66, "-", H66, "-", I66)</f>
        <v>05-542-4-2023-0125</v>
      </c>
      <c r="E66" s="270" t="s">
        <v>3128</v>
      </c>
      <c r="F66" s="267">
        <v>542</v>
      </c>
      <c r="G66" s="267">
        <v>4</v>
      </c>
      <c r="H66" s="267">
        <v>2023</v>
      </c>
      <c r="I66" s="269" t="s">
        <v>6147</v>
      </c>
      <c r="J66" s="350" t="s">
        <v>6148</v>
      </c>
      <c r="K66" s="270" t="s">
        <v>6149</v>
      </c>
      <c r="L66" s="270" t="s">
        <v>331</v>
      </c>
      <c r="M66" s="292">
        <v>3000</v>
      </c>
      <c r="N66" s="292">
        <v>3000</v>
      </c>
      <c r="O66" s="375"/>
      <c r="P66" s="381"/>
      <c r="Q66" s="270" t="s">
        <v>16</v>
      </c>
      <c r="R66" s="267" t="s">
        <v>6150</v>
      </c>
      <c r="S66" s="307">
        <v>0</v>
      </c>
      <c r="T66" s="272" t="s">
        <v>6151</v>
      </c>
      <c r="U66" s="272" t="s">
        <v>6152</v>
      </c>
      <c r="V66" s="299"/>
      <c r="W66" s="351" t="s">
        <v>6153</v>
      </c>
      <c r="X66" s="351" t="s">
        <v>6154</v>
      </c>
      <c r="Y66" s="270" t="s">
        <v>6155</v>
      </c>
      <c r="Z66" s="270">
        <v>1</v>
      </c>
      <c r="AA66" s="391"/>
      <c r="AB66" s="391"/>
      <c r="AC66" s="267" t="s">
        <v>18</v>
      </c>
      <c r="AD66" s="270" t="s">
        <v>254</v>
      </c>
      <c r="AE66" s="267" t="s">
        <v>258</v>
      </c>
      <c r="AF66" s="351" t="s">
        <v>6151</v>
      </c>
      <c r="AG66" s="275">
        <v>45078</v>
      </c>
      <c r="AH66" s="275" t="s">
        <v>932</v>
      </c>
      <c r="AI66" s="275">
        <v>45809</v>
      </c>
      <c r="AJ66" s="352" t="s">
        <v>6156</v>
      </c>
    </row>
    <row r="67" spans="1:36" s="276" customFormat="1" ht="57.75" customHeight="1" x14ac:dyDescent="0.2">
      <c r="A67" s="277" t="s">
        <v>258</v>
      </c>
      <c r="B67" s="268" t="s">
        <v>40</v>
      </c>
      <c r="C67" s="278" t="s">
        <v>5596</v>
      </c>
      <c r="D67" s="270" t="str">
        <f>CONCATENATE(E67, "-", F67, "-", G67, "-", H67, "-", I67)</f>
        <v>05-322-4-2023-0045</v>
      </c>
      <c r="E67" s="271" t="str">
        <f>MID(J67,1,2)</f>
        <v>05</v>
      </c>
      <c r="F67" s="271">
        <v>322</v>
      </c>
      <c r="G67" s="269">
        <v>4</v>
      </c>
      <c r="H67" s="278">
        <v>2023</v>
      </c>
      <c r="I67" s="278" t="s">
        <v>5597</v>
      </c>
      <c r="J67" s="284" t="s">
        <v>2673</v>
      </c>
      <c r="K67" s="272" t="s">
        <v>2674</v>
      </c>
      <c r="L67" s="278" t="s">
        <v>331</v>
      </c>
      <c r="M67" s="273">
        <v>25000</v>
      </c>
      <c r="N67" s="273">
        <v>25000</v>
      </c>
      <c r="O67" s="279"/>
      <c r="P67" s="279"/>
      <c r="Q67" s="272" t="s">
        <v>16</v>
      </c>
      <c r="R67" s="272" t="s">
        <v>1213</v>
      </c>
      <c r="S67" s="272">
        <v>0</v>
      </c>
      <c r="T67" s="272" t="s">
        <v>1214</v>
      </c>
      <c r="U67" s="272" t="s">
        <v>1222</v>
      </c>
      <c r="V67" s="272"/>
      <c r="W67" s="272" t="s">
        <v>1215</v>
      </c>
      <c r="X67" s="272" t="s">
        <v>4616</v>
      </c>
      <c r="Y67" s="272" t="s">
        <v>1216</v>
      </c>
      <c r="Z67" s="272" t="s">
        <v>4617</v>
      </c>
      <c r="AA67" s="272" t="s">
        <v>4618</v>
      </c>
      <c r="AB67" s="272" t="s">
        <v>4619</v>
      </c>
      <c r="AC67" s="272" t="s">
        <v>5424</v>
      </c>
      <c r="AD67" s="272" t="s">
        <v>254</v>
      </c>
      <c r="AE67" s="267" t="s">
        <v>258</v>
      </c>
      <c r="AF67" s="272" t="s">
        <v>1218</v>
      </c>
      <c r="AG67" s="275" t="s">
        <v>1219</v>
      </c>
      <c r="AH67" s="275" t="s">
        <v>1220</v>
      </c>
      <c r="AI67" s="275" t="s">
        <v>1219</v>
      </c>
      <c r="AJ67" s="272" t="s">
        <v>1221</v>
      </c>
    </row>
    <row r="68" spans="1:36" s="276" customFormat="1" ht="57.75" customHeight="1" x14ac:dyDescent="0.2">
      <c r="A68" s="277" t="s">
        <v>258</v>
      </c>
      <c r="B68" s="268" t="s">
        <v>40</v>
      </c>
      <c r="C68" s="278" t="s">
        <v>5598</v>
      </c>
      <c r="D68" s="270" t="str">
        <f>CONCATENATE(E68, "-", F68, "-", G68, "-", H68, "-", I68)</f>
        <v>05-322-4-2023-0051</v>
      </c>
      <c r="E68" s="271" t="str">
        <f>MID(J68,1,2)</f>
        <v>05</v>
      </c>
      <c r="F68" s="271">
        <v>322</v>
      </c>
      <c r="G68" s="269">
        <v>4</v>
      </c>
      <c r="H68" s="278">
        <v>2023</v>
      </c>
      <c r="I68" s="278" t="s">
        <v>5599</v>
      </c>
      <c r="J68" s="272" t="s">
        <v>1211</v>
      </c>
      <c r="K68" s="272" t="s">
        <v>2683</v>
      </c>
      <c r="L68" s="278" t="s">
        <v>331</v>
      </c>
      <c r="M68" s="273">
        <v>60000</v>
      </c>
      <c r="N68" s="273">
        <v>60000</v>
      </c>
      <c r="O68" s="279"/>
      <c r="P68" s="279"/>
      <c r="Q68" s="272" t="s">
        <v>16</v>
      </c>
      <c r="R68" s="272" t="s">
        <v>1213</v>
      </c>
      <c r="S68" s="272">
        <v>0</v>
      </c>
      <c r="T68" s="272" t="s">
        <v>1214</v>
      </c>
      <c r="U68" s="272" t="s">
        <v>1212</v>
      </c>
      <c r="V68" s="272"/>
      <c r="W68" s="272" t="s">
        <v>1215</v>
      </c>
      <c r="X68" s="272" t="s">
        <v>4616</v>
      </c>
      <c r="Y68" s="272" t="s">
        <v>1216</v>
      </c>
      <c r="Z68" s="272" t="s">
        <v>4624</v>
      </c>
      <c r="AA68" s="272" t="s">
        <v>4624</v>
      </c>
      <c r="AB68" s="272" t="s">
        <v>4625</v>
      </c>
      <c r="AC68" s="272" t="s">
        <v>5424</v>
      </c>
      <c r="AD68" s="272" t="s">
        <v>254</v>
      </c>
      <c r="AE68" s="267" t="s">
        <v>258</v>
      </c>
      <c r="AF68" s="272" t="s">
        <v>1218</v>
      </c>
      <c r="AG68" s="275" t="s">
        <v>1219</v>
      </c>
      <c r="AH68" s="275" t="s">
        <v>1220</v>
      </c>
      <c r="AI68" s="275" t="s">
        <v>1219</v>
      </c>
      <c r="AJ68" s="272" t="s">
        <v>1221</v>
      </c>
    </row>
    <row r="69" spans="1:36" s="276" customFormat="1" ht="57.75" customHeight="1" x14ac:dyDescent="0.2">
      <c r="A69" s="270" t="s">
        <v>258</v>
      </c>
      <c r="B69" s="268" t="s">
        <v>40</v>
      </c>
      <c r="C69" s="270" t="s">
        <v>6079</v>
      </c>
      <c r="D69" s="270"/>
      <c r="E69" s="269"/>
      <c r="F69" s="269"/>
      <c r="G69" s="269"/>
      <c r="H69" s="267">
        <v>2022</v>
      </c>
      <c r="I69" s="270"/>
      <c r="J69" s="285" t="s">
        <v>6080</v>
      </c>
      <c r="K69" s="344" t="s">
        <v>2674</v>
      </c>
      <c r="L69" s="344" t="s">
        <v>331</v>
      </c>
      <c r="M69" s="267">
        <v>25000</v>
      </c>
      <c r="N69" s="409"/>
      <c r="O69" s="409"/>
      <c r="P69" s="409"/>
      <c r="Q69" s="267" t="s">
        <v>16</v>
      </c>
      <c r="R69" s="267" t="s">
        <v>1213</v>
      </c>
      <c r="S69" s="307">
        <v>0</v>
      </c>
      <c r="T69" s="267" t="s">
        <v>1214</v>
      </c>
      <c r="U69" s="267" t="s">
        <v>1222</v>
      </c>
      <c r="V69" s="409"/>
      <c r="W69" s="267" t="s">
        <v>245</v>
      </c>
      <c r="X69" s="267" t="s">
        <v>1215</v>
      </c>
      <c r="Y69" s="267" t="s">
        <v>1216</v>
      </c>
      <c r="Z69" s="409"/>
      <c r="AA69" s="271" t="s">
        <v>4184</v>
      </c>
      <c r="AB69" s="409"/>
      <c r="AC69" s="267" t="s">
        <v>19</v>
      </c>
      <c r="AD69" s="270" t="s">
        <v>254</v>
      </c>
      <c r="AE69" s="270" t="s">
        <v>258</v>
      </c>
      <c r="AF69" s="267" t="s">
        <v>1218</v>
      </c>
      <c r="AG69" s="267" t="s">
        <v>1219</v>
      </c>
      <c r="AH69" s="267">
        <v>2022</v>
      </c>
      <c r="AI69" s="267" t="s">
        <v>1219</v>
      </c>
      <c r="AJ69" s="267" t="s">
        <v>1221</v>
      </c>
    </row>
    <row r="70" spans="1:36" s="276" customFormat="1" ht="57.75" customHeight="1" x14ac:dyDescent="0.2">
      <c r="A70" s="270" t="s">
        <v>258</v>
      </c>
      <c r="B70" s="268" t="s">
        <v>40</v>
      </c>
      <c r="C70" s="270" t="s">
        <v>6075</v>
      </c>
      <c r="D70" s="270"/>
      <c r="E70" s="269"/>
      <c r="F70" s="269"/>
      <c r="G70" s="269"/>
      <c r="H70" s="267">
        <v>2022</v>
      </c>
      <c r="I70" s="270"/>
      <c r="J70" s="285" t="s">
        <v>6076</v>
      </c>
      <c r="K70" s="344" t="s">
        <v>2683</v>
      </c>
      <c r="L70" s="270" t="s">
        <v>331</v>
      </c>
      <c r="M70" s="267">
        <v>60000</v>
      </c>
      <c r="N70" s="409"/>
      <c r="O70" s="409"/>
      <c r="P70" s="409"/>
      <c r="Q70" s="267" t="s">
        <v>16</v>
      </c>
      <c r="R70" s="267" t="s">
        <v>1213</v>
      </c>
      <c r="S70" s="307">
        <v>0</v>
      </c>
      <c r="T70" s="267" t="s">
        <v>1214</v>
      </c>
      <c r="U70" s="267" t="s">
        <v>1212</v>
      </c>
      <c r="V70" s="267"/>
      <c r="W70" s="267" t="s">
        <v>245</v>
      </c>
      <c r="X70" s="267" t="s">
        <v>1215</v>
      </c>
      <c r="Y70" s="267" t="s">
        <v>1216</v>
      </c>
      <c r="Z70" s="409"/>
      <c r="AA70" s="271" t="s">
        <v>6077</v>
      </c>
      <c r="AB70" s="409"/>
      <c r="AC70" s="267" t="s">
        <v>19</v>
      </c>
      <c r="AD70" s="270" t="s">
        <v>254</v>
      </c>
      <c r="AE70" s="270" t="s">
        <v>258</v>
      </c>
      <c r="AF70" s="267" t="s">
        <v>1218</v>
      </c>
      <c r="AG70" s="267" t="s">
        <v>1219</v>
      </c>
      <c r="AH70" s="267" t="s">
        <v>6078</v>
      </c>
      <c r="AI70" s="267" t="s">
        <v>1219</v>
      </c>
      <c r="AJ70" s="267" t="s">
        <v>1221</v>
      </c>
    </row>
    <row r="71" spans="1:36" ht="57.75" customHeight="1" x14ac:dyDescent="0.2">
      <c r="A71" s="267" t="s">
        <v>257</v>
      </c>
      <c r="B71" s="268" t="s">
        <v>40</v>
      </c>
      <c r="C71" s="270" t="s">
        <v>6126</v>
      </c>
      <c r="D71" s="270" t="s">
        <v>6126</v>
      </c>
      <c r="E71" s="270" t="s">
        <v>3128</v>
      </c>
      <c r="F71" s="267">
        <v>322</v>
      </c>
      <c r="G71" s="267">
        <v>4</v>
      </c>
      <c r="H71" s="267" t="s">
        <v>5496</v>
      </c>
      <c r="I71" s="269" t="s">
        <v>6127</v>
      </c>
      <c r="J71" s="292" t="s">
        <v>6128</v>
      </c>
      <c r="K71" s="270" t="s">
        <v>6129</v>
      </c>
      <c r="L71" s="270" t="s">
        <v>331</v>
      </c>
      <c r="M71" s="292">
        <v>5000</v>
      </c>
      <c r="N71" s="292">
        <v>5000</v>
      </c>
      <c r="O71" s="270"/>
      <c r="P71" s="270"/>
      <c r="Q71" s="270" t="s">
        <v>16</v>
      </c>
      <c r="R71" s="267" t="s">
        <v>1640</v>
      </c>
      <c r="S71" s="307">
        <v>0</v>
      </c>
      <c r="T71" s="271" t="s">
        <v>1243</v>
      </c>
      <c r="U71" s="270" t="s">
        <v>6130</v>
      </c>
      <c r="V71" s="408"/>
      <c r="W71" s="270" t="s">
        <v>6131</v>
      </c>
      <c r="X71" s="270" t="s">
        <v>6132</v>
      </c>
      <c r="Y71" s="270" t="s">
        <v>6133</v>
      </c>
      <c r="Z71" s="271" t="s">
        <v>1210</v>
      </c>
      <c r="AA71" s="308"/>
      <c r="AB71" s="270"/>
      <c r="AC71" s="267" t="s">
        <v>5424</v>
      </c>
      <c r="AD71" s="270" t="s">
        <v>254</v>
      </c>
      <c r="AE71" s="267" t="s">
        <v>257</v>
      </c>
      <c r="AF71" s="267" t="s">
        <v>6134</v>
      </c>
      <c r="AG71" s="393">
        <v>45170</v>
      </c>
      <c r="AH71" s="309" t="s">
        <v>776</v>
      </c>
      <c r="AI71" s="393">
        <v>45230</v>
      </c>
      <c r="AJ71" s="267" t="s">
        <v>6135</v>
      </c>
    </row>
    <row r="72" spans="1:36" ht="57.75" customHeight="1" x14ac:dyDescent="0.2">
      <c r="A72" s="267" t="s">
        <v>257</v>
      </c>
      <c r="B72" s="268" t="s">
        <v>40</v>
      </c>
      <c r="C72" s="270" t="s">
        <v>6138</v>
      </c>
      <c r="D72" s="270" t="s">
        <v>6138</v>
      </c>
      <c r="E72" s="270" t="s">
        <v>3128</v>
      </c>
      <c r="F72" s="267">
        <v>322</v>
      </c>
      <c r="G72" s="267">
        <v>4</v>
      </c>
      <c r="H72" s="267" t="s">
        <v>5496</v>
      </c>
      <c r="I72" s="269" t="s">
        <v>6139</v>
      </c>
      <c r="J72" s="292" t="s">
        <v>6128</v>
      </c>
      <c r="K72" s="270" t="s">
        <v>6140</v>
      </c>
      <c r="L72" s="270" t="s">
        <v>331</v>
      </c>
      <c r="M72" s="292">
        <v>2400</v>
      </c>
      <c r="N72" s="292">
        <v>2400</v>
      </c>
      <c r="O72" s="375"/>
      <c r="P72" s="381"/>
      <c r="Q72" s="270" t="s">
        <v>16</v>
      </c>
      <c r="R72" s="267" t="s">
        <v>1640</v>
      </c>
      <c r="S72" s="307">
        <v>0</v>
      </c>
      <c r="T72" s="272" t="s">
        <v>1243</v>
      </c>
      <c r="U72" s="272" t="s">
        <v>6141</v>
      </c>
      <c r="V72" s="299"/>
      <c r="W72" s="270" t="s">
        <v>6131</v>
      </c>
      <c r="X72" s="270" t="s">
        <v>6142</v>
      </c>
      <c r="Y72" s="270" t="s">
        <v>6143</v>
      </c>
      <c r="Z72" s="270" t="s">
        <v>6144</v>
      </c>
      <c r="AA72" s="391"/>
      <c r="AB72" s="391"/>
      <c r="AC72" s="267" t="s">
        <v>5424</v>
      </c>
      <c r="AD72" s="270" t="s">
        <v>254</v>
      </c>
      <c r="AE72" s="267" t="s">
        <v>257</v>
      </c>
      <c r="AF72" s="272" t="s">
        <v>6020</v>
      </c>
      <c r="AG72" s="275">
        <v>45170</v>
      </c>
      <c r="AH72" s="275" t="s">
        <v>776</v>
      </c>
      <c r="AI72" s="275">
        <v>45230</v>
      </c>
      <c r="AJ72" s="272" t="s">
        <v>6145</v>
      </c>
    </row>
    <row r="73" spans="1:36" ht="57.75" customHeight="1" x14ac:dyDescent="0.2">
      <c r="A73" s="277" t="s">
        <v>258</v>
      </c>
      <c r="B73" s="268" t="s">
        <v>40</v>
      </c>
      <c r="C73" s="355" t="s">
        <v>6181</v>
      </c>
      <c r="D73" s="355" t="str">
        <f>CONCATENATE(E73, "-", F73, "-", G73, "-", H73, "-", I73)</f>
        <v>05-322-4-2023-0167</v>
      </c>
      <c r="E73" s="278" t="s">
        <v>3128</v>
      </c>
      <c r="F73" s="277">
        <v>322</v>
      </c>
      <c r="G73" s="277">
        <v>4</v>
      </c>
      <c r="H73" s="277">
        <v>2023</v>
      </c>
      <c r="I73" s="278" t="s">
        <v>6182</v>
      </c>
      <c r="J73" s="356" t="s">
        <v>6183</v>
      </c>
      <c r="K73" s="355" t="s">
        <v>6184</v>
      </c>
      <c r="L73" s="355" t="s">
        <v>331</v>
      </c>
      <c r="M73" s="356">
        <v>3000</v>
      </c>
      <c r="N73" s="356">
        <v>3000</v>
      </c>
      <c r="O73" s="375"/>
      <c r="P73" s="381"/>
      <c r="Q73" s="270" t="s">
        <v>15</v>
      </c>
      <c r="R73" s="267" t="s">
        <v>6173</v>
      </c>
      <c r="S73" s="307">
        <v>1</v>
      </c>
      <c r="T73" s="272" t="s">
        <v>6185</v>
      </c>
      <c r="U73" s="272" t="s">
        <v>6186</v>
      </c>
      <c r="V73" s="299"/>
      <c r="W73" s="351" t="s">
        <v>6187</v>
      </c>
      <c r="X73" s="351" t="s">
        <v>6188</v>
      </c>
      <c r="Y73" s="270" t="s">
        <v>6189</v>
      </c>
      <c r="Z73" s="353" t="s">
        <v>6178</v>
      </c>
      <c r="AA73" s="391"/>
      <c r="AB73" s="391"/>
      <c r="AC73" s="267" t="s">
        <v>275</v>
      </c>
      <c r="AD73" s="270" t="s">
        <v>5888</v>
      </c>
      <c r="AE73" s="267" t="s">
        <v>233</v>
      </c>
      <c r="AF73" s="351" t="s">
        <v>6179</v>
      </c>
      <c r="AG73" s="272">
        <v>2023</v>
      </c>
      <c r="AH73" s="275" t="s">
        <v>1235</v>
      </c>
      <c r="AI73" s="275">
        <v>45291</v>
      </c>
      <c r="AJ73" s="270" t="s">
        <v>6190</v>
      </c>
    </row>
    <row r="74" spans="1:36" ht="57.75" customHeight="1" x14ac:dyDescent="0.2">
      <c r="A74" s="277" t="s">
        <v>258</v>
      </c>
      <c r="B74" s="268" t="s">
        <v>40</v>
      </c>
      <c r="C74" s="355" t="s">
        <v>6169</v>
      </c>
      <c r="D74" s="355" t="str">
        <f>CONCATENATE(E74, "-", F74, "-", G74, "-", H74, "-", I74)</f>
        <v>05-322-4-2023-0165</v>
      </c>
      <c r="E74" s="355" t="s">
        <v>3128</v>
      </c>
      <c r="F74" s="277">
        <v>322</v>
      </c>
      <c r="G74" s="277">
        <v>4</v>
      </c>
      <c r="H74" s="277">
        <v>2023</v>
      </c>
      <c r="I74" s="278" t="s">
        <v>6170</v>
      </c>
      <c r="J74" s="356" t="s">
        <v>6171</v>
      </c>
      <c r="K74" s="355" t="s">
        <v>6172</v>
      </c>
      <c r="L74" s="270" t="s">
        <v>331</v>
      </c>
      <c r="M74" s="292">
        <v>3000</v>
      </c>
      <c r="N74" s="292">
        <v>3000</v>
      </c>
      <c r="O74" s="375"/>
      <c r="P74" s="381"/>
      <c r="Q74" s="270" t="s">
        <v>15</v>
      </c>
      <c r="R74" s="267" t="s">
        <v>6173</v>
      </c>
      <c r="S74" s="307">
        <v>1</v>
      </c>
      <c r="T74" s="272" t="s">
        <v>6174</v>
      </c>
      <c r="U74" s="272" t="s">
        <v>6175</v>
      </c>
      <c r="V74" s="299"/>
      <c r="W74" s="351" t="s">
        <v>5959</v>
      </c>
      <c r="X74" s="351" t="s">
        <v>6176</v>
      </c>
      <c r="Y74" s="270" t="s">
        <v>6177</v>
      </c>
      <c r="Z74" s="353" t="s">
        <v>6178</v>
      </c>
      <c r="AA74" s="272" t="s">
        <v>6178</v>
      </c>
      <c r="AB74" s="391"/>
      <c r="AC74" s="267" t="s">
        <v>275</v>
      </c>
      <c r="AD74" s="270" t="s">
        <v>5888</v>
      </c>
      <c r="AE74" s="267" t="s">
        <v>233</v>
      </c>
      <c r="AF74" s="351" t="s">
        <v>6179</v>
      </c>
      <c r="AG74" s="272">
        <v>2023</v>
      </c>
      <c r="AH74" s="275" t="s">
        <v>1235</v>
      </c>
      <c r="AI74" s="275">
        <v>45291</v>
      </c>
      <c r="AJ74" s="270" t="s">
        <v>6180</v>
      </c>
    </row>
    <row r="75" spans="1:36" s="299" customFormat="1" ht="57.75" customHeight="1" x14ac:dyDescent="0.2">
      <c r="A75" s="267" t="s">
        <v>257</v>
      </c>
      <c r="B75" s="268" t="s">
        <v>40</v>
      </c>
      <c r="C75" s="269" t="s">
        <v>5841</v>
      </c>
      <c r="D75" s="270" t="str">
        <f>CONCATENATE(E75, "-", F75, "-", G75, "-", H75, "-", I75)</f>
        <v>05-323-4-2023-0157</v>
      </c>
      <c r="E75" s="271" t="s">
        <v>3128</v>
      </c>
      <c r="F75" s="271">
        <v>323</v>
      </c>
      <c r="G75" s="271">
        <v>4</v>
      </c>
      <c r="H75" s="269" t="s">
        <v>5496</v>
      </c>
      <c r="I75" s="269" t="s">
        <v>5842</v>
      </c>
      <c r="J75" s="272" t="s">
        <v>5843</v>
      </c>
      <c r="K75" s="272" t="s">
        <v>5844</v>
      </c>
      <c r="L75" s="269" t="s">
        <v>331</v>
      </c>
      <c r="M75" s="273">
        <v>3000</v>
      </c>
      <c r="N75" s="273">
        <v>3000</v>
      </c>
      <c r="O75" s="274"/>
      <c r="P75" s="274"/>
      <c r="Q75" s="272" t="s">
        <v>15</v>
      </c>
      <c r="R75" s="272" t="s">
        <v>332</v>
      </c>
      <c r="S75" s="272">
        <v>1</v>
      </c>
      <c r="T75" s="272" t="s">
        <v>5845</v>
      </c>
      <c r="U75" s="272" t="s">
        <v>1223</v>
      </c>
      <c r="V75" s="272" t="s">
        <v>243</v>
      </c>
      <c r="W75" s="272" t="s">
        <v>1224</v>
      </c>
      <c r="X75" s="272" t="s">
        <v>5846</v>
      </c>
      <c r="Y75" s="272" t="s">
        <v>5847</v>
      </c>
      <c r="Z75" s="272" t="s">
        <v>1196</v>
      </c>
      <c r="AA75" s="272" t="s">
        <v>5848</v>
      </c>
      <c r="AB75" s="272" t="s">
        <v>1225</v>
      </c>
      <c r="AC75" s="272" t="s">
        <v>5849</v>
      </c>
      <c r="AD75" s="272" t="s">
        <v>254</v>
      </c>
      <c r="AE75" s="272" t="s">
        <v>232</v>
      </c>
      <c r="AF75" s="267" t="s">
        <v>5850</v>
      </c>
      <c r="AG75" s="272" t="s">
        <v>5851</v>
      </c>
      <c r="AH75" s="275" t="s">
        <v>1220</v>
      </c>
      <c r="AI75" s="275">
        <v>45291</v>
      </c>
      <c r="AJ75" s="275" t="s">
        <v>5852</v>
      </c>
    </row>
    <row r="76" spans="1:36" ht="57.75" customHeight="1" x14ac:dyDescent="0.25">
      <c r="A76" s="267" t="s">
        <v>257</v>
      </c>
      <c r="B76" s="268" t="s">
        <v>40</v>
      </c>
      <c r="C76" s="269" t="s">
        <v>5853</v>
      </c>
      <c r="D76" s="270" t="s">
        <v>5853</v>
      </c>
      <c r="E76" s="269" t="s">
        <v>3128</v>
      </c>
      <c r="F76" s="271">
        <v>323</v>
      </c>
      <c r="G76" s="269">
        <v>4</v>
      </c>
      <c r="H76" s="269" t="s">
        <v>5496</v>
      </c>
      <c r="I76" s="269" t="s">
        <v>5854</v>
      </c>
      <c r="J76" s="272" t="s">
        <v>5855</v>
      </c>
      <c r="K76" s="272" t="s">
        <v>5856</v>
      </c>
      <c r="L76" s="269" t="s">
        <v>331</v>
      </c>
      <c r="M76" s="273">
        <v>600</v>
      </c>
      <c r="N76" s="273">
        <v>600</v>
      </c>
      <c r="O76" s="274"/>
      <c r="P76" s="274"/>
      <c r="Q76" s="272"/>
      <c r="R76" s="272" t="s">
        <v>1234</v>
      </c>
      <c r="S76" s="272">
        <v>1</v>
      </c>
      <c r="T76" s="272" t="s">
        <v>1236</v>
      </c>
      <c r="U76" s="272" t="s">
        <v>1237</v>
      </c>
      <c r="V76" s="272"/>
      <c r="W76" s="272" t="s">
        <v>242</v>
      </c>
      <c r="X76" s="272" t="s">
        <v>1237</v>
      </c>
      <c r="Y76" s="272" t="s">
        <v>1238</v>
      </c>
      <c r="Z76" s="272" t="s">
        <v>1239</v>
      </c>
      <c r="AA76" s="272" t="s">
        <v>1239</v>
      </c>
      <c r="AB76" s="272" t="s">
        <v>1239</v>
      </c>
      <c r="AC76" s="272" t="s">
        <v>251</v>
      </c>
      <c r="AD76" s="272" t="s">
        <v>254</v>
      </c>
      <c r="AE76" s="272" t="s">
        <v>257</v>
      </c>
      <c r="AF76" s="272" t="s">
        <v>5857</v>
      </c>
      <c r="AG76" s="275">
        <v>45047</v>
      </c>
      <c r="AH76" s="272" t="s">
        <v>259</v>
      </c>
      <c r="AI76" s="275">
        <v>45291</v>
      </c>
      <c r="AJ76" s="272" t="s">
        <v>1237</v>
      </c>
    </row>
    <row r="77" spans="1:36" ht="57.75" customHeight="1" x14ac:dyDescent="0.25">
      <c r="A77" s="270" t="s">
        <v>257</v>
      </c>
      <c r="B77" s="268" t="s">
        <v>40</v>
      </c>
      <c r="C77" s="270" t="s">
        <v>5858</v>
      </c>
      <c r="D77" s="270" t="s">
        <v>5858</v>
      </c>
      <c r="E77" s="270" t="s">
        <v>3128</v>
      </c>
      <c r="F77" s="267">
        <v>323</v>
      </c>
      <c r="G77" s="267">
        <v>4</v>
      </c>
      <c r="H77" s="267">
        <v>2022</v>
      </c>
      <c r="I77" s="292" t="s">
        <v>5775</v>
      </c>
      <c r="J77" s="292" t="s">
        <v>5859</v>
      </c>
      <c r="K77" s="270" t="s">
        <v>5860</v>
      </c>
      <c r="L77" s="270" t="s">
        <v>331</v>
      </c>
      <c r="M77" s="292">
        <v>3000</v>
      </c>
      <c r="N77" s="292"/>
      <c r="O77" s="270"/>
      <c r="P77" s="270"/>
      <c r="Q77" s="270" t="s">
        <v>15</v>
      </c>
      <c r="R77" s="271" t="s">
        <v>332</v>
      </c>
      <c r="S77" s="307">
        <v>1</v>
      </c>
      <c r="T77" s="271" t="s">
        <v>5861</v>
      </c>
      <c r="U77" s="270" t="s">
        <v>5862</v>
      </c>
      <c r="V77" s="270" t="s">
        <v>245</v>
      </c>
      <c r="W77" s="270" t="s">
        <v>5863</v>
      </c>
      <c r="X77" s="270" t="s">
        <v>5864</v>
      </c>
      <c r="Y77" s="271">
        <v>2</v>
      </c>
      <c r="Z77" s="308"/>
      <c r="AA77" s="308"/>
      <c r="AB77" s="281"/>
      <c r="AC77" s="270" t="s">
        <v>17</v>
      </c>
      <c r="AD77" s="270" t="s">
        <v>1217</v>
      </c>
      <c r="AE77" s="267" t="s">
        <v>389</v>
      </c>
      <c r="AF77" s="267" t="s">
        <v>5865</v>
      </c>
      <c r="AG77" s="309">
        <v>44621</v>
      </c>
      <c r="AH77" s="309">
        <v>44865</v>
      </c>
      <c r="AI77" s="309">
        <v>44926</v>
      </c>
      <c r="AJ77" s="267" t="s">
        <v>5866</v>
      </c>
    </row>
    <row r="78" spans="1:36" ht="57.75" customHeight="1" x14ac:dyDescent="0.25">
      <c r="A78" s="267" t="s">
        <v>258</v>
      </c>
      <c r="B78" s="268" t="s">
        <v>40</v>
      </c>
      <c r="C78" s="269" t="s">
        <v>5600</v>
      </c>
      <c r="D78" s="270" t="str">
        <f t="shared" ref="D78:D84" si="4">CONCATENATE(E78, "-", F78, "-", G78, "-", H78, "-", I78)</f>
        <v>05-542-4-2023-0046</v>
      </c>
      <c r="E78" s="271" t="str">
        <f t="shared" ref="E78:E84" si="5">MID(J78,1,2)</f>
        <v>05</v>
      </c>
      <c r="F78" s="271">
        <v>542</v>
      </c>
      <c r="G78" s="269">
        <v>4</v>
      </c>
      <c r="H78" s="269">
        <v>2023</v>
      </c>
      <c r="I78" s="269" t="s">
        <v>5601</v>
      </c>
      <c r="J78" s="272" t="s">
        <v>2675</v>
      </c>
      <c r="K78" s="272" t="s">
        <v>2676</v>
      </c>
      <c r="L78" s="269" t="s">
        <v>331</v>
      </c>
      <c r="M78" s="273">
        <v>18000</v>
      </c>
      <c r="N78" s="273">
        <v>18000</v>
      </c>
      <c r="O78" s="274"/>
      <c r="P78" s="274"/>
      <c r="Q78" s="272" t="s">
        <v>15</v>
      </c>
      <c r="R78" s="272" t="s">
        <v>1246</v>
      </c>
      <c r="S78" s="272">
        <v>0</v>
      </c>
      <c r="T78" s="272" t="s">
        <v>1247</v>
      </c>
      <c r="U78" s="272" t="s">
        <v>1105</v>
      </c>
      <c r="V78" s="272"/>
      <c r="W78" s="272" t="s">
        <v>4620</v>
      </c>
      <c r="X78" s="272" t="s">
        <v>4621</v>
      </c>
      <c r="Y78" s="272" t="s">
        <v>1107</v>
      </c>
      <c r="Z78" s="272" t="s">
        <v>1110</v>
      </c>
      <c r="AA78" s="272" t="s">
        <v>1108</v>
      </c>
      <c r="AB78" s="272" t="s">
        <v>1109</v>
      </c>
      <c r="AC78" s="272" t="s">
        <v>5466</v>
      </c>
      <c r="AD78" s="272" t="s">
        <v>254</v>
      </c>
      <c r="AE78" s="267" t="s">
        <v>258</v>
      </c>
      <c r="AF78" s="272" t="s">
        <v>1247</v>
      </c>
      <c r="AG78" s="275">
        <v>44986</v>
      </c>
      <c r="AH78" s="275">
        <v>2023</v>
      </c>
      <c r="AI78" s="275">
        <v>45261</v>
      </c>
      <c r="AJ78" s="272" t="s">
        <v>1108</v>
      </c>
    </row>
    <row r="79" spans="1:36" s="276" customFormat="1" ht="57.75" customHeight="1" x14ac:dyDescent="0.2">
      <c r="A79" s="277" t="s">
        <v>257</v>
      </c>
      <c r="B79" s="268" t="s">
        <v>40</v>
      </c>
      <c r="C79" s="278" t="s">
        <v>5602</v>
      </c>
      <c r="D79" s="270" t="str">
        <f t="shared" si="4"/>
        <v>05-542-4-2023-0053</v>
      </c>
      <c r="E79" s="271" t="str">
        <f t="shared" si="5"/>
        <v>05</v>
      </c>
      <c r="F79" s="271">
        <v>542</v>
      </c>
      <c r="G79" s="269">
        <v>4</v>
      </c>
      <c r="H79" s="278">
        <v>2023</v>
      </c>
      <c r="I79" s="278" t="s">
        <v>5603</v>
      </c>
      <c r="J79" s="272" t="s">
        <v>1129</v>
      </c>
      <c r="K79" s="272" t="s">
        <v>1127</v>
      </c>
      <c r="L79" s="278" t="s">
        <v>331</v>
      </c>
      <c r="M79" s="273">
        <v>5000</v>
      </c>
      <c r="N79" s="273">
        <v>5000</v>
      </c>
      <c r="O79" s="279"/>
      <c r="P79" s="279"/>
      <c r="Q79" s="272" t="s">
        <v>15</v>
      </c>
      <c r="R79" s="272" t="s">
        <v>1246</v>
      </c>
      <c r="S79" s="272">
        <v>0</v>
      </c>
      <c r="T79" s="272" t="s">
        <v>1247</v>
      </c>
      <c r="U79" s="272" t="s">
        <v>1128</v>
      </c>
      <c r="V79" s="272" t="s">
        <v>5502</v>
      </c>
      <c r="W79" s="272" t="s">
        <v>5604</v>
      </c>
      <c r="X79" s="272" t="s">
        <v>4627</v>
      </c>
      <c r="Y79" s="272" t="s">
        <v>1130</v>
      </c>
      <c r="Z79" s="272" t="s">
        <v>1132</v>
      </c>
      <c r="AA79" s="272" t="s">
        <v>1131</v>
      </c>
      <c r="AB79" s="272">
        <v>1</v>
      </c>
      <c r="AC79" s="272" t="s">
        <v>5466</v>
      </c>
      <c r="AD79" s="272" t="s">
        <v>254</v>
      </c>
      <c r="AE79" s="267" t="s">
        <v>257</v>
      </c>
      <c r="AF79" s="272" t="s">
        <v>1247</v>
      </c>
      <c r="AG79" s="275">
        <v>44986</v>
      </c>
      <c r="AH79" s="275">
        <v>2023</v>
      </c>
      <c r="AI79" s="275">
        <v>45261</v>
      </c>
      <c r="AJ79" s="272" t="s">
        <v>1131</v>
      </c>
    </row>
    <row r="80" spans="1:36" s="276" customFormat="1" ht="57.75" customHeight="1" x14ac:dyDescent="0.2">
      <c r="A80" s="277" t="s">
        <v>257</v>
      </c>
      <c r="B80" s="268" t="s">
        <v>40</v>
      </c>
      <c r="C80" s="278" t="s">
        <v>5605</v>
      </c>
      <c r="D80" s="270" t="str">
        <f t="shared" si="4"/>
        <v>05-542-4-2023-0054</v>
      </c>
      <c r="E80" s="271" t="str">
        <f t="shared" si="5"/>
        <v>05</v>
      </c>
      <c r="F80" s="271">
        <v>542</v>
      </c>
      <c r="G80" s="269">
        <v>4</v>
      </c>
      <c r="H80" s="278">
        <v>2023</v>
      </c>
      <c r="I80" s="278" t="s">
        <v>5606</v>
      </c>
      <c r="J80" s="272" t="s">
        <v>1135</v>
      </c>
      <c r="K80" s="272" t="s">
        <v>2686</v>
      </c>
      <c r="L80" s="278" t="s">
        <v>331</v>
      </c>
      <c r="M80" s="273">
        <v>10000</v>
      </c>
      <c r="N80" s="273">
        <v>10000</v>
      </c>
      <c r="O80" s="279"/>
      <c r="P80" s="279"/>
      <c r="Q80" s="272" t="s">
        <v>15</v>
      </c>
      <c r="R80" s="272" t="s">
        <v>1246</v>
      </c>
      <c r="S80" s="272">
        <v>0</v>
      </c>
      <c r="T80" s="272" t="s">
        <v>1247</v>
      </c>
      <c r="U80" s="272" t="s">
        <v>1134</v>
      </c>
      <c r="V80" s="272" t="s">
        <v>5502</v>
      </c>
      <c r="W80" s="272" t="s">
        <v>5604</v>
      </c>
      <c r="X80" s="272" t="s">
        <v>4628</v>
      </c>
      <c r="Y80" s="272" t="s">
        <v>1136</v>
      </c>
      <c r="Z80" s="272">
        <v>5</v>
      </c>
      <c r="AA80" s="272" t="s">
        <v>1137</v>
      </c>
      <c r="AB80" s="272">
        <v>4</v>
      </c>
      <c r="AC80" s="272" t="s">
        <v>5466</v>
      </c>
      <c r="AD80" s="272" t="s">
        <v>254</v>
      </c>
      <c r="AE80" s="267" t="s">
        <v>257</v>
      </c>
      <c r="AF80" s="272" t="s">
        <v>1247</v>
      </c>
      <c r="AG80" s="275">
        <v>44986</v>
      </c>
      <c r="AH80" s="275">
        <v>2023</v>
      </c>
      <c r="AI80" s="275">
        <v>45261</v>
      </c>
      <c r="AJ80" s="272" t="s">
        <v>1137</v>
      </c>
    </row>
    <row r="81" spans="1:36" ht="57.75" customHeight="1" x14ac:dyDescent="0.25">
      <c r="A81" s="277" t="s">
        <v>257</v>
      </c>
      <c r="B81" s="268" t="s">
        <v>40</v>
      </c>
      <c r="C81" s="278" t="s">
        <v>5607</v>
      </c>
      <c r="D81" s="270" t="str">
        <f t="shared" si="4"/>
        <v>05-542-4-2023-0052</v>
      </c>
      <c r="E81" s="271" t="str">
        <f t="shared" si="5"/>
        <v>05</v>
      </c>
      <c r="F81" s="271">
        <v>542</v>
      </c>
      <c r="G81" s="269">
        <v>4</v>
      </c>
      <c r="H81" s="278">
        <v>2023</v>
      </c>
      <c r="I81" s="278" t="s">
        <v>5608</v>
      </c>
      <c r="J81" s="272" t="s">
        <v>2684</v>
      </c>
      <c r="K81" s="272" t="s">
        <v>2685</v>
      </c>
      <c r="L81" s="278" t="s">
        <v>331</v>
      </c>
      <c r="M81" s="273">
        <v>40000</v>
      </c>
      <c r="N81" s="273">
        <v>40000</v>
      </c>
      <c r="O81" s="279"/>
      <c r="P81" s="279"/>
      <c r="Q81" s="272" t="s">
        <v>15</v>
      </c>
      <c r="R81" s="272" t="s">
        <v>1246</v>
      </c>
      <c r="S81" s="272">
        <v>0</v>
      </c>
      <c r="T81" s="272" t="s">
        <v>1247</v>
      </c>
      <c r="U81" s="272" t="s">
        <v>1140</v>
      </c>
      <c r="V81" s="272" t="s">
        <v>5502</v>
      </c>
      <c r="W81" s="272" t="s">
        <v>5604</v>
      </c>
      <c r="X81" s="272" t="s">
        <v>4626</v>
      </c>
      <c r="Y81" s="272" t="s">
        <v>1142</v>
      </c>
      <c r="Z81" s="272" t="s">
        <v>1145</v>
      </c>
      <c r="AA81" s="272" t="s">
        <v>1143</v>
      </c>
      <c r="AB81" s="272" t="s">
        <v>1144</v>
      </c>
      <c r="AC81" s="272" t="s">
        <v>5466</v>
      </c>
      <c r="AD81" s="272" t="s">
        <v>254</v>
      </c>
      <c r="AE81" s="267" t="s">
        <v>257</v>
      </c>
      <c r="AF81" s="272" t="s">
        <v>1247</v>
      </c>
      <c r="AG81" s="275">
        <v>44986</v>
      </c>
      <c r="AH81" s="275">
        <v>2023</v>
      </c>
      <c r="AI81" s="275">
        <v>45261</v>
      </c>
      <c r="AJ81" s="272" t="s">
        <v>1143</v>
      </c>
    </row>
    <row r="82" spans="1:36" ht="57.75" customHeight="1" x14ac:dyDescent="0.25">
      <c r="A82" s="277" t="s">
        <v>257</v>
      </c>
      <c r="B82" s="268" t="s">
        <v>40</v>
      </c>
      <c r="C82" s="278" t="s">
        <v>5609</v>
      </c>
      <c r="D82" s="270" t="str">
        <f t="shared" si="4"/>
        <v>05-542-4-2023-0047</v>
      </c>
      <c r="E82" s="271" t="str">
        <f t="shared" si="5"/>
        <v>05</v>
      </c>
      <c r="F82" s="271">
        <v>542</v>
      </c>
      <c r="G82" s="269">
        <v>4</v>
      </c>
      <c r="H82" s="278">
        <v>2023</v>
      </c>
      <c r="I82" s="278" t="s">
        <v>5610</v>
      </c>
      <c r="J82" s="272" t="s">
        <v>2677</v>
      </c>
      <c r="K82" s="272" t="s">
        <v>1147</v>
      </c>
      <c r="L82" s="278" t="s">
        <v>331</v>
      </c>
      <c r="M82" s="273">
        <v>14000</v>
      </c>
      <c r="N82" s="273">
        <v>14000</v>
      </c>
      <c r="O82" s="279"/>
      <c r="P82" s="279"/>
      <c r="Q82" s="272" t="s">
        <v>15</v>
      </c>
      <c r="R82" s="272" t="s">
        <v>1246</v>
      </c>
      <c r="S82" s="272">
        <v>0</v>
      </c>
      <c r="T82" s="272" t="s">
        <v>1247</v>
      </c>
      <c r="U82" s="272" t="s">
        <v>1148</v>
      </c>
      <c r="V82" s="272" t="s">
        <v>5502</v>
      </c>
      <c r="W82" s="272" t="s">
        <v>5604</v>
      </c>
      <c r="X82" s="272" t="s">
        <v>4622</v>
      </c>
      <c r="Y82" s="272" t="s">
        <v>1150</v>
      </c>
      <c r="Z82" s="272">
        <v>45</v>
      </c>
      <c r="AA82" s="272" t="s">
        <v>1151</v>
      </c>
      <c r="AB82" s="272" t="s">
        <v>1152</v>
      </c>
      <c r="AC82" s="272" t="s">
        <v>5466</v>
      </c>
      <c r="AD82" s="272" t="s">
        <v>253</v>
      </c>
      <c r="AE82" s="267" t="s">
        <v>257</v>
      </c>
      <c r="AF82" s="272" t="s">
        <v>1247</v>
      </c>
      <c r="AG82" s="275">
        <v>44986</v>
      </c>
      <c r="AH82" s="272">
        <v>2023</v>
      </c>
      <c r="AI82" s="275">
        <v>45261</v>
      </c>
      <c r="AJ82" s="272" t="s">
        <v>1151</v>
      </c>
    </row>
    <row r="83" spans="1:36" ht="57.75" customHeight="1" x14ac:dyDescent="0.25">
      <c r="A83" s="277" t="s">
        <v>257</v>
      </c>
      <c r="B83" s="268" t="s">
        <v>40</v>
      </c>
      <c r="C83" s="278" t="s">
        <v>5611</v>
      </c>
      <c r="D83" s="270" t="str">
        <f t="shared" si="4"/>
        <v>05-542-4-2023-0048</v>
      </c>
      <c r="E83" s="271" t="str">
        <f t="shared" si="5"/>
        <v>05</v>
      </c>
      <c r="F83" s="271">
        <v>542</v>
      </c>
      <c r="G83" s="269">
        <v>4</v>
      </c>
      <c r="H83" s="278">
        <v>2023</v>
      </c>
      <c r="I83" s="278" t="s">
        <v>5612</v>
      </c>
      <c r="J83" s="272" t="s">
        <v>2678</v>
      </c>
      <c r="K83" s="272" t="s">
        <v>1112</v>
      </c>
      <c r="L83" s="278" t="s">
        <v>331</v>
      </c>
      <c r="M83" s="273">
        <v>5000</v>
      </c>
      <c r="N83" s="273">
        <v>5000</v>
      </c>
      <c r="O83" s="279"/>
      <c r="P83" s="279"/>
      <c r="Q83" s="272" t="s">
        <v>15</v>
      </c>
      <c r="R83" s="272" t="s">
        <v>1246</v>
      </c>
      <c r="S83" s="272">
        <v>0</v>
      </c>
      <c r="T83" s="272" t="s">
        <v>1247</v>
      </c>
      <c r="U83" s="272" t="s">
        <v>1113</v>
      </c>
      <c r="V83" s="272" t="s">
        <v>5502</v>
      </c>
      <c r="W83" s="272" t="s">
        <v>5604</v>
      </c>
      <c r="X83" s="272" t="s">
        <v>4623</v>
      </c>
      <c r="Y83" s="272" t="s">
        <v>1115</v>
      </c>
      <c r="Z83" s="272" t="s">
        <v>1118</v>
      </c>
      <c r="AA83" s="272" t="s">
        <v>1116</v>
      </c>
      <c r="AB83" s="272" t="s">
        <v>1117</v>
      </c>
      <c r="AC83" s="272" t="s">
        <v>5466</v>
      </c>
      <c r="AD83" s="272" t="s">
        <v>254</v>
      </c>
      <c r="AE83" s="267" t="s">
        <v>257</v>
      </c>
      <c r="AF83" s="272" t="s">
        <v>1247</v>
      </c>
      <c r="AG83" s="275">
        <v>44986</v>
      </c>
      <c r="AH83" s="275">
        <v>2023</v>
      </c>
      <c r="AI83" s="275">
        <v>45261</v>
      </c>
      <c r="AJ83" s="272" t="s">
        <v>1116</v>
      </c>
    </row>
    <row r="84" spans="1:36" ht="57.75" customHeight="1" x14ac:dyDescent="0.25">
      <c r="A84" s="267" t="s">
        <v>258</v>
      </c>
      <c r="B84" s="268" t="s">
        <v>40</v>
      </c>
      <c r="C84" s="269" t="s">
        <v>5613</v>
      </c>
      <c r="D84" s="270" t="str">
        <f t="shared" si="4"/>
        <v>05-542-4-2023-0057</v>
      </c>
      <c r="E84" s="271" t="str">
        <f t="shared" si="5"/>
        <v>05</v>
      </c>
      <c r="F84" s="271">
        <v>542</v>
      </c>
      <c r="G84" s="269">
        <v>4</v>
      </c>
      <c r="H84" s="269">
        <v>2023</v>
      </c>
      <c r="I84" s="269" t="s">
        <v>5614</v>
      </c>
      <c r="J84" s="272" t="s">
        <v>1122</v>
      </c>
      <c r="K84" s="272" t="s">
        <v>2687</v>
      </c>
      <c r="L84" s="269" t="s">
        <v>331</v>
      </c>
      <c r="M84" s="273">
        <v>5000</v>
      </c>
      <c r="N84" s="273">
        <v>5000</v>
      </c>
      <c r="O84" s="274"/>
      <c r="P84" s="267"/>
      <c r="Q84" s="272" t="s">
        <v>15</v>
      </c>
      <c r="R84" s="272" t="s">
        <v>1246</v>
      </c>
      <c r="S84" s="272">
        <v>0</v>
      </c>
      <c r="T84" s="272" t="s">
        <v>1247</v>
      </c>
      <c r="U84" s="272" t="s">
        <v>1121</v>
      </c>
      <c r="V84" s="272"/>
      <c r="W84" s="272" t="s">
        <v>4620</v>
      </c>
      <c r="X84" s="272" t="s">
        <v>4629</v>
      </c>
      <c r="Y84" s="272" t="s">
        <v>1123</v>
      </c>
      <c r="Z84" s="272">
        <v>10</v>
      </c>
      <c r="AA84" s="272" t="s">
        <v>1124</v>
      </c>
      <c r="AB84" s="272">
        <v>8</v>
      </c>
      <c r="AC84" s="272" t="s">
        <v>5466</v>
      </c>
      <c r="AD84" s="272" t="s">
        <v>254</v>
      </c>
      <c r="AE84" s="267" t="s">
        <v>258</v>
      </c>
      <c r="AF84" s="272" t="s">
        <v>1247</v>
      </c>
      <c r="AG84" s="275">
        <v>44986</v>
      </c>
      <c r="AH84" s="275">
        <v>2023</v>
      </c>
      <c r="AI84" s="275">
        <v>45261</v>
      </c>
      <c r="AJ84" s="272" t="s">
        <v>1124</v>
      </c>
    </row>
    <row r="85" spans="1:36" ht="57.75" customHeight="1" x14ac:dyDescent="0.25">
      <c r="A85" s="270" t="s">
        <v>257</v>
      </c>
      <c r="B85" s="268" t="s">
        <v>40</v>
      </c>
      <c r="C85" s="270" t="s">
        <v>6113</v>
      </c>
      <c r="D85" s="270" t="s">
        <v>6113</v>
      </c>
      <c r="E85" s="270" t="s">
        <v>3128</v>
      </c>
      <c r="F85" s="267">
        <v>542</v>
      </c>
      <c r="G85" s="267">
        <v>4</v>
      </c>
      <c r="H85" s="267" t="s">
        <v>5496</v>
      </c>
      <c r="I85" s="292" t="s">
        <v>6114</v>
      </c>
      <c r="J85" s="292" t="s">
        <v>6115</v>
      </c>
      <c r="K85" s="270" t="s">
        <v>6116</v>
      </c>
      <c r="L85" s="270" t="s">
        <v>331</v>
      </c>
      <c r="M85" s="292">
        <v>25000</v>
      </c>
      <c r="N85" s="292">
        <v>25000</v>
      </c>
      <c r="O85" s="270"/>
      <c r="P85" s="270"/>
      <c r="Q85" s="270" t="s">
        <v>16</v>
      </c>
      <c r="R85" s="271" t="s">
        <v>6117</v>
      </c>
      <c r="S85" s="307">
        <v>0</v>
      </c>
      <c r="T85" s="271" t="s">
        <v>6118</v>
      </c>
      <c r="U85" s="270" t="s">
        <v>6119</v>
      </c>
      <c r="V85" s="270"/>
      <c r="W85" s="270" t="s">
        <v>243</v>
      </c>
      <c r="X85" s="270" t="s">
        <v>6120</v>
      </c>
      <c r="Y85" s="271" t="s">
        <v>6121</v>
      </c>
      <c r="Z85" s="308" t="s">
        <v>6122</v>
      </c>
      <c r="AA85" s="308"/>
      <c r="AB85" s="270"/>
      <c r="AC85" s="267" t="s">
        <v>5424</v>
      </c>
      <c r="AD85" s="270" t="s">
        <v>254</v>
      </c>
      <c r="AE85" s="267" t="s">
        <v>257</v>
      </c>
      <c r="AF85" s="267" t="s">
        <v>6123</v>
      </c>
      <c r="AG85" s="309">
        <v>45047</v>
      </c>
      <c r="AH85" s="309" t="s">
        <v>6124</v>
      </c>
      <c r="AI85" s="309">
        <v>45200</v>
      </c>
      <c r="AJ85" s="267" t="s">
        <v>6125</v>
      </c>
    </row>
    <row r="86" spans="1:36" ht="57.75" customHeight="1" x14ac:dyDescent="0.25">
      <c r="A86" s="277" t="s">
        <v>257</v>
      </c>
      <c r="B86" s="268" t="s">
        <v>40</v>
      </c>
      <c r="C86" s="278" t="s">
        <v>5615</v>
      </c>
      <c r="D86" s="270" t="str">
        <f>CONCATENATE(E86, "-", F86, "-", G86, "-", H86, "-", I86)</f>
        <v>05-322-4-2023-0050</v>
      </c>
      <c r="E86" s="271" t="str">
        <f>MID(J86,1,2)</f>
        <v>05</v>
      </c>
      <c r="F86" s="271" t="str">
        <f>MID(J86,5,3)</f>
        <v>322</v>
      </c>
      <c r="G86" s="271" t="str">
        <f>MID(J86,12,1)</f>
        <v>4</v>
      </c>
      <c r="H86" s="278">
        <v>2023</v>
      </c>
      <c r="I86" s="278" t="s">
        <v>5616</v>
      </c>
      <c r="J86" s="272" t="s">
        <v>5617</v>
      </c>
      <c r="K86" s="272" t="s">
        <v>2682</v>
      </c>
      <c r="L86" s="278" t="s">
        <v>331</v>
      </c>
      <c r="M86" s="273">
        <v>8000</v>
      </c>
      <c r="N86" s="273">
        <v>8000</v>
      </c>
      <c r="O86" s="279"/>
      <c r="P86" s="279"/>
      <c r="Q86" s="272" t="s">
        <v>16</v>
      </c>
      <c r="R86" s="272" t="s">
        <v>366</v>
      </c>
      <c r="S86" s="272">
        <v>0</v>
      </c>
      <c r="T86" s="272" t="s">
        <v>1240</v>
      </c>
      <c r="U86" s="272" t="s">
        <v>1240</v>
      </c>
      <c r="V86" s="272" t="s">
        <v>5423</v>
      </c>
      <c r="W86" s="272" t="s">
        <v>5427</v>
      </c>
      <c r="X86" s="272" t="s">
        <v>1241</v>
      </c>
      <c r="Y86" s="272" t="s">
        <v>765</v>
      </c>
      <c r="Z86" s="272">
        <v>4</v>
      </c>
      <c r="AA86" s="272">
        <v>4</v>
      </c>
      <c r="AB86" s="272">
        <v>3</v>
      </c>
      <c r="AC86" s="272" t="s">
        <v>5429</v>
      </c>
      <c r="AD86" s="272" t="s">
        <v>254</v>
      </c>
      <c r="AE86" s="267" t="s">
        <v>257</v>
      </c>
      <c r="AF86" s="272" t="s">
        <v>796</v>
      </c>
      <c r="AG86" s="275">
        <v>44932</v>
      </c>
      <c r="AH86" s="275" t="s">
        <v>1242</v>
      </c>
      <c r="AI86" s="275">
        <v>45230</v>
      </c>
      <c r="AJ86" s="272" t="s">
        <v>798</v>
      </c>
    </row>
    <row r="87" spans="1:36" ht="57.75" customHeight="1" x14ac:dyDescent="0.25">
      <c r="A87" s="277" t="s">
        <v>257</v>
      </c>
      <c r="B87" s="268" t="s">
        <v>40</v>
      </c>
      <c r="C87" s="278" t="s">
        <v>6136</v>
      </c>
      <c r="D87" s="270" t="str">
        <f>CONCATENATE(E87, "-", F87, "-", G87, "-", H87, "-", I87)</f>
        <v>05-322-4-2023-0049</v>
      </c>
      <c r="E87" s="271" t="str">
        <f>MID(J87,1,2)</f>
        <v>05</v>
      </c>
      <c r="F87" s="271" t="str">
        <f>MID(J87,5,3)</f>
        <v>322</v>
      </c>
      <c r="G87" s="271" t="str">
        <f>MID(J87,12,1)</f>
        <v>4</v>
      </c>
      <c r="H87" s="278">
        <v>2023</v>
      </c>
      <c r="I87" s="278" t="s">
        <v>6137</v>
      </c>
      <c r="J87" s="272" t="s">
        <v>2679</v>
      </c>
      <c r="K87" s="272" t="s">
        <v>2680</v>
      </c>
      <c r="L87" s="278" t="s">
        <v>331</v>
      </c>
      <c r="M87" s="273">
        <v>20000</v>
      </c>
      <c r="N87" s="273">
        <v>20000</v>
      </c>
      <c r="O87" s="279"/>
      <c r="P87" s="279"/>
      <c r="Q87" s="272" t="s">
        <v>16</v>
      </c>
      <c r="R87" s="272" t="s">
        <v>366</v>
      </c>
      <c r="S87" s="272">
        <v>0</v>
      </c>
      <c r="T87" s="272" t="s">
        <v>1243</v>
      </c>
      <c r="U87" s="272" t="s">
        <v>1243</v>
      </c>
      <c r="V87" s="272" t="s">
        <v>5423</v>
      </c>
      <c r="W87" s="272" t="s">
        <v>5427</v>
      </c>
      <c r="X87" s="272" t="s">
        <v>1244</v>
      </c>
      <c r="Y87" s="272" t="s">
        <v>1210</v>
      </c>
      <c r="Z87" s="272">
        <v>4</v>
      </c>
      <c r="AA87" s="272">
        <v>4</v>
      </c>
      <c r="AB87" s="272">
        <v>4</v>
      </c>
      <c r="AC87" s="272" t="s">
        <v>5424</v>
      </c>
      <c r="AD87" s="272" t="s">
        <v>254</v>
      </c>
      <c r="AE87" s="267" t="s">
        <v>257</v>
      </c>
      <c r="AF87" s="272" t="s">
        <v>796</v>
      </c>
      <c r="AG87" s="275">
        <v>44933</v>
      </c>
      <c r="AH87" s="275" t="s">
        <v>1245</v>
      </c>
      <c r="AI87" s="275">
        <v>45230</v>
      </c>
      <c r="AJ87" s="272" t="s">
        <v>798</v>
      </c>
    </row>
    <row r="88" spans="1:36" ht="57.75" customHeight="1" x14ac:dyDescent="0.25">
      <c r="A88" s="267" t="s">
        <v>258</v>
      </c>
      <c r="B88" s="268" t="s">
        <v>40</v>
      </c>
      <c r="C88" s="269" t="s">
        <v>5618</v>
      </c>
      <c r="D88" s="270" t="str">
        <f>CONCATENATE(E88, "-", F88, "-", G88, "-", H88, "-", I88)</f>
        <v>05-542-4-2023-0056</v>
      </c>
      <c r="E88" s="271" t="str">
        <f>MID(J88,1,2)</f>
        <v>05</v>
      </c>
      <c r="F88" s="271">
        <v>542</v>
      </c>
      <c r="G88" s="271" t="str">
        <f>MID(J88,12,1)</f>
        <v>4</v>
      </c>
      <c r="H88" s="269">
        <v>2023</v>
      </c>
      <c r="I88" s="269" t="s">
        <v>5619</v>
      </c>
      <c r="J88" s="272" t="s">
        <v>2781</v>
      </c>
      <c r="K88" s="272" t="s">
        <v>2782</v>
      </c>
      <c r="L88" s="269" t="s">
        <v>331</v>
      </c>
      <c r="M88" s="273">
        <v>11141.35</v>
      </c>
      <c r="N88" s="273">
        <v>11141.35</v>
      </c>
      <c r="O88" s="274"/>
      <c r="P88" s="274"/>
      <c r="Q88" s="272"/>
      <c r="R88" s="272"/>
      <c r="S88" s="272"/>
      <c r="T88" s="272"/>
      <c r="U88" s="272"/>
      <c r="V88" s="272"/>
      <c r="W88" s="272"/>
      <c r="X88" s="272"/>
      <c r="Y88" s="272"/>
      <c r="Z88" s="272"/>
      <c r="AA88" s="272"/>
      <c r="AB88" s="272"/>
      <c r="AC88" s="272"/>
      <c r="AD88" s="272"/>
      <c r="AE88" s="267" t="s">
        <v>258</v>
      </c>
      <c r="AF88" s="272"/>
      <c r="AG88" s="275"/>
      <c r="AH88" s="275"/>
      <c r="AI88" s="275"/>
      <c r="AJ88" s="272"/>
    </row>
    <row r="89" spans="1:36" ht="57.75" customHeight="1" x14ac:dyDescent="0.25">
      <c r="A89" s="267" t="s">
        <v>258</v>
      </c>
      <c r="B89" s="268" t="s">
        <v>50</v>
      </c>
      <c r="C89" s="269" t="s">
        <v>5421</v>
      </c>
      <c r="D89" s="270" t="str">
        <f>CONCATENATE(E89, "-", F89, "-", G89, "-", H89, "-", I89)</f>
        <v>00-121-4-2023-0001</v>
      </c>
      <c r="E89" s="269" t="s">
        <v>2814</v>
      </c>
      <c r="F89" s="271">
        <v>121</v>
      </c>
      <c r="G89" s="269">
        <v>4</v>
      </c>
      <c r="H89" s="269">
        <v>2023</v>
      </c>
      <c r="I89" s="269" t="s">
        <v>5422</v>
      </c>
      <c r="J89" s="272" t="s">
        <v>1275</v>
      </c>
      <c r="K89" s="272" t="s">
        <v>1276</v>
      </c>
      <c r="L89" s="269" t="s">
        <v>331</v>
      </c>
      <c r="M89" s="273">
        <v>120000</v>
      </c>
      <c r="N89" s="273">
        <v>120000</v>
      </c>
      <c r="O89" s="274"/>
      <c r="P89" s="274"/>
      <c r="Q89" s="272" t="s">
        <v>15</v>
      </c>
      <c r="R89" s="272" t="s">
        <v>332</v>
      </c>
      <c r="S89" s="272" t="s">
        <v>5003</v>
      </c>
      <c r="T89" s="272" t="s">
        <v>1277</v>
      </c>
      <c r="U89" s="272" t="s">
        <v>1278</v>
      </c>
      <c r="V89" s="272" t="s">
        <v>5423</v>
      </c>
      <c r="W89" s="272" t="s">
        <v>244</v>
      </c>
      <c r="X89" s="272" t="s">
        <v>1279</v>
      </c>
      <c r="Y89" s="272">
        <v>90</v>
      </c>
      <c r="Z89" s="272">
        <v>90</v>
      </c>
      <c r="AA89" s="272">
        <v>90</v>
      </c>
      <c r="AB89" s="272" t="s">
        <v>1280</v>
      </c>
      <c r="AC89" s="272" t="s">
        <v>5424</v>
      </c>
      <c r="AD89" s="272" t="s">
        <v>255</v>
      </c>
      <c r="AE89" s="272" t="s">
        <v>258</v>
      </c>
      <c r="AF89" s="272" t="s">
        <v>1277</v>
      </c>
      <c r="AG89" s="275">
        <v>44958</v>
      </c>
      <c r="AH89" s="272" t="s">
        <v>1281</v>
      </c>
      <c r="AI89" s="275" t="s">
        <v>5004</v>
      </c>
      <c r="AJ89" s="272" t="s">
        <v>1282</v>
      </c>
    </row>
    <row r="90" spans="1:36" ht="57.75" customHeight="1" x14ac:dyDescent="0.25">
      <c r="A90" s="277" t="s">
        <v>257</v>
      </c>
      <c r="B90" s="268" t="s">
        <v>52</v>
      </c>
      <c r="C90" s="278" t="s">
        <v>5458</v>
      </c>
      <c r="D90" s="270" t="str">
        <f>CONCATENATE(E90, "-", F90, "-", G90, "-", H90, "-", I90)</f>
        <v>00-322-4-2023-0012</v>
      </c>
      <c r="E90" s="271" t="str">
        <f>MID(J90,1,2)</f>
        <v>00</v>
      </c>
      <c r="F90" s="271" t="str">
        <f>MID(J90,5,3)</f>
        <v>322</v>
      </c>
      <c r="G90" s="271" t="str">
        <f>MID(J90,12,1)</f>
        <v>4</v>
      </c>
      <c r="H90" s="278">
        <v>2023</v>
      </c>
      <c r="I90" s="278" t="s">
        <v>5459</v>
      </c>
      <c r="J90" s="272" t="s">
        <v>2776</v>
      </c>
      <c r="K90" s="272" t="s">
        <v>2777</v>
      </c>
      <c r="L90" s="278" t="s">
        <v>331</v>
      </c>
      <c r="M90" s="273">
        <v>35640</v>
      </c>
      <c r="N90" s="273">
        <v>35640</v>
      </c>
      <c r="O90" s="279"/>
      <c r="P90" s="279"/>
      <c r="Q90" s="272" t="s">
        <v>15</v>
      </c>
      <c r="R90" s="272" t="s">
        <v>332</v>
      </c>
      <c r="S90" s="280">
        <v>1</v>
      </c>
      <c r="T90" s="272" t="s">
        <v>772</v>
      </c>
      <c r="U90" s="272" t="s">
        <v>770</v>
      </c>
      <c r="V90" s="272" t="s">
        <v>5423</v>
      </c>
      <c r="W90" s="272" t="s">
        <v>5427</v>
      </c>
      <c r="X90" s="272" t="s">
        <v>4883</v>
      </c>
      <c r="Y90" s="272" t="s">
        <v>703</v>
      </c>
      <c r="Z90" s="272">
        <v>18</v>
      </c>
      <c r="AA90" s="272">
        <v>18</v>
      </c>
      <c r="AB90" s="272">
        <v>10</v>
      </c>
      <c r="AC90" s="272" t="s">
        <v>5429</v>
      </c>
      <c r="AD90" s="272" t="s">
        <v>254</v>
      </c>
      <c r="AE90" s="267" t="s">
        <v>257</v>
      </c>
      <c r="AF90" s="272" t="s">
        <v>4794</v>
      </c>
      <c r="AG90" s="275">
        <v>45170</v>
      </c>
      <c r="AH90" s="275" t="s">
        <v>776</v>
      </c>
      <c r="AI90" s="275">
        <v>45657</v>
      </c>
      <c r="AJ90" s="272" t="s">
        <v>4884</v>
      </c>
    </row>
    <row r="91" spans="1:36" ht="57.75" customHeight="1" x14ac:dyDescent="0.25">
      <c r="A91" s="270" t="s">
        <v>257</v>
      </c>
      <c r="B91" s="268" t="s">
        <v>52</v>
      </c>
      <c r="C91" s="270" t="s">
        <v>5961</v>
      </c>
      <c r="D91" s="270"/>
      <c r="E91" s="269"/>
      <c r="F91" s="269"/>
      <c r="G91" s="269"/>
      <c r="H91" s="267">
        <v>2022</v>
      </c>
      <c r="I91" s="270"/>
      <c r="J91" s="270" t="s">
        <v>5962</v>
      </c>
      <c r="K91" s="270" t="s">
        <v>5963</v>
      </c>
      <c r="L91" s="270" t="s">
        <v>331</v>
      </c>
      <c r="M91" s="292">
        <v>35000</v>
      </c>
      <c r="N91" s="292"/>
      <c r="O91" s="292"/>
      <c r="P91" s="292"/>
      <c r="Q91" s="270" t="s">
        <v>15</v>
      </c>
      <c r="R91" s="270" t="s">
        <v>332</v>
      </c>
      <c r="S91" s="307">
        <v>1</v>
      </c>
      <c r="T91" s="270" t="s">
        <v>5964</v>
      </c>
      <c r="U91" s="270" t="s">
        <v>5965</v>
      </c>
      <c r="W91" s="270" t="s">
        <v>245</v>
      </c>
      <c r="X91" s="270" t="s">
        <v>5966</v>
      </c>
      <c r="Y91" s="270" t="s">
        <v>703</v>
      </c>
      <c r="AA91" s="271">
        <v>18</v>
      </c>
      <c r="AB91" s="271"/>
      <c r="AC91" s="270" t="s">
        <v>18</v>
      </c>
      <c r="AD91" s="270" t="s">
        <v>254</v>
      </c>
      <c r="AE91" s="270" t="s">
        <v>257</v>
      </c>
      <c r="AF91" s="270" t="s">
        <v>5967</v>
      </c>
      <c r="AG91" s="308">
        <v>44594</v>
      </c>
      <c r="AH91" s="270" t="s">
        <v>779</v>
      </c>
      <c r="AI91" s="308">
        <v>44926</v>
      </c>
      <c r="AJ91" s="270" t="s">
        <v>5968</v>
      </c>
    </row>
    <row r="92" spans="1:36" ht="57.75" customHeight="1" x14ac:dyDescent="0.25">
      <c r="A92" s="277" t="s">
        <v>257</v>
      </c>
      <c r="B92" s="268" t="s">
        <v>52</v>
      </c>
      <c r="C92" s="269" t="s">
        <v>5620</v>
      </c>
      <c r="D92" s="270" t="str">
        <f t="shared" ref="D92:D123" si="6">CONCATENATE(E92, "-", F92, "-", G92, "-", H92, "-", I92)</f>
        <v>08-324-4-2023-0068</v>
      </c>
      <c r="E92" s="271" t="str">
        <f t="shared" ref="E92:E98" si="7">MID(J92,1,2)</f>
        <v>08</v>
      </c>
      <c r="F92" s="271">
        <v>324</v>
      </c>
      <c r="G92" s="269">
        <v>4</v>
      </c>
      <c r="H92" s="269">
        <v>2023</v>
      </c>
      <c r="I92" s="269" t="s">
        <v>5621</v>
      </c>
      <c r="J92" s="272" t="s">
        <v>2693</v>
      </c>
      <c r="K92" s="272" t="s">
        <v>771</v>
      </c>
      <c r="L92" s="269" t="s">
        <v>331</v>
      </c>
      <c r="M92" s="273">
        <v>50000</v>
      </c>
      <c r="N92" s="273">
        <v>50000</v>
      </c>
      <c r="O92" s="274"/>
      <c r="P92" s="274"/>
      <c r="Q92" s="272" t="s">
        <v>15</v>
      </c>
      <c r="R92" s="272" t="s">
        <v>332</v>
      </c>
      <c r="S92" s="272">
        <v>1</v>
      </c>
      <c r="T92" s="272" t="s">
        <v>772</v>
      </c>
      <c r="U92" s="272" t="s">
        <v>773</v>
      </c>
      <c r="V92" s="272"/>
      <c r="W92" s="272" t="s">
        <v>245</v>
      </c>
      <c r="X92" s="272" t="s">
        <v>774</v>
      </c>
      <c r="Y92" s="272" t="s">
        <v>703</v>
      </c>
      <c r="Z92" s="272">
        <v>225</v>
      </c>
      <c r="AA92" s="272">
        <v>225</v>
      </c>
      <c r="AB92" s="272">
        <v>226</v>
      </c>
      <c r="AC92" s="272" t="s">
        <v>5466</v>
      </c>
      <c r="AD92" s="272" t="s">
        <v>254</v>
      </c>
      <c r="AE92" s="267" t="s">
        <v>257</v>
      </c>
      <c r="AF92" s="272" t="s">
        <v>775</v>
      </c>
      <c r="AG92" s="275">
        <v>44941</v>
      </c>
      <c r="AH92" s="275" t="s">
        <v>776</v>
      </c>
      <c r="AI92" s="275">
        <v>45107</v>
      </c>
      <c r="AJ92" s="272" t="s">
        <v>699</v>
      </c>
    </row>
    <row r="93" spans="1:36" ht="57.75" customHeight="1" x14ac:dyDescent="0.25">
      <c r="A93" s="277" t="s">
        <v>257</v>
      </c>
      <c r="B93" s="268" t="s">
        <v>52</v>
      </c>
      <c r="C93" s="269" t="s">
        <v>5622</v>
      </c>
      <c r="D93" s="270" t="str">
        <f t="shared" si="6"/>
        <v>08-324-4-2023-0070</v>
      </c>
      <c r="E93" s="271" t="str">
        <f t="shared" si="7"/>
        <v>08</v>
      </c>
      <c r="F93" s="271">
        <v>324</v>
      </c>
      <c r="G93" s="269">
        <v>4</v>
      </c>
      <c r="H93" s="269">
        <v>2023</v>
      </c>
      <c r="I93" s="269" t="s">
        <v>5623</v>
      </c>
      <c r="J93" s="272" t="s">
        <v>2694</v>
      </c>
      <c r="K93" s="272" t="s">
        <v>2695</v>
      </c>
      <c r="L93" s="269" t="s">
        <v>331</v>
      </c>
      <c r="M93" s="273">
        <v>75000</v>
      </c>
      <c r="N93" s="273">
        <v>75000</v>
      </c>
      <c r="O93" s="274"/>
      <c r="P93" s="274"/>
      <c r="Q93" s="272" t="s">
        <v>15</v>
      </c>
      <c r="R93" s="272" t="s">
        <v>332</v>
      </c>
      <c r="S93" s="272">
        <v>1</v>
      </c>
      <c r="T93" s="272" t="s">
        <v>772</v>
      </c>
      <c r="U93" s="272" t="s">
        <v>777</v>
      </c>
      <c r="V93" s="272"/>
      <c r="W93" s="272" t="s">
        <v>244</v>
      </c>
      <c r="X93" s="272" t="s">
        <v>4796</v>
      </c>
      <c r="Y93" s="272" t="s">
        <v>703</v>
      </c>
      <c r="Z93" s="272">
        <v>47</v>
      </c>
      <c r="AA93" s="272">
        <v>47</v>
      </c>
      <c r="AB93" s="272" t="s">
        <v>708</v>
      </c>
      <c r="AC93" s="272" t="s">
        <v>5429</v>
      </c>
      <c r="AD93" s="272" t="s">
        <v>254</v>
      </c>
      <c r="AE93" s="267" t="s">
        <v>257</v>
      </c>
      <c r="AF93" s="272" t="s">
        <v>778</v>
      </c>
      <c r="AG93" s="275">
        <v>44941</v>
      </c>
      <c r="AH93" s="275" t="s">
        <v>779</v>
      </c>
      <c r="AI93" s="275">
        <v>45122</v>
      </c>
      <c r="AJ93" s="272" t="s">
        <v>780</v>
      </c>
    </row>
    <row r="94" spans="1:36" ht="57.75" customHeight="1" x14ac:dyDescent="0.25">
      <c r="A94" s="277" t="s">
        <v>257</v>
      </c>
      <c r="B94" s="268" t="s">
        <v>52</v>
      </c>
      <c r="C94" s="269" t="s">
        <v>5624</v>
      </c>
      <c r="D94" s="270" t="str">
        <f t="shared" si="6"/>
        <v>08-324-4-2023-0071</v>
      </c>
      <c r="E94" s="271" t="str">
        <f t="shared" si="7"/>
        <v>08</v>
      </c>
      <c r="F94" s="271">
        <v>324</v>
      </c>
      <c r="G94" s="269">
        <v>4</v>
      </c>
      <c r="H94" s="269">
        <v>2023</v>
      </c>
      <c r="I94" s="269" t="s">
        <v>5625</v>
      </c>
      <c r="J94" s="272" t="s">
        <v>2696</v>
      </c>
      <c r="K94" s="272" t="s">
        <v>2697</v>
      </c>
      <c r="L94" s="269" t="s">
        <v>331</v>
      </c>
      <c r="M94" s="273">
        <v>300000</v>
      </c>
      <c r="N94" s="273">
        <v>300000</v>
      </c>
      <c r="O94" s="274"/>
      <c r="P94" s="274"/>
      <c r="Q94" s="272" t="s">
        <v>15</v>
      </c>
      <c r="R94" s="272" t="s">
        <v>781</v>
      </c>
      <c r="S94" s="272">
        <v>1</v>
      </c>
      <c r="T94" s="272" t="s">
        <v>772</v>
      </c>
      <c r="U94" s="272" t="s">
        <v>782</v>
      </c>
      <c r="V94" s="272"/>
      <c r="W94" s="272" t="s">
        <v>244</v>
      </c>
      <c r="X94" s="272" t="s">
        <v>709</v>
      </c>
      <c r="Y94" s="272" t="s">
        <v>703</v>
      </c>
      <c r="Z94" s="272">
        <v>235</v>
      </c>
      <c r="AA94" s="272">
        <v>235</v>
      </c>
      <c r="AB94" s="272" t="s">
        <v>708</v>
      </c>
      <c r="AC94" s="272" t="s">
        <v>5429</v>
      </c>
      <c r="AD94" s="272" t="s">
        <v>254</v>
      </c>
      <c r="AE94" s="267" t="s">
        <v>257</v>
      </c>
      <c r="AF94" s="272" t="s">
        <v>783</v>
      </c>
      <c r="AG94" s="275">
        <v>44941</v>
      </c>
      <c r="AH94" s="275" t="s">
        <v>779</v>
      </c>
      <c r="AI94" s="275">
        <v>45122</v>
      </c>
      <c r="AJ94" s="272" t="s">
        <v>4795</v>
      </c>
    </row>
    <row r="95" spans="1:36" ht="57.75" customHeight="1" x14ac:dyDescent="0.25">
      <c r="A95" s="277" t="s">
        <v>257</v>
      </c>
      <c r="B95" s="268" t="s">
        <v>52</v>
      </c>
      <c r="C95" s="278" t="s">
        <v>5626</v>
      </c>
      <c r="D95" s="270" t="str">
        <f t="shared" si="6"/>
        <v>08-324-4-2023-0072</v>
      </c>
      <c r="E95" s="271" t="str">
        <f t="shared" si="7"/>
        <v>08</v>
      </c>
      <c r="F95" s="271">
        <v>324</v>
      </c>
      <c r="G95" s="269">
        <v>4</v>
      </c>
      <c r="H95" s="278">
        <v>2023</v>
      </c>
      <c r="I95" s="278" t="s">
        <v>5627</v>
      </c>
      <c r="J95" s="272" t="s">
        <v>2698</v>
      </c>
      <c r="K95" s="272" t="s">
        <v>2699</v>
      </c>
      <c r="L95" s="278" t="s">
        <v>331</v>
      </c>
      <c r="M95" s="273">
        <v>28000</v>
      </c>
      <c r="N95" s="273">
        <v>28000</v>
      </c>
      <c r="O95" s="279"/>
      <c r="P95" s="279"/>
      <c r="Q95" s="272" t="s">
        <v>15</v>
      </c>
      <c r="R95" s="272" t="s">
        <v>332</v>
      </c>
      <c r="S95" s="283">
        <v>1</v>
      </c>
      <c r="T95" s="272" t="s">
        <v>772</v>
      </c>
      <c r="U95" s="272" t="s">
        <v>784</v>
      </c>
      <c r="V95" s="272" t="s">
        <v>5423</v>
      </c>
      <c r="W95" s="272" t="s">
        <v>5628</v>
      </c>
      <c r="X95" s="272" t="s">
        <v>785</v>
      </c>
      <c r="Y95" s="272" t="s">
        <v>703</v>
      </c>
      <c r="Z95" s="272">
        <v>28</v>
      </c>
      <c r="AA95" s="272">
        <v>28</v>
      </c>
      <c r="AB95" s="272" t="s">
        <v>708</v>
      </c>
      <c r="AC95" s="272" t="s">
        <v>5466</v>
      </c>
      <c r="AD95" s="272" t="s">
        <v>254</v>
      </c>
      <c r="AE95" s="267" t="s">
        <v>257</v>
      </c>
      <c r="AF95" s="272" t="s">
        <v>772</v>
      </c>
      <c r="AG95" s="275">
        <v>45219</v>
      </c>
      <c r="AH95" s="275" t="s">
        <v>786</v>
      </c>
      <c r="AI95" s="275">
        <v>45275</v>
      </c>
      <c r="AJ95" s="272" t="s">
        <v>787</v>
      </c>
    </row>
    <row r="96" spans="1:36" ht="57.75" customHeight="1" x14ac:dyDescent="0.25">
      <c r="A96" s="277" t="s">
        <v>257</v>
      </c>
      <c r="B96" s="268" t="s">
        <v>52</v>
      </c>
      <c r="C96" s="278" t="s">
        <v>5629</v>
      </c>
      <c r="D96" s="270" t="str">
        <f t="shared" si="6"/>
        <v>08-324-4-2023-0073</v>
      </c>
      <c r="E96" s="271" t="str">
        <f t="shared" si="7"/>
        <v>08</v>
      </c>
      <c r="F96" s="271">
        <v>324</v>
      </c>
      <c r="G96" s="269">
        <v>4</v>
      </c>
      <c r="H96" s="278">
        <v>2023</v>
      </c>
      <c r="I96" s="278" t="s">
        <v>5630</v>
      </c>
      <c r="J96" s="272" t="s">
        <v>2700</v>
      </c>
      <c r="K96" s="272" t="s">
        <v>2701</v>
      </c>
      <c r="L96" s="278" t="s">
        <v>331</v>
      </c>
      <c r="M96" s="273">
        <v>100000</v>
      </c>
      <c r="N96" s="273">
        <v>100000</v>
      </c>
      <c r="O96" s="279"/>
      <c r="P96" s="279"/>
      <c r="Q96" s="272" t="s">
        <v>15</v>
      </c>
      <c r="R96" s="272" t="s">
        <v>332</v>
      </c>
      <c r="S96" s="283">
        <v>1</v>
      </c>
      <c r="T96" s="272" t="s">
        <v>772</v>
      </c>
      <c r="U96" s="272" t="s">
        <v>788</v>
      </c>
      <c r="V96" s="272" t="s">
        <v>5423</v>
      </c>
      <c r="W96" s="272" t="s">
        <v>5631</v>
      </c>
      <c r="X96" s="272" t="s">
        <v>789</v>
      </c>
      <c r="Y96" s="272" t="s">
        <v>703</v>
      </c>
      <c r="Z96" s="272">
        <v>265</v>
      </c>
      <c r="AA96" s="272">
        <v>265</v>
      </c>
      <c r="AB96" s="272">
        <v>382</v>
      </c>
      <c r="AC96" s="272" t="s">
        <v>5466</v>
      </c>
      <c r="AD96" s="272" t="s">
        <v>254</v>
      </c>
      <c r="AE96" s="267" t="s">
        <v>257</v>
      </c>
      <c r="AF96" s="272" t="s">
        <v>772</v>
      </c>
      <c r="AG96" s="275">
        <v>44849</v>
      </c>
      <c r="AH96" s="275" t="s">
        <v>776</v>
      </c>
      <c r="AI96" s="275">
        <v>45199</v>
      </c>
      <c r="AJ96" s="272" t="s">
        <v>790</v>
      </c>
    </row>
    <row r="97" spans="1:36" ht="57.75" customHeight="1" x14ac:dyDescent="0.25">
      <c r="A97" s="277" t="s">
        <v>257</v>
      </c>
      <c r="B97" s="268" t="s">
        <v>52</v>
      </c>
      <c r="C97" s="278" t="s">
        <v>5632</v>
      </c>
      <c r="D97" s="270" t="str">
        <f t="shared" si="6"/>
        <v>08-324-4-2023-0062</v>
      </c>
      <c r="E97" s="271" t="str">
        <f t="shared" si="7"/>
        <v>08</v>
      </c>
      <c r="F97" s="271">
        <v>324</v>
      </c>
      <c r="G97" s="269">
        <v>4</v>
      </c>
      <c r="H97" s="278">
        <v>2023</v>
      </c>
      <c r="I97" s="278" t="s">
        <v>5633</v>
      </c>
      <c r="J97" s="272" t="s">
        <v>2689</v>
      </c>
      <c r="K97" s="272" t="s">
        <v>2690</v>
      </c>
      <c r="L97" s="278" t="s">
        <v>331</v>
      </c>
      <c r="M97" s="273">
        <v>42000</v>
      </c>
      <c r="N97" s="273">
        <v>42000</v>
      </c>
      <c r="O97" s="279"/>
      <c r="P97" s="279"/>
      <c r="Q97" s="272" t="s">
        <v>16</v>
      </c>
      <c r="R97" s="272" t="s">
        <v>800</v>
      </c>
      <c r="S97" s="272">
        <v>0</v>
      </c>
      <c r="T97" s="272" t="s">
        <v>801</v>
      </c>
      <c r="U97" s="272" t="s">
        <v>4825</v>
      </c>
      <c r="V97" s="272" t="s">
        <v>5423</v>
      </c>
      <c r="W97" s="272" t="s">
        <v>5519</v>
      </c>
      <c r="X97" s="272" t="s">
        <v>802</v>
      </c>
      <c r="Y97" s="272" t="s">
        <v>767</v>
      </c>
      <c r="Z97" s="272">
        <v>10</v>
      </c>
      <c r="AA97" s="272">
        <v>10</v>
      </c>
      <c r="AB97" s="272">
        <v>8</v>
      </c>
      <c r="AC97" s="272" t="s">
        <v>5429</v>
      </c>
      <c r="AD97" s="272" t="s">
        <v>254</v>
      </c>
      <c r="AE97" s="267" t="s">
        <v>257</v>
      </c>
      <c r="AF97" s="272" t="s">
        <v>796</v>
      </c>
      <c r="AG97" s="275">
        <v>44929</v>
      </c>
      <c r="AH97" s="275" t="s">
        <v>803</v>
      </c>
      <c r="AI97" s="275">
        <v>45260</v>
      </c>
      <c r="AJ97" s="272" t="s">
        <v>4826</v>
      </c>
    </row>
    <row r="98" spans="1:36" ht="57.75" customHeight="1" x14ac:dyDescent="0.25">
      <c r="A98" s="277" t="s">
        <v>257</v>
      </c>
      <c r="B98" s="268" t="s">
        <v>52</v>
      </c>
      <c r="C98" s="278" t="s">
        <v>5634</v>
      </c>
      <c r="D98" s="270" t="str">
        <f t="shared" si="6"/>
        <v>08-324-4-2023-0069</v>
      </c>
      <c r="E98" s="271" t="str">
        <f t="shared" si="7"/>
        <v>08</v>
      </c>
      <c r="F98" s="271">
        <v>324</v>
      </c>
      <c r="G98" s="269">
        <v>4</v>
      </c>
      <c r="H98" s="278">
        <v>2023</v>
      </c>
      <c r="I98" s="278" t="s">
        <v>5635</v>
      </c>
      <c r="J98" s="272" t="s">
        <v>2783</v>
      </c>
      <c r="K98" s="272" t="s">
        <v>2784</v>
      </c>
      <c r="L98" s="278" t="s">
        <v>331</v>
      </c>
      <c r="M98" s="273">
        <v>4000</v>
      </c>
      <c r="N98" s="273">
        <v>4000</v>
      </c>
      <c r="O98" s="297"/>
      <c r="P98" s="297"/>
      <c r="Q98" s="272" t="s">
        <v>16</v>
      </c>
      <c r="R98" s="272" t="s">
        <v>4792</v>
      </c>
      <c r="S98" s="272">
        <v>0</v>
      </c>
      <c r="T98" s="272" t="s">
        <v>772</v>
      </c>
      <c r="U98" s="272" t="s">
        <v>731</v>
      </c>
      <c r="V98" s="272" t="s">
        <v>5423</v>
      </c>
      <c r="W98" s="272" t="s">
        <v>5628</v>
      </c>
      <c r="X98" s="272" t="s">
        <v>4793</v>
      </c>
      <c r="Y98" s="272" t="s">
        <v>703</v>
      </c>
      <c r="Z98" s="272">
        <v>4</v>
      </c>
      <c r="AA98" s="272">
        <v>4</v>
      </c>
      <c r="AB98" s="272">
        <v>4</v>
      </c>
      <c r="AC98" s="272" t="s">
        <v>5429</v>
      </c>
      <c r="AD98" s="272" t="s">
        <v>254</v>
      </c>
      <c r="AE98" s="267" t="s">
        <v>257</v>
      </c>
      <c r="AF98" s="272" t="s">
        <v>4794</v>
      </c>
      <c r="AG98" s="275">
        <v>45017</v>
      </c>
      <c r="AH98" s="275" t="s">
        <v>797</v>
      </c>
      <c r="AI98" s="275">
        <v>45291</v>
      </c>
      <c r="AJ98" s="272" t="s">
        <v>4795</v>
      </c>
    </row>
    <row r="99" spans="1:36" s="276" customFormat="1" ht="57.75" customHeight="1" x14ac:dyDescent="0.2">
      <c r="A99" s="277" t="s">
        <v>257</v>
      </c>
      <c r="B99" s="268" t="s">
        <v>52</v>
      </c>
      <c r="C99" s="278" t="s">
        <v>5670</v>
      </c>
      <c r="D99" s="270" t="str">
        <f t="shared" si="6"/>
        <v>08-324-4-2023-0111</v>
      </c>
      <c r="E99" s="271" t="s">
        <v>3463</v>
      </c>
      <c r="F99" s="271">
        <v>324</v>
      </c>
      <c r="G99" s="271">
        <v>4</v>
      </c>
      <c r="H99" s="278">
        <v>2023</v>
      </c>
      <c r="I99" s="278" t="s">
        <v>5671</v>
      </c>
      <c r="J99" s="284" t="s">
        <v>5672</v>
      </c>
      <c r="K99" s="284" t="s">
        <v>5673</v>
      </c>
      <c r="L99" s="269" t="s">
        <v>331</v>
      </c>
      <c r="M99" s="300">
        <v>10000</v>
      </c>
      <c r="N99" s="300">
        <v>10000</v>
      </c>
      <c r="O99" s="301"/>
      <c r="P99" s="301"/>
      <c r="Q99" s="284" t="s">
        <v>16</v>
      </c>
      <c r="R99" s="284" t="s">
        <v>5674</v>
      </c>
      <c r="S99" s="284">
        <v>0</v>
      </c>
      <c r="T99" s="284" t="s">
        <v>5675</v>
      </c>
      <c r="U99" s="284" t="s">
        <v>5676</v>
      </c>
      <c r="V99" s="284"/>
      <c r="W99" s="284"/>
      <c r="X99" s="284" t="s">
        <v>5677</v>
      </c>
      <c r="Y99" s="284" t="s">
        <v>1808</v>
      </c>
      <c r="Z99" s="284">
        <v>5</v>
      </c>
      <c r="AA99" s="284"/>
      <c r="AB99" s="284"/>
      <c r="AC99" s="284" t="s">
        <v>5466</v>
      </c>
      <c r="AD99" s="284" t="s">
        <v>254</v>
      </c>
      <c r="AE99" s="267" t="s">
        <v>257</v>
      </c>
      <c r="AF99" s="284" t="s">
        <v>5678</v>
      </c>
      <c r="AG99" s="302" t="s">
        <v>5679</v>
      </c>
      <c r="AH99" s="302">
        <v>45230</v>
      </c>
      <c r="AI99" s="302">
        <v>45291</v>
      </c>
      <c r="AJ99" s="284" t="s">
        <v>5680</v>
      </c>
    </row>
    <row r="100" spans="1:36" ht="57.75" customHeight="1" x14ac:dyDescent="0.25">
      <c r="A100" s="277" t="s">
        <v>258</v>
      </c>
      <c r="B100" s="268" t="s">
        <v>52</v>
      </c>
      <c r="C100" s="278" t="s">
        <v>5662</v>
      </c>
      <c r="D100" s="270" t="str">
        <f t="shared" si="6"/>
        <v>08-324-4-2023-0109</v>
      </c>
      <c r="E100" s="271" t="s">
        <v>3463</v>
      </c>
      <c r="F100" s="271" t="s">
        <v>5651</v>
      </c>
      <c r="G100" s="271" t="s">
        <v>2911</v>
      </c>
      <c r="H100" s="278">
        <v>2023</v>
      </c>
      <c r="I100" s="278" t="s">
        <v>5663</v>
      </c>
      <c r="J100" s="272" t="s">
        <v>5664</v>
      </c>
      <c r="K100" s="272" t="s">
        <v>2788</v>
      </c>
      <c r="L100" s="278" t="s">
        <v>331</v>
      </c>
      <c r="M100" s="273">
        <v>0</v>
      </c>
      <c r="N100" s="273">
        <v>0</v>
      </c>
      <c r="O100" s="279"/>
      <c r="P100" s="279"/>
      <c r="Q100" s="272" t="s">
        <v>15</v>
      </c>
      <c r="R100" s="272" t="s">
        <v>332</v>
      </c>
      <c r="S100" s="272">
        <v>100</v>
      </c>
      <c r="T100" s="272" t="s">
        <v>5665</v>
      </c>
      <c r="U100" s="272" t="s">
        <v>5666</v>
      </c>
      <c r="V100" s="272"/>
      <c r="W100" s="272" t="s">
        <v>242</v>
      </c>
      <c r="X100" s="272">
        <v>5</v>
      </c>
      <c r="Y100" s="272" t="s">
        <v>664</v>
      </c>
      <c r="Z100" s="272"/>
      <c r="AA100" s="272"/>
      <c r="AB100" s="272"/>
      <c r="AC100" s="272" t="s">
        <v>250</v>
      </c>
      <c r="AD100" s="272" t="s">
        <v>4830</v>
      </c>
      <c r="AE100" s="267" t="s">
        <v>258</v>
      </c>
      <c r="AF100" s="272" t="s">
        <v>5665</v>
      </c>
      <c r="AG100" s="275" t="s">
        <v>5667</v>
      </c>
      <c r="AH100" s="275" t="s">
        <v>5668</v>
      </c>
      <c r="AI100" s="275">
        <v>45261</v>
      </c>
      <c r="AJ100" s="272" t="s">
        <v>5669</v>
      </c>
    </row>
    <row r="101" spans="1:36" ht="57.75" customHeight="1" x14ac:dyDescent="0.25">
      <c r="A101" s="284" t="s">
        <v>258</v>
      </c>
      <c r="B101" s="268" t="s">
        <v>52</v>
      </c>
      <c r="C101" s="285" t="s">
        <v>5636</v>
      </c>
      <c r="D101" s="286" t="str">
        <f t="shared" si="6"/>
        <v>08-324-4-2023-0074</v>
      </c>
      <c r="E101" s="287" t="str">
        <f>MID(J101,1,2)</f>
        <v>08</v>
      </c>
      <c r="F101" s="287" t="str">
        <f>MID(J101,5,3)</f>
        <v>324</v>
      </c>
      <c r="G101" s="287" t="str">
        <f>MID(J101,12,1)</f>
        <v>4</v>
      </c>
      <c r="H101" s="285">
        <v>2023</v>
      </c>
      <c r="I101" s="285" t="s">
        <v>5637</v>
      </c>
      <c r="J101" s="272" t="s">
        <v>2785</v>
      </c>
      <c r="K101" s="272" t="s">
        <v>2786</v>
      </c>
      <c r="L101" s="285" t="s">
        <v>331</v>
      </c>
      <c r="M101" s="273">
        <v>2000</v>
      </c>
      <c r="N101" s="273">
        <v>2000</v>
      </c>
      <c r="O101" s="298"/>
      <c r="P101" s="298"/>
      <c r="Q101" s="272" t="s">
        <v>15</v>
      </c>
      <c r="R101" s="272" t="s">
        <v>332</v>
      </c>
      <c r="S101" s="272">
        <v>1</v>
      </c>
      <c r="T101" s="272" t="s">
        <v>4797</v>
      </c>
      <c r="U101" s="272" t="s">
        <v>4798</v>
      </c>
      <c r="V101" s="272"/>
      <c r="W101" s="272" t="s">
        <v>4799</v>
      </c>
      <c r="X101" s="272" t="s">
        <v>4800</v>
      </c>
      <c r="Y101" s="272" t="s">
        <v>4801</v>
      </c>
      <c r="Z101" s="272" t="s">
        <v>4802</v>
      </c>
      <c r="AA101" s="272" t="s">
        <v>258</v>
      </c>
      <c r="AB101" s="272" t="s">
        <v>258</v>
      </c>
      <c r="AC101" s="272" t="s">
        <v>5466</v>
      </c>
      <c r="AD101" s="272" t="s">
        <v>254</v>
      </c>
      <c r="AE101" s="284" t="s">
        <v>257</v>
      </c>
      <c r="AF101" s="272" t="s">
        <v>4797</v>
      </c>
      <c r="AG101" s="275">
        <v>45017</v>
      </c>
      <c r="AH101" s="275">
        <v>45108</v>
      </c>
      <c r="AI101" s="275" t="s">
        <v>4365</v>
      </c>
      <c r="AJ101" s="272" t="s">
        <v>4800</v>
      </c>
    </row>
    <row r="102" spans="1:36" ht="57.75" customHeight="1" x14ac:dyDescent="0.25">
      <c r="A102" s="277" t="s">
        <v>258</v>
      </c>
      <c r="B102" s="268" t="s">
        <v>52</v>
      </c>
      <c r="C102" s="278" t="s">
        <v>5650</v>
      </c>
      <c r="D102" s="270" t="str">
        <f t="shared" si="6"/>
        <v>08-324-4-2023-0105</v>
      </c>
      <c r="E102" s="271" t="s">
        <v>3463</v>
      </c>
      <c r="F102" s="271" t="s">
        <v>5651</v>
      </c>
      <c r="G102" s="271" t="s">
        <v>2911</v>
      </c>
      <c r="H102" s="278">
        <v>2023</v>
      </c>
      <c r="I102" s="278" t="s">
        <v>5652</v>
      </c>
      <c r="J102" s="272" t="s">
        <v>2787</v>
      </c>
      <c r="K102" s="272" t="s">
        <v>2788</v>
      </c>
      <c r="L102" s="278" t="s">
        <v>331</v>
      </c>
      <c r="M102" s="273">
        <v>18000</v>
      </c>
      <c r="N102" s="273">
        <v>18000</v>
      </c>
      <c r="O102" s="279"/>
      <c r="P102" s="279"/>
      <c r="Q102" s="272" t="s">
        <v>15</v>
      </c>
      <c r="R102" s="272" t="s">
        <v>332</v>
      </c>
      <c r="S102" s="280">
        <v>1</v>
      </c>
      <c r="T102" s="272" t="s">
        <v>2074</v>
      </c>
      <c r="U102" s="272" t="s">
        <v>5653</v>
      </c>
      <c r="V102" s="272"/>
      <c r="W102" s="272" t="s">
        <v>242</v>
      </c>
      <c r="X102" s="272">
        <v>24</v>
      </c>
      <c r="Y102" s="272" t="s">
        <v>664</v>
      </c>
      <c r="Z102" s="272">
        <v>18000</v>
      </c>
      <c r="AA102" s="272"/>
      <c r="AB102" s="272"/>
      <c r="AC102" s="272" t="s">
        <v>250</v>
      </c>
      <c r="AD102" s="272" t="s">
        <v>4830</v>
      </c>
      <c r="AE102" s="267" t="s">
        <v>258</v>
      </c>
      <c r="AF102" s="272" t="s">
        <v>2074</v>
      </c>
      <c r="AG102" s="275" t="s">
        <v>5654</v>
      </c>
      <c r="AH102" s="275" t="s">
        <v>5655</v>
      </c>
      <c r="AI102" s="275">
        <v>45261</v>
      </c>
      <c r="AJ102" s="272" t="s">
        <v>5656</v>
      </c>
    </row>
    <row r="103" spans="1:36" s="276" customFormat="1" ht="57.75" customHeight="1" x14ac:dyDescent="0.2">
      <c r="A103" s="277" t="s">
        <v>258</v>
      </c>
      <c r="B103" s="268" t="s">
        <v>52</v>
      </c>
      <c r="C103" s="278" t="s">
        <v>5657</v>
      </c>
      <c r="D103" s="270" t="str">
        <f t="shared" si="6"/>
        <v>08-324-4-2023-0107</v>
      </c>
      <c r="E103" s="271" t="s">
        <v>3463</v>
      </c>
      <c r="F103" s="271" t="s">
        <v>5651</v>
      </c>
      <c r="G103" s="271" t="s">
        <v>2911</v>
      </c>
      <c r="H103" s="278">
        <v>2023</v>
      </c>
      <c r="I103" s="278" t="s">
        <v>5658</v>
      </c>
      <c r="J103" s="272" t="s">
        <v>2787</v>
      </c>
      <c r="K103" s="272" t="s">
        <v>2788</v>
      </c>
      <c r="L103" s="278" t="s">
        <v>331</v>
      </c>
      <c r="M103" s="273">
        <v>18000</v>
      </c>
      <c r="N103" s="273">
        <v>18000</v>
      </c>
      <c r="O103" s="279"/>
      <c r="P103" s="279"/>
      <c r="Q103" s="272" t="s">
        <v>15</v>
      </c>
      <c r="R103" s="272" t="s">
        <v>332</v>
      </c>
      <c r="S103" s="280">
        <v>1</v>
      </c>
      <c r="T103" s="272" t="s">
        <v>2074</v>
      </c>
      <c r="U103" s="272" t="s">
        <v>5659</v>
      </c>
      <c r="V103" s="272"/>
      <c r="W103" s="272" t="s">
        <v>242</v>
      </c>
      <c r="X103" s="272">
        <v>70</v>
      </c>
      <c r="Y103" s="272" t="s">
        <v>664</v>
      </c>
      <c r="Z103" s="272">
        <v>18000</v>
      </c>
      <c r="AA103" s="272"/>
      <c r="AB103" s="272"/>
      <c r="AC103" s="272" t="s">
        <v>250</v>
      </c>
      <c r="AD103" s="272" t="s">
        <v>4830</v>
      </c>
      <c r="AE103" s="267" t="s">
        <v>258</v>
      </c>
      <c r="AF103" s="272" t="s">
        <v>2074</v>
      </c>
      <c r="AG103" s="275" t="s">
        <v>5660</v>
      </c>
      <c r="AH103" s="275" t="s">
        <v>5655</v>
      </c>
      <c r="AI103" s="275">
        <v>45261</v>
      </c>
      <c r="AJ103" s="272" t="s">
        <v>5661</v>
      </c>
    </row>
    <row r="104" spans="1:36" s="276" customFormat="1" ht="57.75" customHeight="1" x14ac:dyDescent="0.2">
      <c r="A104" s="277" t="s">
        <v>257</v>
      </c>
      <c r="B104" s="268" t="s">
        <v>52</v>
      </c>
      <c r="C104" s="278" t="s">
        <v>5638</v>
      </c>
      <c r="D104" s="270" t="str">
        <f t="shared" si="6"/>
        <v>08-324-4-2023-0063</v>
      </c>
      <c r="E104" s="271" t="str">
        <f t="shared" ref="E104:E123" si="8">MID(J104,1,2)</f>
        <v>08</v>
      </c>
      <c r="F104" s="271" t="str">
        <f t="shared" ref="F104:F123" si="9">MID(J104,5,3)</f>
        <v>324</v>
      </c>
      <c r="G104" s="271" t="str">
        <f t="shared" ref="G104:G123" si="10">MID(J104,12,1)</f>
        <v>4</v>
      </c>
      <c r="H104" s="278">
        <v>2023</v>
      </c>
      <c r="I104" s="278" t="s">
        <v>5639</v>
      </c>
      <c r="J104" s="272" t="s">
        <v>2691</v>
      </c>
      <c r="K104" s="272" t="s">
        <v>2692</v>
      </c>
      <c r="L104" s="278" t="s">
        <v>331</v>
      </c>
      <c r="M104" s="273">
        <v>10500</v>
      </c>
      <c r="N104" s="273">
        <v>10500</v>
      </c>
      <c r="O104" s="279"/>
      <c r="P104" s="279"/>
      <c r="Q104" s="272" t="s">
        <v>16</v>
      </c>
      <c r="R104" s="272" t="s">
        <v>792</v>
      </c>
      <c r="S104" s="272">
        <v>0</v>
      </c>
      <c r="T104" s="272" t="s">
        <v>793</v>
      </c>
      <c r="U104" s="272" t="s">
        <v>4827</v>
      </c>
      <c r="V104" s="272" t="s">
        <v>5423</v>
      </c>
      <c r="W104" s="272" t="s">
        <v>5427</v>
      </c>
      <c r="X104" s="272" t="s">
        <v>795</v>
      </c>
      <c r="Y104" s="272" t="s">
        <v>764</v>
      </c>
      <c r="Z104" s="272">
        <v>5</v>
      </c>
      <c r="AA104" s="272">
        <v>5</v>
      </c>
      <c r="AB104" s="272">
        <v>5</v>
      </c>
      <c r="AC104" s="272" t="s">
        <v>5429</v>
      </c>
      <c r="AD104" s="272" t="s">
        <v>254</v>
      </c>
      <c r="AE104" s="267" t="s">
        <v>257</v>
      </c>
      <c r="AF104" s="272" t="s">
        <v>796</v>
      </c>
      <c r="AG104" s="275">
        <v>44927</v>
      </c>
      <c r="AH104" s="275" t="s">
        <v>797</v>
      </c>
      <c r="AI104" s="275">
        <v>45260</v>
      </c>
      <c r="AJ104" s="272" t="s">
        <v>4826</v>
      </c>
    </row>
    <row r="105" spans="1:36" s="276" customFormat="1" ht="57.75" customHeight="1" x14ac:dyDescent="0.2">
      <c r="A105" s="277" t="s">
        <v>257</v>
      </c>
      <c r="B105" s="268" t="s">
        <v>52</v>
      </c>
      <c r="C105" s="278" t="s">
        <v>5640</v>
      </c>
      <c r="D105" s="270" t="str">
        <f t="shared" si="6"/>
        <v>08-324-4-2023-0064</v>
      </c>
      <c r="E105" s="271" t="str">
        <f t="shared" si="8"/>
        <v>08</v>
      </c>
      <c r="F105" s="271" t="str">
        <f t="shared" si="9"/>
        <v>324</v>
      </c>
      <c r="G105" s="271" t="str">
        <f t="shared" si="10"/>
        <v>4</v>
      </c>
      <c r="H105" s="278">
        <v>2023</v>
      </c>
      <c r="I105" s="278" t="s">
        <v>5641</v>
      </c>
      <c r="J105" s="272" t="s">
        <v>2764</v>
      </c>
      <c r="K105" s="272" t="s">
        <v>2765</v>
      </c>
      <c r="L105" s="278" t="s">
        <v>331</v>
      </c>
      <c r="M105" s="273">
        <v>16500</v>
      </c>
      <c r="N105" s="273">
        <v>16500</v>
      </c>
      <c r="O105" s="279"/>
      <c r="P105" s="279"/>
      <c r="Q105" s="272" t="s">
        <v>16</v>
      </c>
      <c r="R105" s="272" t="s">
        <v>366</v>
      </c>
      <c r="S105" s="272">
        <v>0</v>
      </c>
      <c r="T105" s="272" t="s">
        <v>793</v>
      </c>
      <c r="U105" s="272" t="s">
        <v>4827</v>
      </c>
      <c r="V105" s="272" t="s">
        <v>5423</v>
      </c>
      <c r="W105" s="272" t="s">
        <v>5427</v>
      </c>
      <c r="X105" s="272" t="s">
        <v>795</v>
      </c>
      <c r="Y105" s="272" t="s">
        <v>765</v>
      </c>
      <c r="Z105" s="272">
        <v>4</v>
      </c>
      <c r="AA105" s="272">
        <v>4</v>
      </c>
      <c r="AB105" s="272">
        <v>4</v>
      </c>
      <c r="AC105" s="272" t="s">
        <v>5429</v>
      </c>
      <c r="AD105" s="272" t="s">
        <v>254</v>
      </c>
      <c r="AE105" s="267" t="s">
        <v>257</v>
      </c>
      <c r="AF105" s="272" t="s">
        <v>796</v>
      </c>
      <c r="AG105" s="275">
        <v>44927</v>
      </c>
      <c r="AH105" s="275" t="s">
        <v>797</v>
      </c>
      <c r="AI105" s="275">
        <v>45260</v>
      </c>
      <c r="AJ105" s="272" t="s">
        <v>4826</v>
      </c>
    </row>
    <row r="106" spans="1:36" ht="57.75" customHeight="1" x14ac:dyDescent="0.25">
      <c r="A106" s="277" t="s">
        <v>257</v>
      </c>
      <c r="B106" s="268" t="s">
        <v>52</v>
      </c>
      <c r="C106" s="278" t="s">
        <v>5642</v>
      </c>
      <c r="D106" s="270" t="str">
        <f t="shared" si="6"/>
        <v>08-324-4-2023-0065</v>
      </c>
      <c r="E106" s="271" t="str">
        <f t="shared" si="8"/>
        <v>08</v>
      </c>
      <c r="F106" s="271" t="str">
        <f t="shared" si="9"/>
        <v>324</v>
      </c>
      <c r="G106" s="271" t="str">
        <f t="shared" si="10"/>
        <v>4</v>
      </c>
      <c r="H106" s="278">
        <v>2023</v>
      </c>
      <c r="I106" s="278" t="s">
        <v>5643</v>
      </c>
      <c r="J106" s="272" t="s">
        <v>2766</v>
      </c>
      <c r="K106" s="272" t="s">
        <v>2767</v>
      </c>
      <c r="L106" s="278" t="s">
        <v>331</v>
      </c>
      <c r="M106" s="273">
        <v>30000</v>
      </c>
      <c r="N106" s="273">
        <v>30000</v>
      </c>
      <c r="O106" s="279"/>
      <c r="P106" s="279"/>
      <c r="Q106" s="272" t="s">
        <v>16</v>
      </c>
      <c r="R106" s="272" t="s">
        <v>366</v>
      </c>
      <c r="S106" s="272">
        <v>0</v>
      </c>
      <c r="T106" s="272" t="s">
        <v>793</v>
      </c>
      <c r="U106" s="272" t="s">
        <v>4827</v>
      </c>
      <c r="V106" s="272" t="s">
        <v>5423</v>
      </c>
      <c r="W106" s="272" t="s">
        <v>5427</v>
      </c>
      <c r="X106" s="272" t="s">
        <v>795</v>
      </c>
      <c r="Y106" s="272" t="s">
        <v>766</v>
      </c>
      <c r="Z106" s="272">
        <v>2</v>
      </c>
      <c r="AA106" s="272">
        <v>2</v>
      </c>
      <c r="AB106" s="272">
        <v>2</v>
      </c>
      <c r="AC106" s="272" t="s">
        <v>5429</v>
      </c>
      <c r="AD106" s="272" t="s">
        <v>254</v>
      </c>
      <c r="AE106" s="267" t="s">
        <v>257</v>
      </c>
      <c r="AF106" s="272" t="s">
        <v>796</v>
      </c>
      <c r="AG106" s="275">
        <v>44928</v>
      </c>
      <c r="AH106" s="275" t="s">
        <v>799</v>
      </c>
      <c r="AI106" s="275">
        <v>45260</v>
      </c>
      <c r="AJ106" s="272" t="s">
        <v>4826</v>
      </c>
    </row>
    <row r="107" spans="1:36" ht="57.75" customHeight="1" x14ac:dyDescent="0.25">
      <c r="A107" s="277" t="s">
        <v>258</v>
      </c>
      <c r="B107" s="268" t="s">
        <v>52</v>
      </c>
      <c r="C107" s="278" t="s">
        <v>5644</v>
      </c>
      <c r="D107" s="270" t="str">
        <f t="shared" si="6"/>
        <v>08-324-4-2023-0066</v>
      </c>
      <c r="E107" s="271" t="str">
        <f t="shared" si="8"/>
        <v>08</v>
      </c>
      <c r="F107" s="271" t="str">
        <f t="shared" si="9"/>
        <v>324</v>
      </c>
      <c r="G107" s="271" t="str">
        <f t="shared" si="10"/>
        <v>4</v>
      </c>
      <c r="H107" s="278">
        <v>2023</v>
      </c>
      <c r="I107" s="278" t="s">
        <v>5645</v>
      </c>
      <c r="J107" s="272" t="s">
        <v>2768</v>
      </c>
      <c r="K107" s="272" t="s">
        <v>2769</v>
      </c>
      <c r="L107" s="278" t="s">
        <v>331</v>
      </c>
      <c r="M107" s="273">
        <v>53225</v>
      </c>
      <c r="N107" s="273">
        <v>53225</v>
      </c>
      <c r="O107" s="279"/>
      <c r="P107" s="279"/>
      <c r="Q107" s="272" t="s">
        <v>16</v>
      </c>
      <c r="R107" s="272" t="s">
        <v>804</v>
      </c>
      <c r="S107" s="272">
        <v>0</v>
      </c>
      <c r="T107" s="272" t="s">
        <v>793</v>
      </c>
      <c r="U107" s="272" t="s">
        <v>4827</v>
      </c>
      <c r="V107" s="272"/>
      <c r="W107" s="272" t="s">
        <v>794</v>
      </c>
      <c r="X107" s="272" t="s">
        <v>805</v>
      </c>
      <c r="Y107" s="272" t="s">
        <v>768</v>
      </c>
      <c r="Z107" s="272">
        <v>12</v>
      </c>
      <c r="AA107" s="272">
        <v>12</v>
      </c>
      <c r="AB107" s="272">
        <v>14</v>
      </c>
      <c r="AC107" s="272" t="s">
        <v>5429</v>
      </c>
      <c r="AD107" s="272" t="s">
        <v>254</v>
      </c>
      <c r="AE107" s="267" t="s">
        <v>258</v>
      </c>
      <c r="AF107" s="272" t="s">
        <v>796</v>
      </c>
      <c r="AG107" s="275">
        <v>44930</v>
      </c>
      <c r="AH107" s="275" t="s">
        <v>493</v>
      </c>
      <c r="AI107" s="275">
        <v>45260</v>
      </c>
      <c r="AJ107" s="272" t="s">
        <v>4826</v>
      </c>
    </row>
    <row r="108" spans="1:36" ht="57.75" customHeight="1" x14ac:dyDescent="0.25">
      <c r="A108" s="277" t="s">
        <v>258</v>
      </c>
      <c r="B108" s="268" t="s">
        <v>52</v>
      </c>
      <c r="C108" s="278" t="s">
        <v>5646</v>
      </c>
      <c r="D108" s="270" t="str">
        <f t="shared" si="6"/>
        <v>08-324-4-2023-0067</v>
      </c>
      <c r="E108" s="271" t="str">
        <f t="shared" si="8"/>
        <v>08</v>
      </c>
      <c r="F108" s="271" t="str">
        <f t="shared" si="9"/>
        <v>324</v>
      </c>
      <c r="G108" s="271" t="str">
        <f t="shared" si="10"/>
        <v>4</v>
      </c>
      <c r="H108" s="278">
        <v>2023</v>
      </c>
      <c r="I108" s="278" t="s">
        <v>5647</v>
      </c>
      <c r="J108" s="272" t="s">
        <v>2770</v>
      </c>
      <c r="K108" s="272" t="s">
        <v>2771</v>
      </c>
      <c r="L108" s="278" t="s">
        <v>331</v>
      </c>
      <c r="M108" s="273">
        <v>7200</v>
      </c>
      <c r="N108" s="273">
        <v>7200</v>
      </c>
      <c r="O108" s="279"/>
      <c r="P108" s="279"/>
      <c r="Q108" s="272" t="s">
        <v>16</v>
      </c>
      <c r="R108" s="272" t="s">
        <v>769</v>
      </c>
      <c r="S108" s="272">
        <v>0</v>
      </c>
      <c r="T108" s="272" t="s">
        <v>793</v>
      </c>
      <c r="U108" s="272" t="s">
        <v>4827</v>
      </c>
      <c r="V108" s="272"/>
      <c r="W108" s="272" t="s">
        <v>794</v>
      </c>
      <c r="X108" s="272" t="s">
        <v>806</v>
      </c>
      <c r="Y108" s="272" t="s">
        <v>765</v>
      </c>
      <c r="Z108" s="272">
        <v>4</v>
      </c>
      <c r="AA108" s="272">
        <v>4</v>
      </c>
      <c r="AB108" s="272">
        <v>4</v>
      </c>
      <c r="AC108" s="272" t="s">
        <v>5429</v>
      </c>
      <c r="AD108" s="272" t="s">
        <v>254</v>
      </c>
      <c r="AE108" s="267" t="s">
        <v>258</v>
      </c>
      <c r="AF108" s="272" t="s">
        <v>796</v>
      </c>
      <c r="AG108" s="275">
        <v>44934</v>
      </c>
      <c r="AH108" s="275" t="s">
        <v>807</v>
      </c>
      <c r="AI108" s="275">
        <v>45260</v>
      </c>
      <c r="AJ108" s="272" t="s">
        <v>4826</v>
      </c>
    </row>
    <row r="109" spans="1:36" ht="57.75" customHeight="1" x14ac:dyDescent="0.25">
      <c r="A109" s="277" t="s">
        <v>257</v>
      </c>
      <c r="B109" s="268" t="s">
        <v>52</v>
      </c>
      <c r="C109" s="278" t="s">
        <v>5648</v>
      </c>
      <c r="D109" s="270" t="str">
        <f t="shared" si="6"/>
        <v>08-324-4-2023-0076</v>
      </c>
      <c r="E109" s="271" t="str">
        <f t="shared" si="8"/>
        <v>08</v>
      </c>
      <c r="F109" s="271" t="str">
        <f t="shared" si="9"/>
        <v>324</v>
      </c>
      <c r="G109" s="271" t="str">
        <f t="shared" si="10"/>
        <v>4</v>
      </c>
      <c r="H109" s="278">
        <v>2023</v>
      </c>
      <c r="I109" s="278" t="s">
        <v>5649</v>
      </c>
      <c r="J109" s="272" t="s">
        <v>2789</v>
      </c>
      <c r="K109" s="272" t="s">
        <v>2790</v>
      </c>
      <c r="L109" s="278" t="s">
        <v>331</v>
      </c>
      <c r="M109" s="273">
        <v>8000</v>
      </c>
      <c r="N109" s="273">
        <v>8000</v>
      </c>
      <c r="O109" s="279"/>
      <c r="P109" s="279"/>
      <c r="Q109" s="272" t="s">
        <v>16</v>
      </c>
      <c r="R109" s="272" t="s">
        <v>4828</v>
      </c>
      <c r="S109" s="272">
        <v>0</v>
      </c>
      <c r="T109" s="272" t="s">
        <v>793</v>
      </c>
      <c r="U109" s="272" t="s">
        <v>4827</v>
      </c>
      <c r="V109" s="272" t="s">
        <v>5423</v>
      </c>
      <c r="W109" s="272" t="s">
        <v>5427</v>
      </c>
      <c r="X109" s="272" t="s">
        <v>806</v>
      </c>
      <c r="Y109" s="272" t="s">
        <v>4829</v>
      </c>
      <c r="Z109" s="272">
        <v>4</v>
      </c>
      <c r="AA109" s="272">
        <v>0</v>
      </c>
      <c r="AB109" s="272">
        <v>0</v>
      </c>
      <c r="AC109" s="272" t="s">
        <v>5429</v>
      </c>
      <c r="AD109" s="272" t="s">
        <v>4830</v>
      </c>
      <c r="AE109" s="267" t="s">
        <v>257</v>
      </c>
      <c r="AF109" s="272" t="s">
        <v>796</v>
      </c>
      <c r="AG109" s="275">
        <v>44934</v>
      </c>
      <c r="AH109" s="275" t="s">
        <v>4831</v>
      </c>
      <c r="AI109" s="275">
        <v>45240</v>
      </c>
      <c r="AJ109" s="272" t="s">
        <v>4826</v>
      </c>
    </row>
    <row r="110" spans="1:36" ht="57.75" customHeight="1" x14ac:dyDescent="0.25">
      <c r="A110" s="277" t="s">
        <v>257</v>
      </c>
      <c r="B110" s="268" t="s">
        <v>115</v>
      </c>
      <c r="C110" s="278" t="s">
        <v>5685</v>
      </c>
      <c r="D110" s="270" t="str">
        <f t="shared" si="6"/>
        <v>10-423-4-2023-0077</v>
      </c>
      <c r="E110" s="271" t="str">
        <f t="shared" si="8"/>
        <v>10</v>
      </c>
      <c r="F110" s="271" t="str">
        <f t="shared" si="9"/>
        <v>423</v>
      </c>
      <c r="G110" s="271" t="str">
        <f t="shared" si="10"/>
        <v>4</v>
      </c>
      <c r="H110" s="278">
        <v>2023</v>
      </c>
      <c r="I110" s="278" t="s">
        <v>5686</v>
      </c>
      <c r="J110" s="272" t="s">
        <v>2772</v>
      </c>
      <c r="K110" s="272" t="s">
        <v>330</v>
      </c>
      <c r="L110" s="278" t="s">
        <v>331</v>
      </c>
      <c r="M110" s="273">
        <v>1050</v>
      </c>
      <c r="N110" s="273">
        <v>1050</v>
      </c>
      <c r="O110" s="279"/>
      <c r="P110" s="279"/>
      <c r="Q110" s="272" t="s">
        <v>15</v>
      </c>
      <c r="R110" s="272" t="s">
        <v>332</v>
      </c>
      <c r="S110" s="283">
        <v>1</v>
      </c>
      <c r="T110" s="272" t="s">
        <v>333</v>
      </c>
      <c r="U110" s="272" t="s">
        <v>334</v>
      </c>
      <c r="V110" s="272" t="s">
        <v>5683</v>
      </c>
      <c r="W110" s="272" t="s">
        <v>5684</v>
      </c>
      <c r="X110" s="272" t="s">
        <v>342</v>
      </c>
      <c r="Y110" s="272" t="s">
        <v>318</v>
      </c>
      <c r="Z110" s="272">
        <v>3</v>
      </c>
      <c r="AA110" s="272">
        <v>3</v>
      </c>
      <c r="AB110" s="272">
        <v>3</v>
      </c>
      <c r="AC110" s="272" t="s">
        <v>5424</v>
      </c>
      <c r="AD110" s="272" t="s">
        <v>254</v>
      </c>
      <c r="AE110" s="267" t="s">
        <v>257</v>
      </c>
      <c r="AF110" s="272" t="s">
        <v>346</v>
      </c>
      <c r="AG110" s="275" t="s">
        <v>347</v>
      </c>
      <c r="AH110" s="275">
        <v>45230</v>
      </c>
      <c r="AI110" s="275">
        <v>45291</v>
      </c>
      <c r="AJ110" s="272" t="s">
        <v>354</v>
      </c>
    </row>
    <row r="111" spans="1:36" ht="57.75" customHeight="1" x14ac:dyDescent="0.25">
      <c r="A111" s="277" t="s">
        <v>257</v>
      </c>
      <c r="B111" s="268" t="s">
        <v>115</v>
      </c>
      <c r="C111" s="278" t="s">
        <v>5687</v>
      </c>
      <c r="D111" s="270" t="str">
        <f t="shared" si="6"/>
        <v>10-423-4-2023-0078</v>
      </c>
      <c r="E111" s="271" t="str">
        <f t="shared" si="8"/>
        <v>10</v>
      </c>
      <c r="F111" s="271" t="str">
        <f t="shared" si="9"/>
        <v>423</v>
      </c>
      <c r="G111" s="271" t="str">
        <f t="shared" si="10"/>
        <v>4</v>
      </c>
      <c r="H111" s="278">
        <v>2023</v>
      </c>
      <c r="I111" s="278" t="s">
        <v>5688</v>
      </c>
      <c r="J111" s="272" t="s">
        <v>2772</v>
      </c>
      <c r="K111" s="272" t="s">
        <v>330</v>
      </c>
      <c r="L111" s="278" t="s">
        <v>331</v>
      </c>
      <c r="M111" s="273">
        <v>1750</v>
      </c>
      <c r="N111" s="273">
        <v>1750</v>
      </c>
      <c r="O111" s="279"/>
      <c r="P111" s="279"/>
      <c r="Q111" s="272" t="s">
        <v>15</v>
      </c>
      <c r="R111" s="272" t="s">
        <v>332</v>
      </c>
      <c r="S111" s="283">
        <v>1</v>
      </c>
      <c r="T111" s="272" t="s">
        <v>335</v>
      </c>
      <c r="U111" s="272" t="s">
        <v>336</v>
      </c>
      <c r="V111" s="272" t="s">
        <v>5683</v>
      </c>
      <c r="W111" s="272" t="s">
        <v>5684</v>
      </c>
      <c r="X111" s="272" t="s">
        <v>343</v>
      </c>
      <c r="Y111" s="272" t="s">
        <v>318</v>
      </c>
      <c r="Z111" s="272">
        <v>3</v>
      </c>
      <c r="AA111" s="272">
        <v>3</v>
      </c>
      <c r="AB111" s="272">
        <v>3</v>
      </c>
      <c r="AC111" s="272" t="s">
        <v>5424</v>
      </c>
      <c r="AD111" s="272" t="s">
        <v>254</v>
      </c>
      <c r="AE111" s="267" t="s">
        <v>257</v>
      </c>
      <c r="AF111" s="272" t="s">
        <v>346</v>
      </c>
      <c r="AG111" s="275" t="s">
        <v>347</v>
      </c>
      <c r="AH111" s="275">
        <v>45260</v>
      </c>
      <c r="AI111" s="275">
        <v>45291</v>
      </c>
      <c r="AJ111" s="272" t="s">
        <v>355</v>
      </c>
    </row>
    <row r="112" spans="1:36" s="276" customFormat="1" ht="57.75" customHeight="1" x14ac:dyDescent="0.2">
      <c r="A112" s="277" t="s">
        <v>257</v>
      </c>
      <c r="B112" s="268" t="s">
        <v>115</v>
      </c>
      <c r="C112" s="278" t="s">
        <v>5689</v>
      </c>
      <c r="D112" s="270" t="str">
        <f t="shared" si="6"/>
        <v>10-423-4-2023-0079</v>
      </c>
      <c r="E112" s="271" t="str">
        <f t="shared" si="8"/>
        <v>10</v>
      </c>
      <c r="F112" s="271" t="str">
        <f t="shared" si="9"/>
        <v>423</v>
      </c>
      <c r="G112" s="271" t="str">
        <f t="shared" si="10"/>
        <v>4</v>
      </c>
      <c r="H112" s="278">
        <v>2023</v>
      </c>
      <c r="I112" s="278" t="s">
        <v>5690</v>
      </c>
      <c r="J112" s="272" t="s">
        <v>2772</v>
      </c>
      <c r="K112" s="272" t="s">
        <v>330</v>
      </c>
      <c r="L112" s="278" t="s">
        <v>331</v>
      </c>
      <c r="M112" s="273">
        <v>600</v>
      </c>
      <c r="N112" s="273">
        <v>600</v>
      </c>
      <c r="O112" s="279"/>
      <c r="P112" s="279"/>
      <c r="Q112" s="272" t="s">
        <v>15</v>
      </c>
      <c r="R112" s="272" t="s">
        <v>332</v>
      </c>
      <c r="S112" s="283">
        <v>1</v>
      </c>
      <c r="T112" s="272" t="s">
        <v>337</v>
      </c>
      <c r="U112" s="272" t="s">
        <v>338</v>
      </c>
      <c r="V112" s="272" t="s">
        <v>5683</v>
      </c>
      <c r="W112" s="272" t="s">
        <v>5684</v>
      </c>
      <c r="X112" s="272" t="s">
        <v>344</v>
      </c>
      <c r="Y112" s="272" t="s">
        <v>345</v>
      </c>
      <c r="Z112" s="272">
        <v>1</v>
      </c>
      <c r="AA112" s="272">
        <v>1</v>
      </c>
      <c r="AB112" s="272">
        <v>1</v>
      </c>
      <c r="AC112" s="272" t="s">
        <v>5424</v>
      </c>
      <c r="AD112" s="272" t="s">
        <v>253</v>
      </c>
      <c r="AE112" s="267" t="s">
        <v>257</v>
      </c>
      <c r="AF112" s="272" t="s">
        <v>348</v>
      </c>
      <c r="AG112" s="275" t="s">
        <v>347</v>
      </c>
      <c r="AH112" s="275">
        <v>45138</v>
      </c>
      <c r="AI112" s="275">
        <v>45230</v>
      </c>
      <c r="AJ112" s="272" t="s">
        <v>356</v>
      </c>
    </row>
    <row r="113" spans="1:36" ht="57.75" customHeight="1" x14ac:dyDescent="0.25">
      <c r="A113" s="277" t="s">
        <v>257</v>
      </c>
      <c r="B113" s="268" t="s">
        <v>115</v>
      </c>
      <c r="C113" s="278" t="s">
        <v>5691</v>
      </c>
      <c r="D113" s="270" t="str">
        <f t="shared" si="6"/>
        <v>10-423-4-2023-0080</v>
      </c>
      <c r="E113" s="271" t="str">
        <f t="shared" si="8"/>
        <v>10</v>
      </c>
      <c r="F113" s="271" t="str">
        <f t="shared" si="9"/>
        <v>423</v>
      </c>
      <c r="G113" s="271" t="str">
        <f t="shared" si="10"/>
        <v>4</v>
      </c>
      <c r="H113" s="278">
        <v>2023</v>
      </c>
      <c r="I113" s="278" t="s">
        <v>5692</v>
      </c>
      <c r="J113" s="272" t="s">
        <v>2772</v>
      </c>
      <c r="K113" s="272" t="s">
        <v>330</v>
      </c>
      <c r="L113" s="278" t="s">
        <v>331</v>
      </c>
      <c r="M113" s="273">
        <v>600</v>
      </c>
      <c r="N113" s="273">
        <v>600</v>
      </c>
      <c r="O113" s="279"/>
      <c r="P113" s="279"/>
      <c r="Q113" s="272" t="s">
        <v>15</v>
      </c>
      <c r="R113" s="272" t="s">
        <v>332</v>
      </c>
      <c r="S113" s="283">
        <v>1</v>
      </c>
      <c r="T113" s="272" t="s">
        <v>339</v>
      </c>
      <c r="U113" s="272" t="s">
        <v>4630</v>
      </c>
      <c r="V113" s="272" t="s">
        <v>5683</v>
      </c>
      <c r="W113" s="272" t="s">
        <v>5684</v>
      </c>
      <c r="X113" s="272" t="s">
        <v>4631</v>
      </c>
      <c r="Y113" s="272" t="s">
        <v>345</v>
      </c>
      <c r="Z113" s="272">
        <v>1</v>
      </c>
      <c r="AA113" s="272">
        <v>1</v>
      </c>
      <c r="AB113" s="272">
        <v>1</v>
      </c>
      <c r="AC113" s="272" t="s">
        <v>5424</v>
      </c>
      <c r="AD113" s="272" t="s">
        <v>253</v>
      </c>
      <c r="AE113" s="267" t="s">
        <v>257</v>
      </c>
      <c r="AF113" s="272" t="s">
        <v>349</v>
      </c>
      <c r="AG113" s="275" t="s">
        <v>347</v>
      </c>
      <c r="AH113" s="275">
        <v>45138</v>
      </c>
      <c r="AI113" s="275">
        <v>45230</v>
      </c>
      <c r="AJ113" s="272" t="s">
        <v>4632</v>
      </c>
    </row>
    <row r="114" spans="1:36" ht="57.75" customHeight="1" x14ac:dyDescent="0.25">
      <c r="A114" s="277" t="s">
        <v>257</v>
      </c>
      <c r="B114" s="268" t="s">
        <v>115</v>
      </c>
      <c r="C114" s="278" t="s">
        <v>5693</v>
      </c>
      <c r="D114" s="270" t="str">
        <f t="shared" si="6"/>
        <v>10-423-4-2023-0081</v>
      </c>
      <c r="E114" s="271" t="str">
        <f t="shared" si="8"/>
        <v>10</v>
      </c>
      <c r="F114" s="271" t="str">
        <f t="shared" si="9"/>
        <v>423</v>
      </c>
      <c r="G114" s="271" t="str">
        <f t="shared" si="10"/>
        <v>4</v>
      </c>
      <c r="H114" s="278">
        <v>2023</v>
      </c>
      <c r="I114" s="278" t="s">
        <v>5694</v>
      </c>
      <c r="J114" s="272" t="s">
        <v>2772</v>
      </c>
      <c r="K114" s="272" t="s">
        <v>330</v>
      </c>
      <c r="L114" s="278" t="s">
        <v>331</v>
      </c>
      <c r="M114" s="273">
        <v>1000</v>
      </c>
      <c r="N114" s="273">
        <v>1000</v>
      </c>
      <c r="O114" s="279"/>
      <c r="P114" s="279"/>
      <c r="Q114" s="272" t="s">
        <v>15</v>
      </c>
      <c r="R114" s="272" t="s">
        <v>332</v>
      </c>
      <c r="S114" s="283">
        <v>1</v>
      </c>
      <c r="T114" s="272" t="s">
        <v>340</v>
      </c>
      <c r="U114" s="272" t="s">
        <v>4630</v>
      </c>
      <c r="V114" s="272" t="s">
        <v>5683</v>
      </c>
      <c r="W114" s="272" t="s">
        <v>5684</v>
      </c>
      <c r="X114" s="272" t="s">
        <v>4633</v>
      </c>
      <c r="Y114" s="272" t="s">
        <v>345</v>
      </c>
      <c r="Z114" s="272">
        <v>1</v>
      </c>
      <c r="AA114" s="272">
        <v>1</v>
      </c>
      <c r="AB114" s="272">
        <v>1</v>
      </c>
      <c r="AC114" s="272" t="s">
        <v>5424</v>
      </c>
      <c r="AD114" s="272" t="s">
        <v>253</v>
      </c>
      <c r="AE114" s="267" t="s">
        <v>257</v>
      </c>
      <c r="AF114" s="272" t="s">
        <v>350</v>
      </c>
      <c r="AG114" s="275" t="s">
        <v>351</v>
      </c>
      <c r="AH114" s="275">
        <v>45138</v>
      </c>
      <c r="AI114" s="275">
        <v>45230</v>
      </c>
      <c r="AJ114" s="272" t="s">
        <v>4632</v>
      </c>
    </row>
    <row r="115" spans="1:36" ht="57.75" customHeight="1" x14ac:dyDescent="0.25">
      <c r="A115" s="277" t="s">
        <v>257</v>
      </c>
      <c r="B115" s="268" t="s">
        <v>115</v>
      </c>
      <c r="C115" s="278" t="s">
        <v>5681</v>
      </c>
      <c r="D115" s="270" t="str">
        <f t="shared" si="6"/>
        <v>10-423-4-2023-0083</v>
      </c>
      <c r="E115" s="271" t="str">
        <f t="shared" si="8"/>
        <v>10</v>
      </c>
      <c r="F115" s="271" t="str">
        <f t="shared" si="9"/>
        <v>423</v>
      </c>
      <c r="G115" s="271" t="str">
        <f t="shared" si="10"/>
        <v>4</v>
      </c>
      <c r="H115" s="278">
        <v>2023</v>
      </c>
      <c r="I115" s="278" t="s">
        <v>5682</v>
      </c>
      <c r="J115" s="272" t="s">
        <v>2791</v>
      </c>
      <c r="K115" s="272" t="s">
        <v>2792</v>
      </c>
      <c r="L115" s="278" t="s">
        <v>331</v>
      </c>
      <c r="M115" s="273">
        <v>6000</v>
      </c>
      <c r="N115" s="273">
        <v>6000</v>
      </c>
      <c r="O115" s="279"/>
      <c r="P115" s="279"/>
      <c r="Q115" s="272" t="s">
        <v>15</v>
      </c>
      <c r="R115" s="272" t="s">
        <v>332</v>
      </c>
      <c r="S115" s="283">
        <v>1</v>
      </c>
      <c r="T115" s="272" t="s">
        <v>4372</v>
      </c>
      <c r="U115" s="272" t="s">
        <v>272</v>
      </c>
      <c r="V115" s="272" t="s">
        <v>5683</v>
      </c>
      <c r="W115" s="272" t="s">
        <v>5684</v>
      </c>
      <c r="X115" s="272" t="s">
        <v>4373</v>
      </c>
      <c r="Y115" s="272" t="s">
        <v>345</v>
      </c>
      <c r="Z115" s="272">
        <v>1</v>
      </c>
      <c r="AA115" s="272">
        <v>1</v>
      </c>
      <c r="AB115" s="272">
        <v>1</v>
      </c>
      <c r="AC115" s="272" t="s">
        <v>5466</v>
      </c>
      <c r="AD115" s="272" t="s">
        <v>253</v>
      </c>
      <c r="AE115" s="267" t="s">
        <v>257</v>
      </c>
      <c r="AF115" s="272" t="s">
        <v>4372</v>
      </c>
      <c r="AG115" s="275" t="s">
        <v>347</v>
      </c>
      <c r="AH115" s="275">
        <v>45261</v>
      </c>
      <c r="AI115" s="275">
        <v>45352</v>
      </c>
      <c r="AJ115" s="272" t="s">
        <v>4374</v>
      </c>
    </row>
    <row r="116" spans="1:36" ht="57.75" customHeight="1" x14ac:dyDescent="0.25">
      <c r="A116" s="277" t="s">
        <v>257</v>
      </c>
      <c r="B116" s="268" t="s">
        <v>115</v>
      </c>
      <c r="C116" s="278" t="s">
        <v>5697</v>
      </c>
      <c r="D116" s="270" t="str">
        <f t="shared" si="6"/>
        <v>10-423-4-2023-0084</v>
      </c>
      <c r="E116" s="271" t="str">
        <f t="shared" si="8"/>
        <v>10</v>
      </c>
      <c r="F116" s="271" t="str">
        <f t="shared" si="9"/>
        <v>423</v>
      </c>
      <c r="G116" s="271" t="str">
        <f t="shared" si="10"/>
        <v>4</v>
      </c>
      <c r="H116" s="278">
        <v>2023</v>
      </c>
      <c r="I116" s="278" t="s">
        <v>5698</v>
      </c>
      <c r="J116" s="272" t="s">
        <v>2793</v>
      </c>
      <c r="K116" s="272" t="s">
        <v>2794</v>
      </c>
      <c r="L116" s="278" t="s">
        <v>331</v>
      </c>
      <c r="M116" s="273">
        <v>1000</v>
      </c>
      <c r="N116" s="273">
        <v>1000</v>
      </c>
      <c r="O116" s="279"/>
      <c r="P116" s="279"/>
      <c r="Q116" s="272" t="s">
        <v>15</v>
      </c>
      <c r="R116" s="272" t="s">
        <v>332</v>
      </c>
      <c r="S116" s="283">
        <v>1</v>
      </c>
      <c r="T116" s="272" t="s">
        <v>4375</v>
      </c>
      <c r="U116" s="272" t="s">
        <v>4376</v>
      </c>
      <c r="V116" s="272" t="s">
        <v>5423</v>
      </c>
      <c r="W116" s="272" t="s">
        <v>5628</v>
      </c>
      <c r="X116" s="272" t="s">
        <v>4377</v>
      </c>
      <c r="Y116" s="272" t="s">
        <v>4378</v>
      </c>
      <c r="Z116" s="272">
        <v>2</v>
      </c>
      <c r="AA116" s="272">
        <v>2</v>
      </c>
      <c r="AB116" s="272">
        <v>2</v>
      </c>
      <c r="AC116" s="272" t="s">
        <v>5429</v>
      </c>
      <c r="AD116" s="272" t="s">
        <v>254</v>
      </c>
      <c r="AE116" s="267" t="s">
        <v>257</v>
      </c>
      <c r="AF116" s="272" t="s">
        <v>4379</v>
      </c>
      <c r="AG116" s="275" t="s">
        <v>347</v>
      </c>
      <c r="AH116" s="275">
        <v>45260</v>
      </c>
      <c r="AI116" s="275">
        <v>45291</v>
      </c>
      <c r="AJ116" s="272" t="s">
        <v>4380</v>
      </c>
    </row>
    <row r="117" spans="1:36" ht="57.75" customHeight="1" x14ac:dyDescent="0.25">
      <c r="A117" s="277" t="s">
        <v>257</v>
      </c>
      <c r="B117" s="268" t="s">
        <v>115</v>
      </c>
      <c r="C117" s="278" t="s">
        <v>5699</v>
      </c>
      <c r="D117" s="270" t="str">
        <f t="shared" si="6"/>
        <v>10-423-4-2023-0085</v>
      </c>
      <c r="E117" s="271" t="str">
        <f t="shared" si="8"/>
        <v>10</v>
      </c>
      <c r="F117" s="271" t="str">
        <f t="shared" si="9"/>
        <v>423</v>
      </c>
      <c r="G117" s="271" t="str">
        <f t="shared" si="10"/>
        <v>4</v>
      </c>
      <c r="H117" s="278">
        <v>2023</v>
      </c>
      <c r="I117" s="278" t="s">
        <v>5700</v>
      </c>
      <c r="J117" s="272" t="s">
        <v>2793</v>
      </c>
      <c r="K117" s="272" t="s">
        <v>2794</v>
      </c>
      <c r="L117" s="278" t="s">
        <v>331</v>
      </c>
      <c r="M117" s="273">
        <v>600</v>
      </c>
      <c r="N117" s="273">
        <v>600</v>
      </c>
      <c r="O117" s="279"/>
      <c r="P117" s="279"/>
      <c r="Q117" s="272" t="s">
        <v>15</v>
      </c>
      <c r="R117" s="272" t="s">
        <v>332</v>
      </c>
      <c r="S117" s="283">
        <v>1</v>
      </c>
      <c r="T117" s="272" t="s">
        <v>4381</v>
      </c>
      <c r="U117" s="272" t="s">
        <v>4382</v>
      </c>
      <c r="V117" s="272" t="s">
        <v>5423</v>
      </c>
      <c r="W117" s="272" t="s">
        <v>5701</v>
      </c>
      <c r="X117" s="272" t="s">
        <v>4383</v>
      </c>
      <c r="Y117" s="272" t="s">
        <v>345</v>
      </c>
      <c r="Z117" s="272">
        <v>1</v>
      </c>
      <c r="AA117" s="272">
        <v>1</v>
      </c>
      <c r="AB117" s="272">
        <v>1</v>
      </c>
      <c r="AC117" s="272" t="s">
        <v>5466</v>
      </c>
      <c r="AD117" s="272" t="s">
        <v>253</v>
      </c>
      <c r="AE117" s="267" t="s">
        <v>257</v>
      </c>
      <c r="AF117" s="272" t="s">
        <v>4384</v>
      </c>
      <c r="AG117" s="275" t="s">
        <v>347</v>
      </c>
      <c r="AH117" s="275">
        <v>45138</v>
      </c>
      <c r="AI117" s="275">
        <v>45230</v>
      </c>
      <c r="AJ117" s="272" t="s">
        <v>4383</v>
      </c>
    </row>
    <row r="118" spans="1:36" ht="57.75" customHeight="1" x14ac:dyDescent="0.25">
      <c r="A118" s="277" t="s">
        <v>257</v>
      </c>
      <c r="B118" s="268" t="s">
        <v>115</v>
      </c>
      <c r="C118" s="278" t="s">
        <v>5702</v>
      </c>
      <c r="D118" s="270" t="str">
        <f t="shared" si="6"/>
        <v>10-423-4-2023-0086</v>
      </c>
      <c r="E118" s="271" t="str">
        <f t="shared" si="8"/>
        <v>10</v>
      </c>
      <c r="F118" s="271" t="str">
        <f t="shared" si="9"/>
        <v>423</v>
      </c>
      <c r="G118" s="271" t="str">
        <f t="shared" si="10"/>
        <v>4</v>
      </c>
      <c r="H118" s="278">
        <v>2023</v>
      </c>
      <c r="I118" s="278" t="s">
        <v>5703</v>
      </c>
      <c r="J118" s="272" t="s">
        <v>2793</v>
      </c>
      <c r="K118" s="272" t="s">
        <v>2794</v>
      </c>
      <c r="L118" s="278" t="s">
        <v>331</v>
      </c>
      <c r="M118" s="273">
        <v>600</v>
      </c>
      <c r="N118" s="273">
        <v>600</v>
      </c>
      <c r="O118" s="279"/>
      <c r="P118" s="279"/>
      <c r="Q118" s="272" t="s">
        <v>15</v>
      </c>
      <c r="R118" s="272" t="s">
        <v>332</v>
      </c>
      <c r="S118" s="283">
        <v>1</v>
      </c>
      <c r="T118" s="272" t="s">
        <v>4385</v>
      </c>
      <c r="U118" s="272" t="s">
        <v>4386</v>
      </c>
      <c r="V118" s="272" t="s">
        <v>5423</v>
      </c>
      <c r="W118" s="272" t="s">
        <v>5701</v>
      </c>
      <c r="X118" s="272" t="s">
        <v>4387</v>
      </c>
      <c r="Y118" s="272" t="s">
        <v>345</v>
      </c>
      <c r="Z118" s="272">
        <v>1</v>
      </c>
      <c r="AA118" s="272">
        <v>1</v>
      </c>
      <c r="AB118" s="272">
        <v>1</v>
      </c>
      <c r="AC118" s="272" t="s">
        <v>5466</v>
      </c>
      <c r="AD118" s="272" t="s">
        <v>253</v>
      </c>
      <c r="AE118" s="267" t="s">
        <v>257</v>
      </c>
      <c r="AF118" s="272" t="s">
        <v>4388</v>
      </c>
      <c r="AG118" s="275" t="s">
        <v>4389</v>
      </c>
      <c r="AH118" s="275">
        <v>45260</v>
      </c>
      <c r="AI118" s="275">
        <v>45291</v>
      </c>
      <c r="AJ118" s="272" t="s">
        <v>4390</v>
      </c>
    </row>
    <row r="119" spans="1:36" ht="57.75" customHeight="1" x14ac:dyDescent="0.25">
      <c r="A119" s="277" t="s">
        <v>257</v>
      </c>
      <c r="B119" s="268" t="s">
        <v>115</v>
      </c>
      <c r="C119" s="278" t="s">
        <v>5704</v>
      </c>
      <c r="D119" s="270" t="str">
        <f t="shared" si="6"/>
        <v>10-423-4-2023-0087</v>
      </c>
      <c r="E119" s="271" t="str">
        <f t="shared" si="8"/>
        <v>10</v>
      </c>
      <c r="F119" s="271" t="str">
        <f t="shared" si="9"/>
        <v>423</v>
      </c>
      <c r="G119" s="271" t="str">
        <f t="shared" si="10"/>
        <v>4</v>
      </c>
      <c r="H119" s="278">
        <v>2023</v>
      </c>
      <c r="I119" s="278" t="s">
        <v>5705</v>
      </c>
      <c r="J119" s="272" t="s">
        <v>2793</v>
      </c>
      <c r="K119" s="272" t="s">
        <v>2794</v>
      </c>
      <c r="L119" s="278" t="s">
        <v>331</v>
      </c>
      <c r="M119" s="273">
        <v>1500</v>
      </c>
      <c r="N119" s="273">
        <v>1500</v>
      </c>
      <c r="O119" s="279"/>
      <c r="P119" s="279"/>
      <c r="Q119" s="272" t="s">
        <v>15</v>
      </c>
      <c r="R119" s="272" t="s">
        <v>332</v>
      </c>
      <c r="S119" s="283">
        <v>1</v>
      </c>
      <c r="T119" s="272" t="s">
        <v>4391</v>
      </c>
      <c r="U119" s="272" t="s">
        <v>4392</v>
      </c>
      <c r="V119" s="272" t="s">
        <v>5683</v>
      </c>
      <c r="W119" s="272" t="s">
        <v>5684</v>
      </c>
      <c r="X119" s="272" t="s">
        <v>4393</v>
      </c>
      <c r="Y119" s="272" t="s">
        <v>345</v>
      </c>
      <c r="Z119" s="272">
        <v>1</v>
      </c>
      <c r="AA119" s="272"/>
      <c r="AB119" s="272"/>
      <c r="AC119" s="272" t="s">
        <v>5466</v>
      </c>
      <c r="AD119" s="272" t="s">
        <v>253</v>
      </c>
      <c r="AE119" s="267" t="s">
        <v>257</v>
      </c>
      <c r="AF119" s="272" t="s">
        <v>4394</v>
      </c>
      <c r="AG119" s="275" t="s">
        <v>347</v>
      </c>
      <c r="AH119" s="275">
        <v>45107</v>
      </c>
      <c r="AI119" s="275">
        <v>45199</v>
      </c>
      <c r="AJ119" s="272" t="s">
        <v>4395</v>
      </c>
    </row>
    <row r="120" spans="1:36" ht="57.75" customHeight="1" x14ac:dyDescent="0.25">
      <c r="A120" s="277" t="s">
        <v>257</v>
      </c>
      <c r="B120" s="268" t="s">
        <v>115</v>
      </c>
      <c r="C120" s="278" t="s">
        <v>5695</v>
      </c>
      <c r="D120" s="270" t="str">
        <f t="shared" si="6"/>
        <v>10-423-4-2023-0082</v>
      </c>
      <c r="E120" s="271" t="str">
        <f t="shared" si="8"/>
        <v>10</v>
      </c>
      <c r="F120" s="271" t="str">
        <f t="shared" si="9"/>
        <v>423</v>
      </c>
      <c r="G120" s="271" t="str">
        <f t="shared" si="10"/>
        <v>4</v>
      </c>
      <c r="H120" s="278">
        <v>2023</v>
      </c>
      <c r="I120" s="278" t="s">
        <v>5696</v>
      </c>
      <c r="J120" s="272" t="s">
        <v>2772</v>
      </c>
      <c r="K120" s="272" t="s">
        <v>330</v>
      </c>
      <c r="L120" s="278" t="s">
        <v>331</v>
      </c>
      <c r="M120" s="273">
        <v>600</v>
      </c>
      <c r="N120" s="273">
        <v>600</v>
      </c>
      <c r="O120" s="279"/>
      <c r="P120" s="279"/>
      <c r="Q120" s="272" t="s">
        <v>15</v>
      </c>
      <c r="R120" s="272" t="s">
        <v>332</v>
      </c>
      <c r="S120" s="283">
        <v>1</v>
      </c>
      <c r="T120" s="272" t="s">
        <v>341</v>
      </c>
      <c r="U120" s="272" t="s">
        <v>4630</v>
      </c>
      <c r="V120" s="272" t="s">
        <v>5683</v>
      </c>
      <c r="W120" s="272" t="s">
        <v>5684</v>
      </c>
      <c r="X120" s="272" t="s">
        <v>4633</v>
      </c>
      <c r="Y120" s="272" t="s">
        <v>345</v>
      </c>
      <c r="Z120" s="272">
        <v>1</v>
      </c>
      <c r="AA120" s="272"/>
      <c r="AB120" s="272"/>
      <c r="AC120" s="272" t="s">
        <v>5424</v>
      </c>
      <c r="AD120" s="272" t="s">
        <v>253</v>
      </c>
      <c r="AE120" s="267" t="s">
        <v>257</v>
      </c>
      <c r="AF120" s="272" t="s">
        <v>352</v>
      </c>
      <c r="AG120" s="275" t="s">
        <v>347</v>
      </c>
      <c r="AH120" s="275">
        <v>45138</v>
      </c>
      <c r="AI120" s="275" t="s">
        <v>353</v>
      </c>
      <c r="AJ120" s="272" t="s">
        <v>4632</v>
      </c>
    </row>
    <row r="121" spans="1:36" ht="57.75" customHeight="1" x14ac:dyDescent="0.25">
      <c r="A121" s="277" t="s">
        <v>257</v>
      </c>
      <c r="B121" s="268" t="s">
        <v>119</v>
      </c>
      <c r="C121" s="278" t="s">
        <v>5706</v>
      </c>
      <c r="D121" s="270" t="str">
        <f t="shared" si="6"/>
        <v>10-423-4-2023-0088</v>
      </c>
      <c r="E121" s="271" t="str">
        <f t="shared" si="8"/>
        <v>10</v>
      </c>
      <c r="F121" s="271" t="str">
        <f t="shared" si="9"/>
        <v>423</v>
      </c>
      <c r="G121" s="271" t="str">
        <f t="shared" si="10"/>
        <v>4</v>
      </c>
      <c r="H121" s="278">
        <v>2023</v>
      </c>
      <c r="I121" s="278" t="s">
        <v>5707</v>
      </c>
      <c r="J121" s="272" t="s">
        <v>2702</v>
      </c>
      <c r="K121" s="272" t="s">
        <v>2703</v>
      </c>
      <c r="L121" s="278" t="s">
        <v>331</v>
      </c>
      <c r="M121" s="273">
        <v>1500</v>
      </c>
      <c r="N121" s="273">
        <v>1500</v>
      </c>
      <c r="O121" s="279"/>
      <c r="P121" s="279"/>
      <c r="Q121" s="272" t="s">
        <v>15</v>
      </c>
      <c r="R121" s="272" t="s">
        <v>332</v>
      </c>
      <c r="S121" s="283">
        <v>1</v>
      </c>
      <c r="T121" s="272" t="s">
        <v>410</v>
      </c>
      <c r="U121" s="272" t="s">
        <v>413</v>
      </c>
      <c r="V121" s="272"/>
      <c r="W121" s="272" t="s">
        <v>413</v>
      </c>
      <c r="X121" s="272" t="s">
        <v>4365</v>
      </c>
      <c r="Y121" s="272" t="s">
        <v>4365</v>
      </c>
      <c r="Z121" s="272" t="s">
        <v>4365</v>
      </c>
      <c r="AA121" s="272" t="s">
        <v>4365</v>
      </c>
      <c r="AB121" s="272" t="s">
        <v>4365</v>
      </c>
      <c r="AC121" s="272" t="s">
        <v>5466</v>
      </c>
      <c r="AD121" s="272" t="s">
        <v>254</v>
      </c>
      <c r="AE121" s="267" t="s">
        <v>257</v>
      </c>
      <c r="AF121" s="272" t="s">
        <v>417</v>
      </c>
      <c r="AG121" s="275" t="s">
        <v>418</v>
      </c>
      <c r="AH121" s="275" t="s">
        <v>419</v>
      </c>
      <c r="AI121" s="275">
        <v>44926</v>
      </c>
      <c r="AJ121" s="272" t="s">
        <v>4365</v>
      </c>
    </row>
    <row r="122" spans="1:36" ht="57.75" customHeight="1" x14ac:dyDescent="0.25">
      <c r="A122" s="267" t="s">
        <v>257</v>
      </c>
      <c r="B122" s="268" t="s">
        <v>119</v>
      </c>
      <c r="C122" s="278" t="s">
        <v>5708</v>
      </c>
      <c r="D122" s="270" t="str">
        <f t="shared" si="6"/>
        <v>10-423-4-2023-0089</v>
      </c>
      <c r="E122" s="271" t="str">
        <f t="shared" si="8"/>
        <v>10</v>
      </c>
      <c r="F122" s="271" t="str">
        <f t="shared" si="9"/>
        <v>423</v>
      </c>
      <c r="G122" s="271" t="str">
        <f t="shared" si="10"/>
        <v>4</v>
      </c>
      <c r="H122" s="278">
        <v>2023</v>
      </c>
      <c r="I122" s="278" t="s">
        <v>5709</v>
      </c>
      <c r="J122" s="272" t="s">
        <v>2702</v>
      </c>
      <c r="K122" s="272" t="s">
        <v>2703</v>
      </c>
      <c r="L122" s="278" t="s">
        <v>331</v>
      </c>
      <c r="M122" s="273">
        <v>1500</v>
      </c>
      <c r="N122" s="273">
        <v>1500</v>
      </c>
      <c r="O122" s="279"/>
      <c r="P122" s="279"/>
      <c r="Q122" s="272" t="s">
        <v>15</v>
      </c>
      <c r="R122" s="272" t="s">
        <v>332</v>
      </c>
      <c r="S122" s="283">
        <v>1</v>
      </c>
      <c r="T122" s="272" t="s">
        <v>411</v>
      </c>
      <c r="U122" s="272" t="s">
        <v>414</v>
      </c>
      <c r="V122" s="389" t="s">
        <v>5423</v>
      </c>
      <c r="W122" s="389" t="s">
        <v>5519</v>
      </c>
      <c r="X122" s="389" t="s">
        <v>5710</v>
      </c>
      <c r="Y122" s="389" t="s">
        <v>345</v>
      </c>
      <c r="Z122" s="272">
        <v>1</v>
      </c>
      <c r="AA122" s="272">
        <v>1</v>
      </c>
      <c r="AB122" s="272">
        <v>1</v>
      </c>
      <c r="AC122" s="272" t="s">
        <v>5466</v>
      </c>
      <c r="AD122" s="272" t="s">
        <v>253</v>
      </c>
      <c r="AE122" s="267" t="s">
        <v>257</v>
      </c>
      <c r="AF122" s="272" t="s">
        <v>5711</v>
      </c>
      <c r="AG122" s="275" t="s">
        <v>5712</v>
      </c>
      <c r="AH122" s="275" t="s">
        <v>5713</v>
      </c>
      <c r="AI122" s="275">
        <v>45291</v>
      </c>
      <c r="AJ122" s="272" t="s">
        <v>5710</v>
      </c>
    </row>
    <row r="123" spans="1:36" s="276" customFormat="1" ht="57.75" customHeight="1" x14ac:dyDescent="0.2">
      <c r="A123" s="267" t="s">
        <v>257</v>
      </c>
      <c r="B123" s="268" t="s">
        <v>119</v>
      </c>
      <c r="C123" s="269" t="s">
        <v>5714</v>
      </c>
      <c r="D123" s="270" t="str">
        <f t="shared" si="6"/>
        <v>10-423-4-2023-0090</v>
      </c>
      <c r="E123" s="271" t="str">
        <f t="shared" si="8"/>
        <v>10</v>
      </c>
      <c r="F123" s="271" t="str">
        <f t="shared" si="9"/>
        <v>423</v>
      </c>
      <c r="G123" s="271" t="str">
        <f t="shared" si="10"/>
        <v>4</v>
      </c>
      <c r="H123" s="269">
        <v>2023</v>
      </c>
      <c r="I123" s="269" t="s">
        <v>5715</v>
      </c>
      <c r="J123" s="272" t="s">
        <v>2702</v>
      </c>
      <c r="K123" s="272" t="s">
        <v>2703</v>
      </c>
      <c r="L123" s="269" t="s">
        <v>331</v>
      </c>
      <c r="M123" s="273">
        <v>800</v>
      </c>
      <c r="N123" s="273">
        <v>800</v>
      </c>
      <c r="O123" s="274"/>
      <c r="P123" s="274"/>
      <c r="Q123" s="272" t="s">
        <v>15</v>
      </c>
      <c r="R123" s="272" t="s">
        <v>332</v>
      </c>
      <c r="S123" s="272">
        <v>1</v>
      </c>
      <c r="T123" s="272" t="s">
        <v>412</v>
      </c>
      <c r="U123" s="272" t="s">
        <v>415</v>
      </c>
      <c r="V123" s="272" t="s">
        <v>5423</v>
      </c>
      <c r="W123" s="272" t="s">
        <v>5519</v>
      </c>
      <c r="X123" s="272" t="s">
        <v>416</v>
      </c>
      <c r="Y123" s="272" t="s">
        <v>345</v>
      </c>
      <c r="Z123" s="272">
        <v>1</v>
      </c>
      <c r="AA123" s="272">
        <v>1</v>
      </c>
      <c r="AB123" s="272">
        <v>1</v>
      </c>
      <c r="AC123" s="272" t="s">
        <v>5466</v>
      </c>
      <c r="AD123" s="272" t="s">
        <v>253</v>
      </c>
      <c r="AE123" s="267" t="s">
        <v>257</v>
      </c>
      <c r="AF123" s="272" t="s">
        <v>5716</v>
      </c>
      <c r="AG123" s="275" t="s">
        <v>5712</v>
      </c>
      <c r="AH123" s="275" t="s">
        <v>5713</v>
      </c>
      <c r="AI123" s="275">
        <v>45291</v>
      </c>
      <c r="AJ123" s="272" t="s">
        <v>416</v>
      </c>
    </row>
    <row r="124" spans="1:36" s="291" customFormat="1" ht="57.75" customHeight="1" x14ac:dyDescent="0.2">
      <c r="A124" s="270" t="s">
        <v>257</v>
      </c>
      <c r="B124" s="268" t="s">
        <v>120</v>
      </c>
      <c r="C124" s="267" t="s">
        <v>5869</v>
      </c>
      <c r="D124" s="270"/>
      <c r="E124" s="269"/>
      <c r="F124" s="269"/>
      <c r="G124" s="269"/>
      <c r="H124" s="267">
        <v>2022</v>
      </c>
      <c r="I124" s="270"/>
      <c r="J124" s="285" t="s">
        <v>5870</v>
      </c>
      <c r="K124" s="344" t="s">
        <v>5871</v>
      </c>
      <c r="L124" s="267" t="s">
        <v>331</v>
      </c>
      <c r="M124" s="292" t="s">
        <v>5872</v>
      </c>
      <c r="N124" s="312">
        <v>35000</v>
      </c>
      <c r="O124" s="409"/>
      <c r="P124" s="409"/>
      <c r="Q124" s="267" t="s">
        <v>16</v>
      </c>
      <c r="R124" s="267" t="s">
        <v>5873</v>
      </c>
      <c r="S124" s="307">
        <v>0</v>
      </c>
      <c r="T124" s="267" t="s">
        <v>5874</v>
      </c>
      <c r="U124" s="267" t="s">
        <v>5875</v>
      </c>
      <c r="V124" s="267"/>
      <c r="W124" s="267" t="s">
        <v>247</v>
      </c>
      <c r="X124" s="267" t="s">
        <v>5876</v>
      </c>
      <c r="Y124" s="267" t="s">
        <v>5877</v>
      </c>
      <c r="Z124" s="409"/>
      <c r="AA124" s="267">
        <v>1</v>
      </c>
      <c r="AB124" s="409"/>
      <c r="AC124" s="267" t="s">
        <v>275</v>
      </c>
      <c r="AD124" s="308" t="s">
        <v>5878</v>
      </c>
      <c r="AE124" s="270" t="s">
        <v>389</v>
      </c>
      <c r="AF124" s="313" t="s">
        <v>1230</v>
      </c>
      <c r="AG124" s="311" t="s">
        <v>5879</v>
      </c>
      <c r="AH124" s="308">
        <v>45291</v>
      </c>
      <c r="AI124" s="308" t="s">
        <v>5880</v>
      </c>
      <c r="AJ124" s="267" t="s">
        <v>5881</v>
      </c>
    </row>
    <row r="125" spans="1:36" ht="57.75" customHeight="1" x14ac:dyDescent="0.25">
      <c r="A125" s="270" t="s">
        <v>257</v>
      </c>
      <c r="B125" s="268" t="s">
        <v>120</v>
      </c>
      <c r="C125" s="270" t="s">
        <v>5910</v>
      </c>
      <c r="D125" s="267"/>
      <c r="E125" s="269"/>
      <c r="F125" s="267"/>
      <c r="G125" s="267"/>
      <c r="H125" s="267">
        <v>2021</v>
      </c>
      <c r="I125" s="269"/>
      <c r="J125" s="270" t="s">
        <v>5911</v>
      </c>
      <c r="K125" s="293" t="s">
        <v>2720</v>
      </c>
      <c r="L125" s="267" t="s">
        <v>331</v>
      </c>
      <c r="M125" s="292">
        <v>60780</v>
      </c>
      <c r="N125" s="292"/>
      <c r="P125" s="292"/>
      <c r="Q125" s="293" t="s">
        <v>16</v>
      </c>
      <c r="R125" s="293" t="s">
        <v>5912</v>
      </c>
      <c r="S125" s="295">
        <v>0</v>
      </c>
      <c r="T125" s="293" t="s">
        <v>5913</v>
      </c>
      <c r="U125" s="293" t="s">
        <v>5914</v>
      </c>
      <c r="W125" s="293" t="s">
        <v>247</v>
      </c>
      <c r="X125" s="293" t="s">
        <v>5915</v>
      </c>
      <c r="Y125" s="293" t="s">
        <v>5916</v>
      </c>
      <c r="AA125" s="270"/>
      <c r="AB125" s="270"/>
      <c r="AC125" s="293" t="s">
        <v>17</v>
      </c>
      <c r="AD125" s="308" t="s">
        <v>1217</v>
      </c>
      <c r="AE125" s="293" t="s">
        <v>389</v>
      </c>
      <c r="AF125" s="293" t="s">
        <v>5917</v>
      </c>
      <c r="AG125" s="293" t="s">
        <v>5918</v>
      </c>
      <c r="AH125" s="293" t="s">
        <v>5919</v>
      </c>
      <c r="AI125" s="319" t="s">
        <v>5920</v>
      </c>
      <c r="AJ125" s="293" t="s">
        <v>5921</v>
      </c>
    </row>
    <row r="126" spans="1:36" ht="57.75" customHeight="1" x14ac:dyDescent="0.25">
      <c r="A126" s="270" t="s">
        <v>257</v>
      </c>
      <c r="B126" s="268" t="s">
        <v>120</v>
      </c>
      <c r="C126" s="270" t="s">
        <v>5939</v>
      </c>
      <c r="D126" s="267"/>
      <c r="E126" s="269"/>
      <c r="F126" s="267"/>
      <c r="G126" s="267"/>
      <c r="H126" s="267">
        <v>2021</v>
      </c>
      <c r="I126" s="269"/>
      <c r="J126" s="267" t="s">
        <v>5940</v>
      </c>
      <c r="K126" s="293" t="s">
        <v>2744</v>
      </c>
      <c r="L126" s="267" t="s">
        <v>331</v>
      </c>
      <c r="M126" s="292">
        <v>78000</v>
      </c>
      <c r="N126" s="292"/>
      <c r="P126" s="292"/>
      <c r="Q126" s="293" t="s">
        <v>16</v>
      </c>
      <c r="R126" s="293" t="s">
        <v>5941</v>
      </c>
      <c r="S126" s="295">
        <v>0</v>
      </c>
      <c r="T126" s="293" t="s">
        <v>5942</v>
      </c>
      <c r="U126" s="293" t="s">
        <v>5943</v>
      </c>
      <c r="W126" s="293" t="s">
        <v>247</v>
      </c>
      <c r="X126" s="293" t="s">
        <v>5944</v>
      </c>
      <c r="Y126" s="293" t="s">
        <v>5945</v>
      </c>
      <c r="AA126" s="271"/>
      <c r="AB126" s="271"/>
      <c r="AC126" s="293" t="s">
        <v>111</v>
      </c>
      <c r="AD126" s="308" t="s">
        <v>5888</v>
      </c>
      <c r="AE126" s="293" t="s">
        <v>389</v>
      </c>
      <c r="AF126" s="293" t="s">
        <v>5946</v>
      </c>
      <c r="AG126" s="320">
        <v>44228</v>
      </c>
      <c r="AH126" s="293" t="s">
        <v>5947</v>
      </c>
      <c r="AI126" s="319" t="s">
        <v>5948</v>
      </c>
      <c r="AJ126" s="293" t="s">
        <v>5949</v>
      </c>
    </row>
    <row r="127" spans="1:36" ht="57.75" customHeight="1" x14ac:dyDescent="0.25">
      <c r="A127" s="277" t="s">
        <v>257</v>
      </c>
      <c r="B127" s="268" t="s">
        <v>120</v>
      </c>
      <c r="C127" s="278" t="s">
        <v>5448</v>
      </c>
      <c r="D127" s="270" t="str">
        <f t="shared" ref="D127:D138" si="11">CONCATENATE(E127, "-", F127, "-", G127, "-", H127, "-", I127)</f>
        <v>00-122-4-2023-0008</v>
      </c>
      <c r="E127" s="271" t="str">
        <f t="shared" ref="E127:E138" si="12">MID(J127,1,2)</f>
        <v>00</v>
      </c>
      <c r="F127" s="271" t="str">
        <f>MID(J127,5,3)</f>
        <v>122</v>
      </c>
      <c r="G127" s="271" t="str">
        <f>MID(J127,12,1)</f>
        <v>4</v>
      </c>
      <c r="H127" s="278">
        <v>2023</v>
      </c>
      <c r="I127" s="278" t="s">
        <v>5449</v>
      </c>
      <c r="J127" s="272" t="s">
        <v>2615</v>
      </c>
      <c r="K127" s="272" t="s">
        <v>2775</v>
      </c>
      <c r="L127" s="278" t="s">
        <v>331</v>
      </c>
      <c r="M127" s="273">
        <v>10000</v>
      </c>
      <c r="N127" s="273">
        <v>10000</v>
      </c>
      <c r="O127" s="279"/>
      <c r="P127" s="279"/>
      <c r="Q127" s="272" t="s">
        <v>15</v>
      </c>
      <c r="R127" s="272" t="s">
        <v>4634</v>
      </c>
      <c r="S127" s="280">
        <v>1</v>
      </c>
      <c r="T127" s="272" t="s">
        <v>4635</v>
      </c>
      <c r="U127" s="272" t="s">
        <v>1031</v>
      </c>
      <c r="V127" s="272" t="s">
        <v>5423</v>
      </c>
      <c r="W127" s="272" t="s">
        <v>5427</v>
      </c>
      <c r="X127" s="272" t="s">
        <v>4636</v>
      </c>
      <c r="Y127" s="272" t="s">
        <v>4637</v>
      </c>
      <c r="Z127" s="272" t="s">
        <v>4638</v>
      </c>
      <c r="AA127" s="272" t="s">
        <v>4639</v>
      </c>
      <c r="AB127" s="272" t="s">
        <v>4640</v>
      </c>
      <c r="AC127" s="272" t="s">
        <v>5429</v>
      </c>
      <c r="AD127" s="272" t="s">
        <v>254</v>
      </c>
      <c r="AE127" s="267" t="s">
        <v>257</v>
      </c>
      <c r="AF127" s="272" t="s">
        <v>4642</v>
      </c>
      <c r="AG127" s="275" t="s">
        <v>2075</v>
      </c>
      <c r="AH127" s="275">
        <v>45291</v>
      </c>
      <c r="AI127" s="275">
        <v>45291</v>
      </c>
      <c r="AJ127" s="272" t="s">
        <v>4643</v>
      </c>
    </row>
    <row r="128" spans="1:36" ht="57.75" customHeight="1" x14ac:dyDescent="0.25">
      <c r="A128" s="277" t="s">
        <v>257</v>
      </c>
      <c r="B128" s="268" t="s">
        <v>120</v>
      </c>
      <c r="C128" s="278" t="s">
        <v>5450</v>
      </c>
      <c r="D128" s="270" t="str">
        <f t="shared" si="11"/>
        <v>00-122-4-2023-0009</v>
      </c>
      <c r="E128" s="271" t="str">
        <f t="shared" si="12"/>
        <v>00</v>
      </c>
      <c r="F128" s="271" t="str">
        <f>MID(J128,5,3)</f>
        <v>122</v>
      </c>
      <c r="G128" s="271" t="str">
        <f>MID(J128,12,1)</f>
        <v>4</v>
      </c>
      <c r="H128" s="278">
        <v>2023</v>
      </c>
      <c r="I128" s="278" t="s">
        <v>5451</v>
      </c>
      <c r="J128" s="272" t="s">
        <v>2615</v>
      </c>
      <c r="K128" s="272" t="s">
        <v>2775</v>
      </c>
      <c r="L128" s="278" t="s">
        <v>331</v>
      </c>
      <c r="M128" s="273">
        <v>10000</v>
      </c>
      <c r="N128" s="273">
        <v>10000</v>
      </c>
      <c r="O128" s="279"/>
      <c r="P128" s="279"/>
      <c r="Q128" s="272" t="s">
        <v>15</v>
      </c>
      <c r="R128" s="272" t="s">
        <v>332</v>
      </c>
      <c r="S128" s="280">
        <v>1</v>
      </c>
      <c r="T128" s="272" t="s">
        <v>4641</v>
      </c>
      <c r="U128" s="272" t="s">
        <v>1032</v>
      </c>
      <c r="V128" s="272" t="s">
        <v>5423</v>
      </c>
      <c r="W128" s="272" t="s">
        <v>5427</v>
      </c>
      <c r="X128" s="272" t="s">
        <v>4636</v>
      </c>
      <c r="Y128" s="272" t="s">
        <v>4637</v>
      </c>
      <c r="Z128" s="272" t="s">
        <v>4638</v>
      </c>
      <c r="AA128" s="272" t="s">
        <v>4639</v>
      </c>
      <c r="AB128" s="272" t="s">
        <v>4640</v>
      </c>
      <c r="AC128" s="272" t="s">
        <v>5429</v>
      </c>
      <c r="AD128" s="272" t="s">
        <v>254</v>
      </c>
      <c r="AE128" s="267" t="s">
        <v>257</v>
      </c>
      <c r="AF128" s="272" t="s">
        <v>4642</v>
      </c>
      <c r="AG128" s="275" t="s">
        <v>2075</v>
      </c>
      <c r="AH128" s="275">
        <v>45291</v>
      </c>
      <c r="AI128" s="275">
        <v>45291</v>
      </c>
      <c r="AJ128" s="272" t="s">
        <v>4643</v>
      </c>
    </row>
    <row r="129" spans="1:36" ht="57.75" customHeight="1" x14ac:dyDescent="0.25">
      <c r="A129" s="277" t="s">
        <v>257</v>
      </c>
      <c r="B129" s="268" t="s">
        <v>120</v>
      </c>
      <c r="C129" s="278" t="s">
        <v>5717</v>
      </c>
      <c r="D129" s="270" t="str">
        <f t="shared" si="11"/>
        <v>11-134-4-2023-0099</v>
      </c>
      <c r="E129" s="271" t="str">
        <f t="shared" si="12"/>
        <v>11</v>
      </c>
      <c r="F129" s="271">
        <v>134</v>
      </c>
      <c r="G129" s="269">
        <v>4</v>
      </c>
      <c r="H129" s="278">
        <v>2023</v>
      </c>
      <c r="I129" s="278" t="s">
        <v>5718</v>
      </c>
      <c r="J129" s="272" t="s">
        <v>2715</v>
      </c>
      <c r="K129" s="272" t="s">
        <v>2716</v>
      </c>
      <c r="L129" s="278" t="s">
        <v>331</v>
      </c>
      <c r="M129" s="273">
        <v>9000</v>
      </c>
      <c r="N129" s="273">
        <v>9000</v>
      </c>
      <c r="O129" s="273"/>
      <c r="P129" s="279"/>
      <c r="Q129" s="272" t="s">
        <v>15</v>
      </c>
      <c r="R129" s="272" t="s">
        <v>332</v>
      </c>
      <c r="S129" s="283">
        <v>1</v>
      </c>
      <c r="T129" s="272" t="s">
        <v>1034</v>
      </c>
      <c r="U129" s="272" t="s">
        <v>1067</v>
      </c>
      <c r="V129" s="272" t="s">
        <v>5683</v>
      </c>
      <c r="W129" s="272" t="s">
        <v>5719</v>
      </c>
      <c r="X129" s="272" t="s">
        <v>1044</v>
      </c>
      <c r="Y129" s="272" t="s">
        <v>1068</v>
      </c>
      <c r="Z129" s="272" t="s">
        <v>1069</v>
      </c>
      <c r="AA129" s="272" t="s">
        <v>1069</v>
      </c>
      <c r="AB129" s="272" t="s">
        <v>1069</v>
      </c>
      <c r="AC129" s="272" t="s">
        <v>5429</v>
      </c>
      <c r="AD129" s="272" t="s">
        <v>254</v>
      </c>
      <c r="AE129" s="267" t="s">
        <v>257</v>
      </c>
      <c r="AF129" s="272" t="s">
        <v>1070</v>
      </c>
      <c r="AG129" s="275" t="s">
        <v>1071</v>
      </c>
      <c r="AH129" s="275" t="s">
        <v>4649</v>
      </c>
      <c r="AI129" s="275" t="s">
        <v>4650</v>
      </c>
      <c r="AJ129" s="272" t="s">
        <v>1049</v>
      </c>
    </row>
    <row r="130" spans="1:36" ht="57.75" customHeight="1" x14ac:dyDescent="0.25">
      <c r="A130" s="277" t="s">
        <v>257</v>
      </c>
      <c r="B130" s="268" t="s">
        <v>120</v>
      </c>
      <c r="C130" s="278" t="s">
        <v>5720</v>
      </c>
      <c r="D130" s="270" t="str">
        <f t="shared" si="11"/>
        <v>11-131-4-2023-0091</v>
      </c>
      <c r="E130" s="271" t="str">
        <f t="shared" si="12"/>
        <v>11</v>
      </c>
      <c r="F130" s="271" t="str">
        <f t="shared" ref="F130:F138" si="13">MID(J130,5,3)</f>
        <v>131</v>
      </c>
      <c r="G130" s="271" t="str">
        <f t="shared" ref="G130:G138" si="14">MID(J130,12,1)</f>
        <v>4</v>
      </c>
      <c r="H130" s="278">
        <v>2023</v>
      </c>
      <c r="I130" s="278" t="s">
        <v>5721</v>
      </c>
      <c r="J130" s="272" t="s">
        <v>2704</v>
      </c>
      <c r="K130" s="272" t="s">
        <v>2705</v>
      </c>
      <c r="L130" s="278" t="s">
        <v>331</v>
      </c>
      <c r="M130" s="273">
        <v>10000</v>
      </c>
      <c r="N130" s="273">
        <v>10000</v>
      </c>
      <c r="O130" s="279"/>
      <c r="P130" s="279"/>
      <c r="Q130" s="272" t="s">
        <v>15</v>
      </c>
      <c r="R130" s="272" t="s">
        <v>332</v>
      </c>
      <c r="S130" s="283">
        <v>1</v>
      </c>
      <c r="T130" s="272" t="s">
        <v>4644</v>
      </c>
      <c r="U130" s="272" t="s">
        <v>4645</v>
      </c>
      <c r="V130" s="272" t="s">
        <v>5683</v>
      </c>
      <c r="W130" s="272" t="s">
        <v>5719</v>
      </c>
      <c r="X130" s="272" t="s">
        <v>4646</v>
      </c>
      <c r="Y130" s="272" t="s">
        <v>4647</v>
      </c>
      <c r="Z130" s="272">
        <v>500</v>
      </c>
      <c r="AA130" s="272">
        <v>85</v>
      </c>
      <c r="AB130" s="272">
        <v>500</v>
      </c>
      <c r="AC130" s="272" t="s">
        <v>5424</v>
      </c>
      <c r="AD130" s="272" t="s">
        <v>253</v>
      </c>
      <c r="AE130" s="267" t="s">
        <v>257</v>
      </c>
      <c r="AF130" s="272" t="s">
        <v>4644</v>
      </c>
      <c r="AG130" s="275" t="s">
        <v>4648</v>
      </c>
      <c r="AH130" s="275" t="s">
        <v>4649</v>
      </c>
      <c r="AI130" s="275" t="s">
        <v>4650</v>
      </c>
      <c r="AJ130" s="272" t="s">
        <v>4651</v>
      </c>
    </row>
    <row r="131" spans="1:36" ht="57.75" customHeight="1" x14ac:dyDescent="0.25">
      <c r="A131" s="277" t="s">
        <v>257</v>
      </c>
      <c r="B131" s="268" t="s">
        <v>120</v>
      </c>
      <c r="C131" s="278" t="s">
        <v>5722</v>
      </c>
      <c r="D131" s="270" t="str">
        <f t="shared" si="11"/>
        <v>11-131-4-2023-0092</v>
      </c>
      <c r="E131" s="271" t="str">
        <f t="shared" si="12"/>
        <v>11</v>
      </c>
      <c r="F131" s="271" t="str">
        <f t="shared" si="13"/>
        <v>131</v>
      </c>
      <c r="G131" s="271" t="str">
        <f t="shared" si="14"/>
        <v>4</v>
      </c>
      <c r="H131" s="278">
        <v>2023</v>
      </c>
      <c r="I131" s="278" t="s">
        <v>5723</v>
      </c>
      <c r="J131" s="272" t="s">
        <v>2706</v>
      </c>
      <c r="K131" s="272" t="s">
        <v>2707</v>
      </c>
      <c r="L131" s="278" t="s">
        <v>331</v>
      </c>
      <c r="M131" s="273">
        <v>5000</v>
      </c>
      <c r="N131" s="273">
        <v>5000</v>
      </c>
      <c r="O131" s="279"/>
      <c r="P131" s="279"/>
      <c r="Q131" s="272" t="s">
        <v>15</v>
      </c>
      <c r="R131" s="272" t="s">
        <v>332</v>
      </c>
      <c r="S131" s="283">
        <v>1</v>
      </c>
      <c r="T131" s="272" t="s">
        <v>1034</v>
      </c>
      <c r="U131" s="272" t="s">
        <v>1062</v>
      </c>
      <c r="V131" s="272" t="s">
        <v>5423</v>
      </c>
      <c r="W131" s="272" t="s">
        <v>5519</v>
      </c>
      <c r="X131" s="272" t="s">
        <v>1055</v>
      </c>
      <c r="Y131" s="272" t="s">
        <v>1063</v>
      </c>
      <c r="Z131" s="272" t="s">
        <v>1064</v>
      </c>
      <c r="AA131" s="272" t="s">
        <v>4652</v>
      </c>
      <c r="AB131" s="272" t="s">
        <v>4653</v>
      </c>
      <c r="AC131" s="272" t="s">
        <v>5429</v>
      </c>
      <c r="AD131" s="272" t="s">
        <v>254</v>
      </c>
      <c r="AE131" s="267" t="s">
        <v>257</v>
      </c>
      <c r="AF131" s="272" t="s">
        <v>1065</v>
      </c>
      <c r="AG131" s="275">
        <v>44652</v>
      </c>
      <c r="AH131" s="275" t="s">
        <v>1066</v>
      </c>
      <c r="AI131" s="275" t="s">
        <v>1060</v>
      </c>
      <c r="AJ131" s="272" t="s">
        <v>1061</v>
      </c>
    </row>
    <row r="132" spans="1:36" ht="57.75" customHeight="1" x14ac:dyDescent="0.25">
      <c r="A132" s="277" t="s">
        <v>257</v>
      </c>
      <c r="B132" s="268" t="s">
        <v>120</v>
      </c>
      <c r="C132" s="269" t="s">
        <v>5724</v>
      </c>
      <c r="D132" s="270" t="str">
        <f t="shared" si="11"/>
        <v>11-131-4-2023-0093</v>
      </c>
      <c r="E132" s="271" t="str">
        <f t="shared" si="12"/>
        <v>11</v>
      </c>
      <c r="F132" s="271" t="str">
        <f t="shared" si="13"/>
        <v>131</v>
      </c>
      <c r="G132" s="271" t="str">
        <f t="shared" si="14"/>
        <v>4</v>
      </c>
      <c r="H132" s="269">
        <v>2023</v>
      </c>
      <c r="I132" s="269" t="s">
        <v>5725</v>
      </c>
      <c r="J132" s="272" t="s">
        <v>2708</v>
      </c>
      <c r="K132" s="272" t="s">
        <v>2709</v>
      </c>
      <c r="L132" s="269" t="s">
        <v>331</v>
      </c>
      <c r="M132" s="273">
        <v>16000</v>
      </c>
      <c r="N132" s="273">
        <v>16000</v>
      </c>
      <c r="O132" s="274"/>
      <c r="P132" s="274"/>
      <c r="Q132" s="272" t="s">
        <v>15</v>
      </c>
      <c r="R132" s="272" t="s">
        <v>1033</v>
      </c>
      <c r="S132" s="272">
        <v>0.5</v>
      </c>
      <c r="T132" s="272" t="s">
        <v>1034</v>
      </c>
      <c r="U132" s="272" t="s">
        <v>1035</v>
      </c>
      <c r="V132" s="272"/>
      <c r="W132" s="272" t="s">
        <v>247</v>
      </c>
      <c r="X132" s="272" t="s">
        <v>1036</v>
      </c>
      <c r="Y132" s="272" t="s">
        <v>1037</v>
      </c>
      <c r="Z132" s="272" t="s">
        <v>1038</v>
      </c>
      <c r="AA132" s="272" t="s">
        <v>1039</v>
      </c>
      <c r="AB132" s="272" t="s">
        <v>1039</v>
      </c>
      <c r="AC132" s="272" t="s">
        <v>5429</v>
      </c>
      <c r="AD132" s="272" t="s">
        <v>254</v>
      </c>
      <c r="AE132" s="277" t="s">
        <v>257</v>
      </c>
      <c r="AF132" s="272" t="s">
        <v>1040</v>
      </c>
      <c r="AG132" s="275" t="s">
        <v>1041</v>
      </c>
      <c r="AH132" s="275">
        <v>2023</v>
      </c>
      <c r="AI132" s="275">
        <v>45261</v>
      </c>
      <c r="AJ132" s="272" t="s">
        <v>1042</v>
      </c>
    </row>
    <row r="133" spans="1:36" s="291" customFormat="1" ht="57.75" customHeight="1" x14ac:dyDescent="0.2">
      <c r="A133" s="267" t="s">
        <v>258</v>
      </c>
      <c r="B133" s="268" t="s">
        <v>120</v>
      </c>
      <c r="C133" s="269" t="s">
        <v>5726</v>
      </c>
      <c r="D133" s="270" t="str">
        <f t="shared" si="11"/>
        <v>11-131-4-2023-0100</v>
      </c>
      <c r="E133" s="271" t="str">
        <f t="shared" si="12"/>
        <v>11</v>
      </c>
      <c r="F133" s="271" t="str">
        <f t="shared" si="13"/>
        <v>131</v>
      </c>
      <c r="G133" s="271" t="str">
        <f t="shared" si="14"/>
        <v>4</v>
      </c>
      <c r="H133" s="269">
        <v>2023</v>
      </c>
      <c r="I133" s="269" t="s">
        <v>26</v>
      </c>
      <c r="J133" s="272" t="s">
        <v>4367</v>
      </c>
      <c r="K133" s="272" t="s">
        <v>3671</v>
      </c>
      <c r="L133" s="269" t="s">
        <v>331</v>
      </c>
      <c r="M133" s="273">
        <v>100000</v>
      </c>
      <c r="N133" s="273">
        <v>100000</v>
      </c>
      <c r="O133" s="274"/>
      <c r="P133" s="274"/>
      <c r="Q133" s="272" t="s">
        <v>15</v>
      </c>
      <c r="R133" s="272" t="s">
        <v>332</v>
      </c>
      <c r="S133" s="272">
        <v>1</v>
      </c>
      <c r="T133" s="272" t="s">
        <v>4656</v>
      </c>
      <c r="U133" s="272" t="s">
        <v>4657</v>
      </c>
      <c r="V133" s="272" t="s">
        <v>5423</v>
      </c>
      <c r="W133" s="272" t="s">
        <v>5519</v>
      </c>
      <c r="X133" s="272" t="s">
        <v>4658</v>
      </c>
      <c r="Y133" s="272" t="s">
        <v>4659</v>
      </c>
      <c r="Z133" s="272"/>
      <c r="AA133" s="272"/>
      <c r="AB133" s="272"/>
      <c r="AC133" s="272" t="s">
        <v>5466</v>
      </c>
      <c r="AD133" s="272" t="s">
        <v>254</v>
      </c>
      <c r="AE133" s="267" t="s">
        <v>258</v>
      </c>
      <c r="AF133" s="272" t="s">
        <v>4656</v>
      </c>
      <c r="AG133" s="275">
        <v>44958</v>
      </c>
      <c r="AH133" s="275">
        <v>45291</v>
      </c>
      <c r="AI133" s="275">
        <v>45291</v>
      </c>
      <c r="AJ133" s="272" t="s">
        <v>4660</v>
      </c>
    </row>
    <row r="134" spans="1:36" ht="57.75" customHeight="1" x14ac:dyDescent="0.25">
      <c r="A134" s="267" t="s">
        <v>258</v>
      </c>
      <c r="B134" s="268" t="s">
        <v>120</v>
      </c>
      <c r="C134" s="269" t="s">
        <v>5727</v>
      </c>
      <c r="D134" s="270" t="str">
        <f t="shared" si="11"/>
        <v>11-131-4-2023-0094</v>
      </c>
      <c r="E134" s="271" t="str">
        <f t="shared" si="12"/>
        <v>11</v>
      </c>
      <c r="F134" s="271" t="str">
        <f t="shared" si="13"/>
        <v>131</v>
      </c>
      <c r="G134" s="271" t="str">
        <f t="shared" si="14"/>
        <v>4</v>
      </c>
      <c r="H134" s="269">
        <v>2023</v>
      </c>
      <c r="I134" s="269" t="s">
        <v>5728</v>
      </c>
      <c r="J134" s="272" t="s">
        <v>2710</v>
      </c>
      <c r="K134" s="272" t="s">
        <v>1052</v>
      </c>
      <c r="L134" s="269" t="s">
        <v>331</v>
      </c>
      <c r="M134" s="273">
        <v>30000</v>
      </c>
      <c r="N134" s="273">
        <v>9000</v>
      </c>
      <c r="O134" s="273">
        <v>21000</v>
      </c>
      <c r="P134" s="274"/>
      <c r="Q134" s="272" t="s">
        <v>15</v>
      </c>
      <c r="R134" s="272" t="s">
        <v>332</v>
      </c>
      <c r="S134" s="272">
        <v>1</v>
      </c>
      <c r="T134" s="272" t="s">
        <v>1053</v>
      </c>
      <c r="U134" s="272" t="s">
        <v>1054</v>
      </c>
      <c r="V134" s="272"/>
      <c r="W134" s="272" t="s">
        <v>243</v>
      </c>
      <c r="X134" s="272" t="s">
        <v>1055</v>
      </c>
      <c r="Y134" s="272" t="s">
        <v>1056</v>
      </c>
      <c r="Z134" s="272" t="s">
        <v>1057</v>
      </c>
      <c r="AA134" s="272" t="s">
        <v>4654</v>
      </c>
      <c r="AB134" s="272" t="s">
        <v>4655</v>
      </c>
      <c r="AC134" s="272" t="s">
        <v>5466</v>
      </c>
      <c r="AD134" s="272" t="s">
        <v>254</v>
      </c>
      <c r="AE134" s="267" t="s">
        <v>258</v>
      </c>
      <c r="AF134" s="272" t="s">
        <v>1058</v>
      </c>
      <c r="AG134" s="275">
        <v>44652</v>
      </c>
      <c r="AH134" s="275" t="s">
        <v>1059</v>
      </c>
      <c r="AI134" s="275" t="s">
        <v>1060</v>
      </c>
      <c r="AJ134" s="272" t="s">
        <v>1061</v>
      </c>
    </row>
    <row r="135" spans="1:36" ht="57.75" customHeight="1" x14ac:dyDescent="0.25">
      <c r="A135" s="277" t="s">
        <v>257</v>
      </c>
      <c r="B135" s="268" t="s">
        <v>120</v>
      </c>
      <c r="C135" s="278" t="s">
        <v>5729</v>
      </c>
      <c r="D135" s="270" t="str">
        <f t="shared" si="11"/>
        <v>11-134-4-2023-0095</v>
      </c>
      <c r="E135" s="271" t="str">
        <f t="shared" si="12"/>
        <v>11</v>
      </c>
      <c r="F135" s="271" t="str">
        <f t="shared" si="13"/>
        <v>134</v>
      </c>
      <c r="G135" s="271" t="str">
        <f t="shared" si="14"/>
        <v>4</v>
      </c>
      <c r="H135" s="278">
        <v>2023</v>
      </c>
      <c r="I135" s="278" t="s">
        <v>5730</v>
      </c>
      <c r="J135" s="272" t="s">
        <v>2795</v>
      </c>
      <c r="K135" s="272" t="s">
        <v>2796</v>
      </c>
      <c r="L135" s="278" t="s">
        <v>331</v>
      </c>
      <c r="M135" s="273">
        <v>4000</v>
      </c>
      <c r="N135" s="273">
        <v>4000</v>
      </c>
      <c r="O135" s="279"/>
      <c r="P135" s="279"/>
      <c r="Q135" s="272" t="s">
        <v>16</v>
      </c>
      <c r="R135" s="272" t="s">
        <v>4661</v>
      </c>
      <c r="S135" s="272">
        <v>0</v>
      </c>
      <c r="T135" s="272" t="s">
        <v>4662</v>
      </c>
      <c r="U135" s="272" t="s">
        <v>4663</v>
      </c>
      <c r="V135" s="272" t="s">
        <v>5683</v>
      </c>
      <c r="W135" s="272" t="s">
        <v>5719</v>
      </c>
      <c r="X135" s="272" t="s">
        <v>1049</v>
      </c>
      <c r="Y135" s="272" t="s">
        <v>4664</v>
      </c>
      <c r="Z135" s="272" t="s">
        <v>4665</v>
      </c>
      <c r="AA135" s="272"/>
      <c r="AB135" s="272" t="s">
        <v>4666</v>
      </c>
      <c r="AC135" s="272" t="s">
        <v>5466</v>
      </c>
      <c r="AD135" s="272" t="s">
        <v>253</v>
      </c>
      <c r="AE135" s="267" t="s">
        <v>257</v>
      </c>
      <c r="AF135" s="272" t="s">
        <v>4667</v>
      </c>
      <c r="AG135" s="275" t="s">
        <v>4668</v>
      </c>
      <c r="AH135" s="275">
        <v>154863</v>
      </c>
      <c r="AI135" s="275">
        <v>45291</v>
      </c>
      <c r="AJ135" s="272" t="s">
        <v>4669</v>
      </c>
    </row>
    <row r="136" spans="1:36" ht="57.75" customHeight="1" x14ac:dyDescent="0.25">
      <c r="A136" s="272" t="s">
        <v>257</v>
      </c>
      <c r="B136" s="268" t="s">
        <v>120</v>
      </c>
      <c r="C136" s="278" t="s">
        <v>5731</v>
      </c>
      <c r="D136" s="270" t="str">
        <f t="shared" si="11"/>
        <v>11-134-7-2023-0096</v>
      </c>
      <c r="E136" s="271" t="str">
        <f t="shared" si="12"/>
        <v>11</v>
      </c>
      <c r="F136" s="271" t="str">
        <f t="shared" si="13"/>
        <v>134</v>
      </c>
      <c r="G136" s="271" t="str">
        <f t="shared" si="14"/>
        <v>7</v>
      </c>
      <c r="H136" s="278">
        <v>2023</v>
      </c>
      <c r="I136" s="278" t="s">
        <v>5732</v>
      </c>
      <c r="J136" s="272" t="s">
        <v>2711</v>
      </c>
      <c r="K136" s="272" t="s">
        <v>2712</v>
      </c>
      <c r="L136" s="278" t="s">
        <v>1051</v>
      </c>
      <c r="M136" s="273">
        <v>30000</v>
      </c>
      <c r="N136" s="273">
        <v>30000</v>
      </c>
      <c r="O136" s="273"/>
      <c r="P136" s="279"/>
      <c r="Q136" s="272" t="s">
        <v>15</v>
      </c>
      <c r="R136" s="272" t="s">
        <v>332</v>
      </c>
      <c r="S136" s="283">
        <v>1</v>
      </c>
      <c r="T136" s="272" t="s">
        <v>4670</v>
      </c>
      <c r="U136" s="272" t="s">
        <v>4671</v>
      </c>
      <c r="V136" s="272" t="s">
        <v>5683</v>
      </c>
      <c r="W136" s="272" t="s">
        <v>4672</v>
      </c>
      <c r="X136" s="272" t="s">
        <v>4673</v>
      </c>
      <c r="Y136" s="272" t="s">
        <v>4674</v>
      </c>
      <c r="Z136" s="272">
        <v>1</v>
      </c>
      <c r="AA136" s="272" t="s">
        <v>4675</v>
      </c>
      <c r="AB136" s="272" t="s">
        <v>4676</v>
      </c>
      <c r="AC136" s="272" t="s">
        <v>5466</v>
      </c>
      <c r="AD136" s="272" t="s">
        <v>253</v>
      </c>
      <c r="AE136" s="267" t="s">
        <v>257</v>
      </c>
      <c r="AF136" s="272" t="s">
        <v>4677</v>
      </c>
      <c r="AG136" s="275" t="s">
        <v>4678</v>
      </c>
      <c r="AH136" s="275" t="s">
        <v>4649</v>
      </c>
      <c r="AI136" s="275" t="s">
        <v>4650</v>
      </c>
      <c r="AJ136" s="272" t="s">
        <v>4679</v>
      </c>
    </row>
    <row r="137" spans="1:36" ht="57.75" customHeight="1" x14ac:dyDescent="0.25">
      <c r="A137" s="277" t="s">
        <v>257</v>
      </c>
      <c r="B137" s="268" t="s">
        <v>120</v>
      </c>
      <c r="C137" s="278" t="s">
        <v>5733</v>
      </c>
      <c r="D137" s="270" t="str">
        <f t="shared" si="11"/>
        <v>11-134-7-2023-0097</v>
      </c>
      <c r="E137" s="271" t="str">
        <f t="shared" si="12"/>
        <v>11</v>
      </c>
      <c r="F137" s="271" t="str">
        <f t="shared" si="13"/>
        <v>134</v>
      </c>
      <c r="G137" s="271" t="str">
        <f t="shared" si="14"/>
        <v>7</v>
      </c>
      <c r="H137" s="278">
        <v>2023</v>
      </c>
      <c r="I137" s="278" t="s">
        <v>5734</v>
      </c>
      <c r="J137" s="272" t="s">
        <v>2711</v>
      </c>
      <c r="K137" s="272" t="s">
        <v>2712</v>
      </c>
      <c r="L137" s="278" t="s">
        <v>1051</v>
      </c>
      <c r="M137" s="273">
        <v>15000</v>
      </c>
      <c r="N137" s="273">
        <v>15000</v>
      </c>
      <c r="O137" s="273"/>
      <c r="P137" s="279"/>
      <c r="Q137" s="272" t="s">
        <v>16</v>
      </c>
      <c r="R137" s="272" t="s">
        <v>4680</v>
      </c>
      <c r="S137" s="272">
        <v>0</v>
      </c>
      <c r="T137" s="272" t="s">
        <v>4681</v>
      </c>
      <c r="U137" s="272" t="s">
        <v>1019</v>
      </c>
      <c r="V137" s="272" t="s">
        <v>5683</v>
      </c>
      <c r="W137" s="272" t="s">
        <v>4672</v>
      </c>
      <c r="X137" s="272" t="s">
        <v>4682</v>
      </c>
      <c r="Y137" s="272" t="s">
        <v>4683</v>
      </c>
      <c r="Z137" s="272">
        <v>1</v>
      </c>
      <c r="AA137" s="272" t="s">
        <v>4675</v>
      </c>
      <c r="AB137" s="272" t="s">
        <v>4676</v>
      </c>
      <c r="AC137" s="272" t="s">
        <v>5466</v>
      </c>
      <c r="AD137" s="272" t="s">
        <v>253</v>
      </c>
      <c r="AE137" s="267" t="s">
        <v>257</v>
      </c>
      <c r="AF137" s="272" t="s">
        <v>4681</v>
      </c>
      <c r="AG137" s="275" t="s">
        <v>4684</v>
      </c>
      <c r="AH137" s="275" t="s">
        <v>4649</v>
      </c>
      <c r="AI137" s="275" t="s">
        <v>4650</v>
      </c>
      <c r="AJ137" s="272" t="s">
        <v>4685</v>
      </c>
    </row>
    <row r="138" spans="1:36" ht="57.75" customHeight="1" x14ac:dyDescent="0.25">
      <c r="A138" s="277" t="s">
        <v>257</v>
      </c>
      <c r="B138" s="268" t="s">
        <v>120</v>
      </c>
      <c r="C138" s="278" t="s">
        <v>5735</v>
      </c>
      <c r="D138" s="270" t="str">
        <f t="shared" si="11"/>
        <v>11-134-4-2023-0098</v>
      </c>
      <c r="E138" s="271" t="str">
        <f t="shared" si="12"/>
        <v>11</v>
      </c>
      <c r="F138" s="271" t="str">
        <f t="shared" si="13"/>
        <v>134</v>
      </c>
      <c r="G138" s="271" t="str">
        <f t="shared" si="14"/>
        <v>4</v>
      </c>
      <c r="H138" s="278">
        <v>2023</v>
      </c>
      <c r="I138" s="278" t="s">
        <v>5736</v>
      </c>
      <c r="J138" s="272" t="s">
        <v>2713</v>
      </c>
      <c r="K138" s="272" t="s">
        <v>2714</v>
      </c>
      <c r="L138" s="278" t="s">
        <v>331</v>
      </c>
      <c r="M138" s="273">
        <v>4000</v>
      </c>
      <c r="N138" s="273">
        <v>4000</v>
      </c>
      <c r="O138" s="273"/>
      <c r="P138" s="279"/>
      <c r="Q138" s="272" t="s">
        <v>15</v>
      </c>
      <c r="R138" s="272" t="s">
        <v>332</v>
      </c>
      <c r="S138" s="283">
        <v>1</v>
      </c>
      <c r="T138" s="272" t="s">
        <v>1043</v>
      </c>
      <c r="U138" s="272" t="s">
        <v>1044</v>
      </c>
      <c r="V138" s="272" t="s">
        <v>5423</v>
      </c>
      <c r="W138" s="272" t="s">
        <v>5631</v>
      </c>
      <c r="X138" s="272" t="s">
        <v>1045</v>
      </c>
      <c r="Y138" s="272" t="s">
        <v>1046</v>
      </c>
      <c r="Z138" s="272" t="s">
        <v>1047</v>
      </c>
      <c r="AA138" s="272" t="s">
        <v>1048</v>
      </c>
      <c r="AB138" s="272" t="s">
        <v>1047</v>
      </c>
      <c r="AC138" s="272" t="s">
        <v>5424</v>
      </c>
      <c r="AD138" s="272" t="s">
        <v>254</v>
      </c>
      <c r="AE138" s="267" t="s">
        <v>257</v>
      </c>
      <c r="AF138" s="272" t="s">
        <v>1043</v>
      </c>
      <c r="AG138" s="275">
        <v>45170</v>
      </c>
      <c r="AH138" s="275">
        <v>2023</v>
      </c>
      <c r="AI138" s="275">
        <v>45261</v>
      </c>
      <c r="AJ138" s="272" t="s">
        <v>1049</v>
      </c>
    </row>
    <row r="139" spans="1:36" ht="57.75" customHeight="1" x14ac:dyDescent="0.25">
      <c r="A139" s="270" t="s">
        <v>257</v>
      </c>
      <c r="B139" s="268" t="s">
        <v>120</v>
      </c>
      <c r="C139" s="270" t="s">
        <v>5882</v>
      </c>
      <c r="D139" s="270"/>
      <c r="E139" s="271"/>
      <c r="F139" s="271"/>
      <c r="G139" s="271"/>
      <c r="H139" s="267">
        <v>2022</v>
      </c>
      <c r="I139" s="314"/>
      <c r="J139" s="292" t="s">
        <v>5883</v>
      </c>
      <c r="K139" s="267" t="s">
        <v>1050</v>
      </c>
      <c r="L139" s="267" t="s">
        <v>1051</v>
      </c>
      <c r="M139" s="292">
        <v>4500</v>
      </c>
      <c r="N139" s="292"/>
      <c r="O139" s="270"/>
      <c r="P139" s="267"/>
      <c r="Q139" s="267" t="s">
        <v>15</v>
      </c>
      <c r="R139" s="293" t="s">
        <v>332</v>
      </c>
      <c r="S139" s="267">
        <v>100</v>
      </c>
      <c r="T139" s="270" t="s">
        <v>4681</v>
      </c>
      <c r="U139" s="293" t="s">
        <v>5884</v>
      </c>
      <c r="W139" s="293" t="s">
        <v>247</v>
      </c>
      <c r="X139" s="267" t="s">
        <v>5885</v>
      </c>
      <c r="Y139" s="267" t="s">
        <v>5886</v>
      </c>
      <c r="AA139" s="315" t="s">
        <v>5887</v>
      </c>
      <c r="AC139" s="267" t="s">
        <v>275</v>
      </c>
      <c r="AD139" s="308" t="s">
        <v>5888</v>
      </c>
      <c r="AE139" s="293" t="s">
        <v>257</v>
      </c>
      <c r="AF139" s="267" t="s">
        <v>4681</v>
      </c>
      <c r="AG139" s="267" t="s">
        <v>5889</v>
      </c>
      <c r="AH139" s="316" t="s">
        <v>5890</v>
      </c>
      <c r="AI139" s="316" t="s">
        <v>4650</v>
      </c>
      <c r="AJ139" s="267" t="s">
        <v>5891</v>
      </c>
    </row>
    <row r="140" spans="1:36" ht="57.75" customHeight="1" x14ac:dyDescent="0.25">
      <c r="A140" s="270" t="s">
        <v>257</v>
      </c>
      <c r="B140" s="268" t="s">
        <v>120</v>
      </c>
      <c r="C140" s="270" t="s">
        <v>6032</v>
      </c>
      <c r="D140" s="270"/>
      <c r="E140" s="269"/>
      <c r="F140" s="269"/>
      <c r="G140" s="269"/>
      <c r="H140" s="267">
        <v>2021</v>
      </c>
      <c r="I140" s="270"/>
      <c r="J140" s="270" t="s">
        <v>6033</v>
      </c>
      <c r="K140" s="270" t="s">
        <v>2722</v>
      </c>
      <c r="L140" s="270" t="s">
        <v>331</v>
      </c>
      <c r="M140" s="292">
        <v>31000</v>
      </c>
      <c r="N140" s="292"/>
      <c r="O140" s="292"/>
      <c r="P140" s="270"/>
      <c r="Q140" s="270" t="s">
        <v>16</v>
      </c>
      <c r="R140" s="307" t="s">
        <v>5912</v>
      </c>
      <c r="S140" s="270">
        <v>0</v>
      </c>
      <c r="T140" s="270" t="s">
        <v>6034</v>
      </c>
      <c r="U140" s="270" t="s">
        <v>6035</v>
      </c>
      <c r="V140" s="270"/>
      <c r="W140" s="270" t="s">
        <v>6036</v>
      </c>
      <c r="X140" s="270" t="s">
        <v>6037</v>
      </c>
      <c r="Y140" s="270" t="s">
        <v>6038</v>
      </c>
      <c r="Z140" s="271"/>
      <c r="AA140" s="271"/>
      <c r="AB140" s="271"/>
      <c r="AC140" s="270" t="s">
        <v>17</v>
      </c>
      <c r="AD140" s="270" t="s">
        <v>1217</v>
      </c>
      <c r="AE140" s="270" t="s">
        <v>257</v>
      </c>
      <c r="AF140" s="270" t="s">
        <v>772</v>
      </c>
      <c r="AG140" s="270" t="s">
        <v>6039</v>
      </c>
      <c r="AH140" s="308" t="s">
        <v>6040</v>
      </c>
      <c r="AI140" s="308" t="s">
        <v>6041</v>
      </c>
      <c r="AJ140" s="270" t="s">
        <v>6042</v>
      </c>
    </row>
    <row r="141" spans="1:36" s="304" customFormat="1" ht="57.75" customHeight="1" x14ac:dyDescent="0.25">
      <c r="A141" s="270" t="s">
        <v>257</v>
      </c>
      <c r="B141" s="268" t="s">
        <v>121</v>
      </c>
      <c r="C141" s="270" t="s">
        <v>5750</v>
      </c>
      <c r="D141" s="270"/>
      <c r="E141" s="269"/>
      <c r="F141" s="269"/>
      <c r="G141" s="269"/>
      <c r="H141" s="267">
        <v>2022</v>
      </c>
      <c r="I141" s="270"/>
      <c r="J141" s="270" t="s">
        <v>5892</v>
      </c>
      <c r="K141" s="270" t="s">
        <v>2720</v>
      </c>
      <c r="L141" s="270" t="s">
        <v>331</v>
      </c>
      <c r="M141" s="273">
        <v>43070</v>
      </c>
      <c r="N141" s="292">
        <v>32090</v>
      </c>
      <c r="O141" s="281"/>
      <c r="P141" s="292"/>
      <c r="Q141" s="270" t="s">
        <v>16</v>
      </c>
      <c r="R141" s="270" t="s">
        <v>2066</v>
      </c>
      <c r="S141" s="307">
        <v>0</v>
      </c>
      <c r="T141" s="270" t="s">
        <v>5893</v>
      </c>
      <c r="U141" s="270" t="s">
        <v>5894</v>
      </c>
      <c r="V141" s="267"/>
      <c r="W141" s="270" t="s">
        <v>247</v>
      </c>
      <c r="X141" s="270" t="s">
        <v>2156</v>
      </c>
      <c r="Y141" s="270" t="s">
        <v>1972</v>
      </c>
      <c r="Z141" s="267"/>
      <c r="AA141" s="271">
        <v>2</v>
      </c>
      <c r="AB141" s="271"/>
      <c r="AC141" s="270" t="s">
        <v>17</v>
      </c>
      <c r="AD141" s="270" t="s">
        <v>254</v>
      </c>
      <c r="AE141" s="270" t="s">
        <v>257</v>
      </c>
      <c r="AF141" s="270" t="s">
        <v>2151</v>
      </c>
      <c r="AG141" s="270" t="s">
        <v>5895</v>
      </c>
      <c r="AH141" s="308">
        <v>45138</v>
      </c>
      <c r="AI141" s="308">
        <v>45229</v>
      </c>
      <c r="AJ141" s="270" t="s">
        <v>2158</v>
      </c>
    </row>
    <row r="142" spans="1:36" ht="57.75" customHeight="1" x14ac:dyDescent="0.25">
      <c r="A142" s="270" t="s">
        <v>257</v>
      </c>
      <c r="B142" s="268" t="s">
        <v>121</v>
      </c>
      <c r="C142" s="270" t="s">
        <v>5753</v>
      </c>
      <c r="D142" s="270"/>
      <c r="E142" s="269"/>
      <c r="F142" s="269"/>
      <c r="G142" s="269"/>
      <c r="H142" s="267">
        <v>2022</v>
      </c>
      <c r="I142" s="270"/>
      <c r="J142" s="270" t="s">
        <v>5896</v>
      </c>
      <c r="K142" s="270" t="s">
        <v>2722</v>
      </c>
      <c r="L142" s="270" t="s">
        <v>331</v>
      </c>
      <c r="M142" s="292">
        <v>55550</v>
      </c>
      <c r="N142" s="292">
        <v>30950</v>
      </c>
      <c r="P142" s="292"/>
      <c r="Q142" s="270" t="s">
        <v>16</v>
      </c>
      <c r="R142" s="270" t="s">
        <v>2066</v>
      </c>
      <c r="S142" s="307">
        <v>0</v>
      </c>
      <c r="T142" s="270" t="s">
        <v>5897</v>
      </c>
      <c r="U142" s="270" t="s">
        <v>2131</v>
      </c>
      <c r="W142" s="270" t="s">
        <v>247</v>
      </c>
      <c r="X142" s="270" t="s">
        <v>1951</v>
      </c>
      <c r="Y142" s="270" t="s">
        <v>1954</v>
      </c>
      <c r="AA142" s="271">
        <v>92</v>
      </c>
      <c r="AB142" s="271"/>
      <c r="AC142" s="270" t="s">
        <v>17</v>
      </c>
      <c r="AD142" s="270" t="s">
        <v>254</v>
      </c>
      <c r="AE142" s="270" t="s">
        <v>257</v>
      </c>
      <c r="AF142" s="270" t="s">
        <v>2084</v>
      </c>
      <c r="AG142" s="270" t="s">
        <v>5898</v>
      </c>
      <c r="AH142" s="308">
        <v>45230</v>
      </c>
      <c r="AI142" s="308">
        <v>45260</v>
      </c>
      <c r="AJ142" s="270" t="s">
        <v>2132</v>
      </c>
    </row>
    <row r="143" spans="1:36" ht="57.75" customHeight="1" x14ac:dyDescent="0.25">
      <c r="A143" s="270" t="s">
        <v>257</v>
      </c>
      <c r="B143" s="268" t="s">
        <v>121</v>
      </c>
      <c r="C143" s="270" t="s">
        <v>5756</v>
      </c>
      <c r="D143" s="270"/>
      <c r="E143" s="269"/>
      <c r="F143" s="269"/>
      <c r="G143" s="269"/>
      <c r="H143" s="267">
        <v>2022</v>
      </c>
      <c r="I143" s="270"/>
      <c r="J143" s="270" t="s">
        <v>5899</v>
      </c>
      <c r="K143" s="270" t="s">
        <v>2724</v>
      </c>
      <c r="L143" s="270" t="s">
        <v>331</v>
      </c>
      <c r="M143" s="273">
        <v>879400</v>
      </c>
      <c r="N143" s="273">
        <v>318240</v>
      </c>
      <c r="P143" s="292"/>
      <c r="Q143" s="270" t="s">
        <v>16</v>
      </c>
      <c r="R143" s="270" t="s">
        <v>2066</v>
      </c>
      <c r="S143" s="307">
        <v>0</v>
      </c>
      <c r="T143" s="270" t="s">
        <v>5900</v>
      </c>
      <c r="U143" s="270" t="s">
        <v>5901</v>
      </c>
      <c r="W143" s="270" t="s">
        <v>247</v>
      </c>
      <c r="X143" s="270" t="s">
        <v>1944</v>
      </c>
      <c r="Y143" s="270" t="s">
        <v>1947</v>
      </c>
      <c r="AA143" s="271">
        <v>70</v>
      </c>
      <c r="AB143" s="271"/>
      <c r="AC143" s="270" t="s">
        <v>17</v>
      </c>
      <c r="AD143" s="270" t="s">
        <v>254</v>
      </c>
      <c r="AE143" s="270" t="s">
        <v>257</v>
      </c>
      <c r="AF143" s="270" t="s">
        <v>2084</v>
      </c>
      <c r="AG143" s="270" t="s">
        <v>5902</v>
      </c>
      <c r="AH143" s="308">
        <v>45230</v>
      </c>
      <c r="AI143" s="308">
        <v>45260</v>
      </c>
      <c r="AJ143" s="270" t="s">
        <v>2127</v>
      </c>
    </row>
    <row r="144" spans="1:36" ht="57.75" customHeight="1" x14ac:dyDescent="0.25">
      <c r="A144" s="270" t="s">
        <v>257</v>
      </c>
      <c r="B144" s="268" t="s">
        <v>121</v>
      </c>
      <c r="C144" s="270" t="s">
        <v>5903</v>
      </c>
      <c r="D144" s="270"/>
      <c r="E144" s="269"/>
      <c r="F144" s="269"/>
      <c r="G144" s="269"/>
      <c r="H144" s="267">
        <v>2022</v>
      </c>
      <c r="I144" s="270"/>
      <c r="J144" s="270" t="s">
        <v>5904</v>
      </c>
      <c r="K144" s="270" t="s">
        <v>2737</v>
      </c>
      <c r="L144" s="270" t="s">
        <v>331</v>
      </c>
      <c r="M144" s="292">
        <v>95000</v>
      </c>
      <c r="N144" s="273">
        <v>20000</v>
      </c>
      <c r="P144" s="292"/>
      <c r="Q144" s="270" t="s">
        <v>15</v>
      </c>
      <c r="R144" s="270" t="s">
        <v>332</v>
      </c>
      <c r="S144" s="307">
        <v>1</v>
      </c>
      <c r="T144" s="270" t="s">
        <v>2118</v>
      </c>
      <c r="U144" s="270" t="s">
        <v>5905</v>
      </c>
      <c r="W144" s="270" t="s">
        <v>247</v>
      </c>
      <c r="X144" s="270" t="s">
        <v>2003</v>
      </c>
      <c r="Y144" s="270" t="s">
        <v>2006</v>
      </c>
      <c r="AA144" s="271">
        <v>90</v>
      </c>
      <c r="AB144" s="271"/>
      <c r="AC144" s="270" t="s">
        <v>17</v>
      </c>
      <c r="AD144" s="270" t="s">
        <v>254</v>
      </c>
      <c r="AE144" s="270" t="s">
        <v>257</v>
      </c>
      <c r="AF144" s="270" t="s">
        <v>2084</v>
      </c>
      <c r="AG144" s="270" t="s">
        <v>5902</v>
      </c>
      <c r="AH144" s="308">
        <v>45199</v>
      </c>
      <c r="AI144" s="308">
        <v>45260</v>
      </c>
      <c r="AJ144" s="270" t="s">
        <v>2122</v>
      </c>
    </row>
    <row r="145" spans="1:36" ht="57.75" customHeight="1" x14ac:dyDescent="0.25">
      <c r="A145" s="270" t="s">
        <v>257</v>
      </c>
      <c r="B145" s="268" t="s">
        <v>121</v>
      </c>
      <c r="C145" s="270" t="s">
        <v>5769</v>
      </c>
      <c r="D145" s="270"/>
      <c r="E145" s="269"/>
      <c r="F145" s="269"/>
      <c r="G145" s="269"/>
      <c r="H145" s="267">
        <v>2022</v>
      </c>
      <c r="I145" s="270"/>
      <c r="J145" s="270" t="s">
        <v>6029</v>
      </c>
      <c r="K145" s="270" t="s">
        <v>2726</v>
      </c>
      <c r="L145" s="270" t="s">
        <v>331</v>
      </c>
      <c r="M145" s="292">
        <v>50000</v>
      </c>
      <c r="N145" s="292">
        <v>22000</v>
      </c>
      <c r="O145" s="292"/>
      <c r="P145" s="292"/>
      <c r="Q145" s="270" t="s">
        <v>16</v>
      </c>
      <c r="R145" s="270" t="s">
        <v>2066</v>
      </c>
      <c r="S145" s="307">
        <v>0</v>
      </c>
      <c r="T145" s="270" t="s">
        <v>2135</v>
      </c>
      <c r="U145" s="270" t="s">
        <v>2136</v>
      </c>
      <c r="W145" s="270" t="s">
        <v>247</v>
      </c>
      <c r="X145" s="270" t="s">
        <v>2137</v>
      </c>
      <c r="Y145" s="270" t="s">
        <v>1961</v>
      </c>
      <c r="Z145" s="267">
        <v>10</v>
      </c>
      <c r="AA145" s="271">
        <v>20</v>
      </c>
      <c r="AB145" s="271">
        <v>5</v>
      </c>
      <c r="AC145" s="270" t="s">
        <v>17</v>
      </c>
      <c r="AD145" s="270" t="s">
        <v>254</v>
      </c>
      <c r="AE145" s="270" t="s">
        <v>257</v>
      </c>
      <c r="AF145" s="270" t="s">
        <v>2074</v>
      </c>
      <c r="AG145" s="270" t="s">
        <v>6030</v>
      </c>
      <c r="AH145" s="270">
        <v>45230</v>
      </c>
      <c r="AI145" s="324">
        <v>45260</v>
      </c>
      <c r="AJ145" s="270" t="s">
        <v>2139</v>
      </c>
    </row>
    <row r="146" spans="1:36" s="276" customFormat="1" ht="57.75" customHeight="1" x14ac:dyDescent="0.2">
      <c r="A146" s="270" t="s">
        <v>257</v>
      </c>
      <c r="B146" s="268" t="s">
        <v>121</v>
      </c>
      <c r="C146" s="270" t="s">
        <v>6031</v>
      </c>
      <c r="D146" s="270"/>
      <c r="E146" s="269"/>
      <c r="F146" s="269"/>
      <c r="G146" s="269"/>
      <c r="H146" s="267">
        <v>2022</v>
      </c>
      <c r="I146" s="270"/>
      <c r="J146" s="270" t="s">
        <v>6029</v>
      </c>
      <c r="K146" s="270" t="s">
        <v>2726</v>
      </c>
      <c r="L146" s="270" t="s">
        <v>331</v>
      </c>
      <c r="M146" s="292">
        <v>25000</v>
      </c>
      <c r="N146" s="292">
        <v>13000</v>
      </c>
      <c r="O146" s="292"/>
      <c r="P146" s="292"/>
      <c r="Q146" s="270" t="s">
        <v>16</v>
      </c>
      <c r="R146" s="270" t="s">
        <v>2066</v>
      </c>
      <c r="S146" s="307">
        <v>0</v>
      </c>
      <c r="T146" s="270" t="s">
        <v>2142</v>
      </c>
      <c r="U146" s="270" t="s">
        <v>2143</v>
      </c>
      <c r="V146" s="270"/>
      <c r="W146" s="270" t="s">
        <v>247</v>
      </c>
      <c r="X146" s="270" t="s">
        <v>2144</v>
      </c>
      <c r="Y146" s="270" t="s">
        <v>1961</v>
      </c>
      <c r="Z146" s="271">
        <v>5</v>
      </c>
      <c r="AA146" s="271">
        <v>20</v>
      </c>
      <c r="AB146" s="271">
        <v>2</v>
      </c>
      <c r="AC146" s="270" t="s">
        <v>17</v>
      </c>
      <c r="AD146" s="270" t="s">
        <v>254</v>
      </c>
      <c r="AE146" s="270" t="s">
        <v>257</v>
      </c>
      <c r="AF146" s="270" t="s">
        <v>489</v>
      </c>
      <c r="AG146" s="270" t="s">
        <v>6030</v>
      </c>
      <c r="AH146" s="308">
        <v>45230</v>
      </c>
      <c r="AI146" s="308">
        <v>45260</v>
      </c>
      <c r="AJ146" s="270" t="s">
        <v>2146</v>
      </c>
    </row>
    <row r="147" spans="1:36" ht="57.75" customHeight="1" x14ac:dyDescent="0.25">
      <c r="A147" s="270" t="s">
        <v>257</v>
      </c>
      <c r="B147" s="268" t="s">
        <v>121</v>
      </c>
      <c r="C147" s="270" t="s">
        <v>5906</v>
      </c>
      <c r="D147" s="270"/>
      <c r="E147" s="269"/>
      <c r="F147" s="269"/>
      <c r="G147" s="269"/>
      <c r="H147" s="267">
        <v>2022</v>
      </c>
      <c r="I147" s="270"/>
      <c r="J147" s="270" t="s">
        <v>5907</v>
      </c>
      <c r="K147" s="270" t="s">
        <v>2739</v>
      </c>
      <c r="L147" s="270" t="s">
        <v>331</v>
      </c>
      <c r="M147" s="292">
        <v>10000</v>
      </c>
      <c r="N147" s="292"/>
      <c r="P147" s="292"/>
      <c r="Q147" s="270" t="s">
        <v>16</v>
      </c>
      <c r="R147" s="267" t="s">
        <v>1559</v>
      </c>
      <c r="S147" s="307">
        <v>0</v>
      </c>
      <c r="T147" s="270" t="s">
        <v>2163</v>
      </c>
      <c r="U147" s="270" t="s">
        <v>5908</v>
      </c>
      <c r="W147" s="270" t="s">
        <v>247</v>
      </c>
      <c r="X147" s="270" t="s">
        <v>2165</v>
      </c>
      <c r="Y147" s="270" t="s">
        <v>1972</v>
      </c>
      <c r="AA147" s="271">
        <v>1</v>
      </c>
      <c r="AB147" s="271"/>
      <c r="AC147" s="270" t="s">
        <v>17</v>
      </c>
      <c r="AD147" s="270" t="s">
        <v>254</v>
      </c>
      <c r="AE147" s="270" t="s">
        <v>257</v>
      </c>
      <c r="AF147" s="270" t="s">
        <v>2084</v>
      </c>
      <c r="AG147" s="270" t="s">
        <v>5909</v>
      </c>
      <c r="AH147" s="308">
        <v>45199</v>
      </c>
      <c r="AI147" s="308">
        <v>45260</v>
      </c>
      <c r="AJ147" s="270" t="s">
        <v>2166</v>
      </c>
    </row>
    <row r="148" spans="1:36" s="276" customFormat="1" ht="57.75" customHeight="1" x14ac:dyDescent="0.2">
      <c r="A148" s="270" t="s">
        <v>257</v>
      </c>
      <c r="B148" s="268" t="s">
        <v>121</v>
      </c>
      <c r="C148" s="270" t="s">
        <v>5778</v>
      </c>
      <c r="D148" s="270"/>
      <c r="E148" s="269"/>
      <c r="F148" s="269"/>
      <c r="G148" s="269"/>
      <c r="H148" s="267">
        <v>2022</v>
      </c>
      <c r="I148" s="270"/>
      <c r="J148" s="270" t="s">
        <v>5922</v>
      </c>
      <c r="K148" s="270" t="s">
        <v>2741</v>
      </c>
      <c r="L148" s="270" t="s">
        <v>331</v>
      </c>
      <c r="M148" s="292">
        <v>45500</v>
      </c>
      <c r="N148" s="292">
        <v>10500</v>
      </c>
      <c r="O148" s="281"/>
      <c r="P148" s="292"/>
      <c r="Q148" s="270" t="s">
        <v>15</v>
      </c>
      <c r="R148" s="270" t="s">
        <v>332</v>
      </c>
      <c r="S148" s="307">
        <v>1</v>
      </c>
      <c r="T148" s="270" t="s">
        <v>5923</v>
      </c>
      <c r="U148" s="270" t="s">
        <v>5924</v>
      </c>
      <c r="V148" s="267"/>
      <c r="W148" s="270" t="s">
        <v>247</v>
      </c>
      <c r="X148" s="270" t="s">
        <v>2011</v>
      </c>
      <c r="Y148" s="270" t="s">
        <v>2014</v>
      </c>
      <c r="Z148" s="267"/>
      <c r="AA148" s="271">
        <v>55</v>
      </c>
      <c r="AB148" s="271"/>
      <c r="AC148" s="270" t="s">
        <v>17</v>
      </c>
      <c r="AD148" s="270" t="s">
        <v>254</v>
      </c>
      <c r="AE148" s="270" t="s">
        <v>257</v>
      </c>
      <c r="AF148" s="270" t="s">
        <v>2084</v>
      </c>
      <c r="AG148" s="270" t="s">
        <v>5925</v>
      </c>
      <c r="AH148" s="308">
        <v>45199</v>
      </c>
      <c r="AI148" s="308">
        <v>45260</v>
      </c>
      <c r="AJ148" s="270" t="s">
        <v>2090</v>
      </c>
    </row>
    <row r="149" spans="1:36" s="276" customFormat="1" ht="57.75" customHeight="1" x14ac:dyDescent="0.2">
      <c r="A149" s="270" t="s">
        <v>258</v>
      </c>
      <c r="B149" s="268" t="s">
        <v>121</v>
      </c>
      <c r="C149" s="270" t="s">
        <v>6101</v>
      </c>
      <c r="D149" s="270"/>
      <c r="E149" s="269"/>
      <c r="F149" s="269"/>
      <c r="G149" s="269"/>
      <c r="H149" s="267">
        <v>2022</v>
      </c>
      <c r="I149" s="270"/>
      <c r="J149" s="270" t="s">
        <v>6102</v>
      </c>
      <c r="K149" s="270" t="s">
        <v>2729</v>
      </c>
      <c r="L149" s="270" t="s">
        <v>331</v>
      </c>
      <c r="M149" s="292">
        <v>1000</v>
      </c>
      <c r="N149" s="292"/>
      <c r="O149" s="281"/>
      <c r="P149" s="292"/>
      <c r="Q149" s="270" t="s">
        <v>16</v>
      </c>
      <c r="R149" s="270" t="s">
        <v>6103</v>
      </c>
      <c r="S149" s="307">
        <v>0</v>
      </c>
      <c r="T149" s="270" t="s">
        <v>6104</v>
      </c>
      <c r="U149" s="270" t="s">
        <v>6105</v>
      </c>
      <c r="V149" s="267"/>
      <c r="W149" s="270" t="s">
        <v>247</v>
      </c>
      <c r="X149" s="270" t="s">
        <v>2185</v>
      </c>
      <c r="Y149" s="270" t="s">
        <v>6106</v>
      </c>
      <c r="Z149" s="267"/>
      <c r="AA149" s="271">
        <v>1</v>
      </c>
      <c r="AB149" s="271"/>
      <c r="AC149" s="270" t="s">
        <v>252</v>
      </c>
      <c r="AD149" s="270" t="s">
        <v>6107</v>
      </c>
      <c r="AE149" s="270" t="s">
        <v>6108</v>
      </c>
      <c r="AF149" s="270" t="s">
        <v>6109</v>
      </c>
      <c r="AG149" s="269" t="s">
        <v>6110</v>
      </c>
      <c r="AH149" s="270" t="s">
        <v>6111</v>
      </c>
      <c r="AI149" s="270" t="s">
        <v>6112</v>
      </c>
      <c r="AJ149" s="270" t="s">
        <v>2187</v>
      </c>
    </row>
    <row r="150" spans="1:36" s="291" customFormat="1" ht="57.75" customHeight="1" x14ac:dyDescent="0.2">
      <c r="A150" s="270" t="s">
        <v>257</v>
      </c>
      <c r="B150" s="268" t="s">
        <v>121</v>
      </c>
      <c r="C150" s="270" t="s">
        <v>5926</v>
      </c>
      <c r="D150" s="270"/>
      <c r="E150" s="269"/>
      <c r="F150" s="269"/>
      <c r="G150" s="269"/>
      <c r="H150" s="267">
        <v>2022</v>
      </c>
      <c r="I150" s="270"/>
      <c r="J150" s="270" t="s">
        <v>5927</v>
      </c>
      <c r="K150" s="270" t="s">
        <v>2744</v>
      </c>
      <c r="L150" s="270" t="s">
        <v>331</v>
      </c>
      <c r="M150" s="292">
        <v>7000</v>
      </c>
      <c r="N150" s="292"/>
      <c r="O150" s="281"/>
      <c r="P150" s="292"/>
      <c r="Q150" s="270" t="s">
        <v>16</v>
      </c>
      <c r="R150" s="270" t="s">
        <v>5928</v>
      </c>
      <c r="S150" s="307">
        <v>0</v>
      </c>
      <c r="T150" s="270" t="s">
        <v>5929</v>
      </c>
      <c r="U150" s="270" t="s">
        <v>5930</v>
      </c>
      <c r="V150" s="267"/>
      <c r="W150" s="270" t="s">
        <v>247</v>
      </c>
      <c r="X150" s="270" t="s">
        <v>5931</v>
      </c>
      <c r="Y150" s="270" t="s">
        <v>2172</v>
      </c>
      <c r="Z150" s="267"/>
      <c r="AA150" s="270">
        <v>6</v>
      </c>
      <c r="AB150" s="270"/>
      <c r="AC150" s="270" t="s">
        <v>19</v>
      </c>
      <c r="AD150" s="270" t="s">
        <v>2211</v>
      </c>
      <c r="AE150" s="270" t="s">
        <v>257</v>
      </c>
      <c r="AF150" s="270" t="s">
        <v>2194</v>
      </c>
      <c r="AG150" s="269" t="s">
        <v>5932</v>
      </c>
      <c r="AH150" s="270" t="s">
        <v>5933</v>
      </c>
      <c r="AI150" s="270" t="s">
        <v>5934</v>
      </c>
      <c r="AJ150" s="270" t="s">
        <v>2179</v>
      </c>
    </row>
    <row r="151" spans="1:36" s="276" customFormat="1" ht="57.75" customHeight="1" x14ac:dyDescent="0.2">
      <c r="A151" s="270" t="s">
        <v>257</v>
      </c>
      <c r="B151" s="268" t="s">
        <v>121</v>
      </c>
      <c r="C151" s="270" t="s">
        <v>5935</v>
      </c>
      <c r="D151" s="270"/>
      <c r="E151" s="269"/>
      <c r="F151" s="269"/>
      <c r="G151" s="269"/>
      <c r="H151" s="267">
        <v>2022</v>
      </c>
      <c r="I151" s="270"/>
      <c r="J151" s="267" t="s">
        <v>5927</v>
      </c>
      <c r="K151" s="270" t="s">
        <v>2744</v>
      </c>
      <c r="L151" s="270" t="s">
        <v>331</v>
      </c>
      <c r="M151" s="292">
        <v>3000</v>
      </c>
      <c r="N151" s="292"/>
      <c r="O151" s="281"/>
      <c r="P151" s="292"/>
      <c r="Q151" s="270" t="s">
        <v>16</v>
      </c>
      <c r="R151" s="270" t="s">
        <v>5928</v>
      </c>
      <c r="S151" s="307">
        <v>0</v>
      </c>
      <c r="T151" s="270" t="s">
        <v>5936</v>
      </c>
      <c r="U151" s="270" t="s">
        <v>5936</v>
      </c>
      <c r="V151" s="267"/>
      <c r="W151" s="270" t="s">
        <v>247</v>
      </c>
      <c r="X151" s="270" t="s">
        <v>5937</v>
      </c>
      <c r="Y151" s="270" t="s">
        <v>5938</v>
      </c>
      <c r="Z151" s="267"/>
      <c r="AA151" s="271">
        <v>2</v>
      </c>
      <c r="AB151" s="271"/>
      <c r="AC151" s="270" t="s">
        <v>17</v>
      </c>
      <c r="AD151" s="270" t="s">
        <v>2211</v>
      </c>
      <c r="AE151" s="270" t="s">
        <v>257</v>
      </c>
      <c r="AF151" s="270" t="s">
        <v>2194</v>
      </c>
      <c r="AG151" s="269" t="s">
        <v>5932</v>
      </c>
      <c r="AH151" s="270" t="s">
        <v>5933</v>
      </c>
      <c r="AI151" s="270" t="s">
        <v>5934</v>
      </c>
      <c r="AJ151" s="270" t="s">
        <v>2179</v>
      </c>
    </row>
    <row r="152" spans="1:36" s="276" customFormat="1" ht="57.75" customHeight="1" x14ac:dyDescent="0.2">
      <c r="A152" s="267" t="s">
        <v>389</v>
      </c>
      <c r="B152" s="268" t="s">
        <v>121</v>
      </c>
      <c r="C152" s="270" t="s">
        <v>6157</v>
      </c>
      <c r="D152" s="270" t="str">
        <f t="shared" ref="D152:D159" si="15">CONCATENATE(E152, "-", F152, "-", G152, "-", H152, "-", I152)</f>
        <v>11-131-4-2023-0164</v>
      </c>
      <c r="E152" s="271">
        <v>11</v>
      </c>
      <c r="F152" s="271">
        <v>131</v>
      </c>
      <c r="G152" s="271">
        <v>4</v>
      </c>
      <c r="H152" s="271">
        <v>2023</v>
      </c>
      <c r="I152" s="269" t="s">
        <v>6158</v>
      </c>
      <c r="J152" s="270" t="s">
        <v>2005</v>
      </c>
      <c r="K152" s="270" t="s">
        <v>6159</v>
      </c>
      <c r="L152" s="270" t="s">
        <v>331</v>
      </c>
      <c r="M152" s="292">
        <v>4772</v>
      </c>
      <c r="N152" s="292"/>
      <c r="O152" s="375"/>
      <c r="P152" s="381"/>
      <c r="Q152" s="270" t="s">
        <v>15</v>
      </c>
      <c r="R152" s="267" t="s">
        <v>332</v>
      </c>
      <c r="S152" s="307">
        <v>1</v>
      </c>
      <c r="T152" s="272" t="s">
        <v>6160</v>
      </c>
      <c r="U152" s="272" t="s">
        <v>6161</v>
      </c>
      <c r="V152" s="299"/>
      <c r="W152" s="351" t="s">
        <v>6162</v>
      </c>
      <c r="X152" s="351" t="s">
        <v>6163</v>
      </c>
      <c r="Y152" s="270" t="s">
        <v>6164</v>
      </c>
      <c r="Z152" s="353">
        <v>0.6</v>
      </c>
      <c r="AA152" s="391"/>
      <c r="AB152" s="391"/>
      <c r="AC152" s="267" t="s">
        <v>1225</v>
      </c>
      <c r="AD152" s="270" t="s">
        <v>1217</v>
      </c>
      <c r="AE152" s="267" t="s">
        <v>389</v>
      </c>
      <c r="AF152" s="351" t="s">
        <v>6165</v>
      </c>
      <c r="AG152" s="275" t="s">
        <v>6166</v>
      </c>
      <c r="AH152" s="275" t="s">
        <v>6167</v>
      </c>
      <c r="AI152" s="275">
        <v>45260</v>
      </c>
      <c r="AJ152" s="270" t="s">
        <v>6168</v>
      </c>
    </row>
    <row r="153" spans="1:36" s="276" customFormat="1" ht="57.75" customHeight="1" x14ac:dyDescent="0.2">
      <c r="A153" s="277" t="s">
        <v>257</v>
      </c>
      <c r="B153" s="268" t="s">
        <v>121</v>
      </c>
      <c r="C153" s="278" t="s">
        <v>5737</v>
      </c>
      <c r="D153" s="270" t="str">
        <f t="shared" si="15"/>
        <v>11-131-4-2023-0116</v>
      </c>
      <c r="E153" s="271" t="str">
        <f t="shared" ref="E153:E159" si="16">MID(J153,1,2)</f>
        <v>11</v>
      </c>
      <c r="F153" s="271" t="str">
        <f t="shared" ref="F153:F159" si="17">MID(J153,5,3)</f>
        <v>131</v>
      </c>
      <c r="G153" s="271" t="str">
        <f t="shared" ref="G153:G159" si="18">MID(J153,12,1)</f>
        <v>4</v>
      </c>
      <c r="H153" s="278">
        <v>2023</v>
      </c>
      <c r="I153" s="278" t="s">
        <v>5738</v>
      </c>
      <c r="J153" s="284" t="s">
        <v>2730</v>
      </c>
      <c r="K153" s="272" t="s">
        <v>2731</v>
      </c>
      <c r="L153" s="278" t="s">
        <v>331</v>
      </c>
      <c r="M153" s="273">
        <v>17500</v>
      </c>
      <c r="N153" s="273">
        <v>17500</v>
      </c>
      <c r="O153" s="273"/>
      <c r="P153" s="279"/>
      <c r="Q153" s="272" t="s">
        <v>15</v>
      </c>
      <c r="R153" s="272" t="s">
        <v>332</v>
      </c>
      <c r="S153" s="283">
        <v>1</v>
      </c>
      <c r="T153" s="272" t="s">
        <v>2103</v>
      </c>
      <c r="U153" s="272" t="s">
        <v>2104</v>
      </c>
      <c r="V153" s="272" t="s">
        <v>5739</v>
      </c>
      <c r="W153" s="272" t="s">
        <v>5740</v>
      </c>
      <c r="X153" s="272" t="s">
        <v>2105</v>
      </c>
      <c r="Y153" s="272" t="s">
        <v>2106</v>
      </c>
      <c r="Z153" s="272">
        <v>10</v>
      </c>
      <c r="AA153" s="272">
        <v>11</v>
      </c>
      <c r="AB153" s="272">
        <v>8</v>
      </c>
      <c r="AC153" s="272" t="s">
        <v>5466</v>
      </c>
      <c r="AD153" s="272" t="s">
        <v>254</v>
      </c>
      <c r="AE153" s="267" t="s">
        <v>257</v>
      </c>
      <c r="AF153" s="272" t="s">
        <v>2074</v>
      </c>
      <c r="AG153" s="275" t="s">
        <v>2075</v>
      </c>
      <c r="AH153" s="275" t="s">
        <v>2070</v>
      </c>
      <c r="AI153" s="275" t="s">
        <v>2097</v>
      </c>
      <c r="AJ153" s="272" t="s">
        <v>2107</v>
      </c>
    </row>
    <row r="154" spans="1:36" s="276" customFormat="1" ht="57.75" customHeight="1" x14ac:dyDescent="0.2">
      <c r="A154" s="277" t="s">
        <v>257</v>
      </c>
      <c r="B154" s="268" t="s">
        <v>121</v>
      </c>
      <c r="C154" s="278" t="s">
        <v>5741</v>
      </c>
      <c r="D154" s="270" t="str">
        <f t="shared" si="15"/>
        <v>11-131-4-2023-0117</v>
      </c>
      <c r="E154" s="271" t="str">
        <f t="shared" si="16"/>
        <v>11</v>
      </c>
      <c r="F154" s="271" t="str">
        <f t="shared" si="17"/>
        <v>131</v>
      </c>
      <c r="G154" s="271" t="str">
        <f t="shared" si="18"/>
        <v>4</v>
      </c>
      <c r="H154" s="278">
        <v>2023</v>
      </c>
      <c r="I154" s="278" t="s">
        <v>5742</v>
      </c>
      <c r="J154" s="272" t="s">
        <v>2730</v>
      </c>
      <c r="K154" s="272" t="s">
        <v>2731</v>
      </c>
      <c r="L154" s="278" t="s">
        <v>331</v>
      </c>
      <c r="M154" s="273">
        <v>7500</v>
      </c>
      <c r="N154" s="273">
        <v>7500</v>
      </c>
      <c r="O154" s="273"/>
      <c r="P154" s="279"/>
      <c r="Q154" s="272" t="s">
        <v>15</v>
      </c>
      <c r="R154" s="272" t="s">
        <v>332</v>
      </c>
      <c r="S154" s="283">
        <v>1</v>
      </c>
      <c r="T154" s="272" t="s">
        <v>2108</v>
      </c>
      <c r="U154" s="272" t="s">
        <v>2109</v>
      </c>
      <c r="V154" s="60" t="s">
        <v>5739</v>
      </c>
      <c r="W154" s="272" t="s">
        <v>5740</v>
      </c>
      <c r="X154" s="272" t="s">
        <v>2110</v>
      </c>
      <c r="Y154" s="272" t="s">
        <v>2111</v>
      </c>
      <c r="Z154" s="272">
        <v>4</v>
      </c>
      <c r="AA154" s="272">
        <v>3</v>
      </c>
      <c r="AB154" s="272">
        <v>5</v>
      </c>
      <c r="AC154" s="272" t="s">
        <v>5466</v>
      </c>
      <c r="AD154" s="272" t="s">
        <v>254</v>
      </c>
      <c r="AE154" s="267" t="s">
        <v>257</v>
      </c>
      <c r="AF154" s="272" t="s">
        <v>489</v>
      </c>
      <c r="AG154" s="275" t="s">
        <v>2075</v>
      </c>
      <c r="AH154" s="275" t="s">
        <v>2070</v>
      </c>
      <c r="AI154" s="275" t="s">
        <v>2097</v>
      </c>
      <c r="AJ154" s="272" t="s">
        <v>2112</v>
      </c>
    </row>
    <row r="155" spans="1:36" s="276" customFormat="1" ht="57.75" customHeight="1" x14ac:dyDescent="0.2">
      <c r="A155" s="277" t="s">
        <v>258</v>
      </c>
      <c r="B155" s="268" t="s">
        <v>121</v>
      </c>
      <c r="C155" s="278" t="s">
        <v>5743</v>
      </c>
      <c r="D155" s="270" t="str">
        <f t="shared" si="15"/>
        <v>11-131-4-2023-0118</v>
      </c>
      <c r="E155" s="271" t="str">
        <f t="shared" si="16"/>
        <v>11</v>
      </c>
      <c r="F155" s="271" t="str">
        <f t="shared" si="17"/>
        <v>131</v>
      </c>
      <c r="G155" s="271" t="str">
        <f t="shared" si="18"/>
        <v>4</v>
      </c>
      <c r="H155" s="278">
        <v>2023</v>
      </c>
      <c r="I155" s="278" t="s">
        <v>5744</v>
      </c>
      <c r="J155" s="272" t="s">
        <v>2732</v>
      </c>
      <c r="K155" s="272" t="s">
        <v>2733</v>
      </c>
      <c r="L155" s="278" t="s">
        <v>331</v>
      </c>
      <c r="M155" s="273">
        <v>30000</v>
      </c>
      <c r="N155" s="273">
        <v>30000</v>
      </c>
      <c r="O155" s="273"/>
      <c r="P155" s="279"/>
      <c r="Q155" s="272" t="s">
        <v>16</v>
      </c>
      <c r="R155" s="272" t="s">
        <v>2159</v>
      </c>
      <c r="S155" s="272">
        <v>0</v>
      </c>
      <c r="T155" s="272" t="s">
        <v>2160</v>
      </c>
      <c r="U155" s="272" t="s">
        <v>2161</v>
      </c>
      <c r="V155" s="272"/>
      <c r="W155" s="272" t="s">
        <v>247</v>
      </c>
      <c r="X155" s="272" t="s">
        <v>1969</v>
      </c>
      <c r="Y155" s="272" t="s">
        <v>4692</v>
      </c>
      <c r="Z155" s="272">
        <v>150</v>
      </c>
      <c r="AA155" s="272">
        <v>120</v>
      </c>
      <c r="AB155" s="272">
        <v>142</v>
      </c>
      <c r="AC155" s="272" t="s">
        <v>5466</v>
      </c>
      <c r="AD155" s="272" t="s">
        <v>254</v>
      </c>
      <c r="AE155" s="267" t="s">
        <v>258</v>
      </c>
      <c r="AF155" s="272" t="s">
        <v>2084</v>
      </c>
      <c r="AG155" s="275" t="s">
        <v>2075</v>
      </c>
      <c r="AH155" s="275">
        <v>45199</v>
      </c>
      <c r="AI155" s="275">
        <v>45260</v>
      </c>
      <c r="AJ155" s="272" t="s">
        <v>2162</v>
      </c>
    </row>
    <row r="156" spans="1:36" s="276" customFormat="1" ht="57.75" customHeight="1" x14ac:dyDescent="0.2">
      <c r="A156" s="277" t="s">
        <v>257</v>
      </c>
      <c r="B156" s="268" t="s">
        <v>121</v>
      </c>
      <c r="C156" s="278" t="s">
        <v>5745</v>
      </c>
      <c r="D156" s="270" t="str">
        <f t="shared" si="15"/>
        <v>11-131-4-2023-0119</v>
      </c>
      <c r="E156" s="271" t="str">
        <f t="shared" si="16"/>
        <v>11</v>
      </c>
      <c r="F156" s="271" t="str">
        <f t="shared" si="17"/>
        <v>131</v>
      </c>
      <c r="G156" s="271" t="str">
        <f t="shared" si="18"/>
        <v>4</v>
      </c>
      <c r="H156" s="278">
        <v>2023</v>
      </c>
      <c r="I156" s="278" t="s">
        <v>5746</v>
      </c>
      <c r="J156" s="272" t="s">
        <v>2734</v>
      </c>
      <c r="K156" s="272" t="s">
        <v>2735</v>
      </c>
      <c r="L156" s="303" t="s">
        <v>331</v>
      </c>
      <c r="M156" s="273">
        <v>36000</v>
      </c>
      <c r="N156" s="273">
        <v>12000</v>
      </c>
      <c r="O156" s="273">
        <v>24000</v>
      </c>
      <c r="P156" s="282"/>
      <c r="Q156" s="272" t="s">
        <v>15</v>
      </c>
      <c r="R156" s="272" t="s">
        <v>332</v>
      </c>
      <c r="S156" s="283">
        <v>1</v>
      </c>
      <c r="T156" s="272" t="s">
        <v>2081</v>
      </c>
      <c r="U156" s="272" t="s">
        <v>2082</v>
      </c>
      <c r="V156" s="60" t="s">
        <v>5423</v>
      </c>
      <c r="W156" s="272" t="s">
        <v>5519</v>
      </c>
      <c r="X156" s="272" t="s">
        <v>2083</v>
      </c>
      <c r="Y156" s="272" t="s">
        <v>2022</v>
      </c>
      <c r="Z156" s="272">
        <v>12</v>
      </c>
      <c r="AA156" s="272">
        <v>12</v>
      </c>
      <c r="AB156" s="272">
        <v>12</v>
      </c>
      <c r="AC156" s="272" t="s">
        <v>5466</v>
      </c>
      <c r="AD156" s="272" t="s">
        <v>254</v>
      </c>
      <c r="AE156" s="267" t="s">
        <v>257</v>
      </c>
      <c r="AF156" s="272" t="s">
        <v>2084</v>
      </c>
      <c r="AG156" s="275" t="s">
        <v>2075</v>
      </c>
      <c r="AH156" s="275" t="s">
        <v>2076</v>
      </c>
      <c r="AI156" s="275">
        <v>45626</v>
      </c>
      <c r="AJ156" s="272" t="s">
        <v>2085</v>
      </c>
    </row>
    <row r="157" spans="1:36" s="276" customFormat="1" ht="57.75" customHeight="1" x14ac:dyDescent="0.2">
      <c r="A157" s="277" t="s">
        <v>257</v>
      </c>
      <c r="B157" s="268" t="s">
        <v>121</v>
      </c>
      <c r="C157" s="278" t="s">
        <v>5747</v>
      </c>
      <c r="D157" s="270" t="str">
        <f t="shared" si="15"/>
        <v>11-131-4-2023-0101</v>
      </c>
      <c r="E157" s="271" t="str">
        <f t="shared" si="16"/>
        <v>11</v>
      </c>
      <c r="F157" s="271" t="str">
        <f t="shared" si="17"/>
        <v>131</v>
      </c>
      <c r="G157" s="271" t="str">
        <f t="shared" si="18"/>
        <v>4</v>
      </c>
      <c r="H157" s="278">
        <v>2023</v>
      </c>
      <c r="I157" s="278" t="s">
        <v>28</v>
      </c>
      <c r="J157" s="272" t="s">
        <v>2717</v>
      </c>
      <c r="K157" s="272" t="s">
        <v>2718</v>
      </c>
      <c r="L157" s="278" t="s">
        <v>331</v>
      </c>
      <c r="M157" s="273">
        <v>18400</v>
      </c>
      <c r="N157" s="273">
        <v>18400</v>
      </c>
      <c r="O157" s="273"/>
      <c r="P157" s="279"/>
      <c r="Q157" s="272" t="s">
        <v>15</v>
      </c>
      <c r="R157" s="272" t="s">
        <v>332</v>
      </c>
      <c r="S157" s="283">
        <v>1</v>
      </c>
      <c r="T157" s="272" t="s">
        <v>2113</v>
      </c>
      <c r="U157" s="272" t="s">
        <v>2114</v>
      </c>
      <c r="V157" s="272" t="s">
        <v>5423</v>
      </c>
      <c r="W157" s="272" t="s">
        <v>5628</v>
      </c>
      <c r="X157" s="272" t="s">
        <v>2115</v>
      </c>
      <c r="Y157" s="272" t="s">
        <v>2036</v>
      </c>
      <c r="Z157" s="272">
        <v>7</v>
      </c>
      <c r="AA157" s="272">
        <v>5</v>
      </c>
      <c r="AB157" s="272">
        <v>6</v>
      </c>
      <c r="AC157" s="272" t="s">
        <v>5466</v>
      </c>
      <c r="AD157" s="272" t="s">
        <v>254</v>
      </c>
      <c r="AE157" s="267" t="s">
        <v>257</v>
      </c>
      <c r="AF157" s="272" t="s">
        <v>2084</v>
      </c>
      <c r="AG157" s="275" t="s">
        <v>2068</v>
      </c>
      <c r="AH157" s="275" t="s">
        <v>2070</v>
      </c>
      <c r="AI157" s="275" t="s">
        <v>2097</v>
      </c>
      <c r="AJ157" s="272" t="s">
        <v>2116</v>
      </c>
    </row>
    <row r="158" spans="1:36" s="276" customFormat="1" ht="57.75" customHeight="1" x14ac:dyDescent="0.2">
      <c r="A158" s="277" t="s">
        <v>257</v>
      </c>
      <c r="B158" s="268" t="s">
        <v>121</v>
      </c>
      <c r="C158" s="278" t="s">
        <v>5748</v>
      </c>
      <c r="D158" s="270" t="str">
        <f t="shared" si="15"/>
        <v>11-131-4-2023-0103</v>
      </c>
      <c r="E158" s="271" t="str">
        <f t="shared" si="16"/>
        <v>11</v>
      </c>
      <c r="F158" s="271" t="str">
        <f t="shared" si="17"/>
        <v>131</v>
      </c>
      <c r="G158" s="271" t="str">
        <f t="shared" si="18"/>
        <v>4</v>
      </c>
      <c r="H158" s="278">
        <v>2023</v>
      </c>
      <c r="I158" s="278" t="s">
        <v>30</v>
      </c>
      <c r="J158" s="272" t="s">
        <v>2719</v>
      </c>
      <c r="K158" s="272" t="s">
        <v>2720</v>
      </c>
      <c r="L158" s="278" t="s">
        <v>331</v>
      </c>
      <c r="M158" s="273">
        <v>16570</v>
      </c>
      <c r="N158" s="273">
        <v>7000</v>
      </c>
      <c r="O158" s="273">
        <v>9570</v>
      </c>
      <c r="P158" s="279"/>
      <c r="Q158" s="272" t="s">
        <v>16</v>
      </c>
      <c r="R158" s="272" t="s">
        <v>2066</v>
      </c>
      <c r="S158" s="272">
        <v>0</v>
      </c>
      <c r="T158" s="272" t="s">
        <v>2149</v>
      </c>
      <c r="U158" s="272" t="s">
        <v>2150</v>
      </c>
      <c r="V158" s="272" t="s">
        <v>5423</v>
      </c>
      <c r="W158" s="272" t="s">
        <v>5519</v>
      </c>
      <c r="X158" s="272" t="s">
        <v>4686</v>
      </c>
      <c r="Y158" s="272" t="s">
        <v>4687</v>
      </c>
      <c r="Z158" s="272">
        <v>6</v>
      </c>
      <c r="AA158" s="272">
        <v>7</v>
      </c>
      <c r="AB158" s="272">
        <v>3</v>
      </c>
      <c r="AC158" s="272" t="s">
        <v>5466</v>
      </c>
      <c r="AD158" s="272" t="s">
        <v>254</v>
      </c>
      <c r="AE158" s="267" t="s">
        <v>257</v>
      </c>
      <c r="AF158" s="272" t="s">
        <v>4688</v>
      </c>
      <c r="AG158" s="275" t="s">
        <v>2152</v>
      </c>
      <c r="AH158" s="275">
        <v>45869</v>
      </c>
      <c r="AI158" s="275">
        <v>45960</v>
      </c>
      <c r="AJ158" s="272" t="s">
        <v>2153</v>
      </c>
    </row>
    <row r="159" spans="1:36" s="276" customFormat="1" ht="57.75" customHeight="1" x14ac:dyDescent="0.2">
      <c r="A159" s="277" t="s">
        <v>257</v>
      </c>
      <c r="B159" s="268" t="s">
        <v>121</v>
      </c>
      <c r="C159" s="278" t="s">
        <v>5749</v>
      </c>
      <c r="D159" s="270" t="str">
        <f t="shared" si="15"/>
        <v>11-131-4-2023-0104</v>
      </c>
      <c r="E159" s="271" t="str">
        <f t="shared" si="16"/>
        <v>11</v>
      </c>
      <c r="F159" s="271" t="str">
        <f t="shared" si="17"/>
        <v>131</v>
      </c>
      <c r="G159" s="271" t="str">
        <f t="shared" si="18"/>
        <v>4</v>
      </c>
      <c r="H159" s="278">
        <v>2023</v>
      </c>
      <c r="I159" s="278" t="s">
        <v>77</v>
      </c>
      <c r="J159" s="272" t="s">
        <v>2719</v>
      </c>
      <c r="K159" s="272" t="s">
        <v>2720</v>
      </c>
      <c r="L159" s="278" t="s">
        <v>331</v>
      </c>
      <c r="M159" s="273">
        <v>14430</v>
      </c>
      <c r="N159" s="273">
        <v>4000</v>
      </c>
      <c r="O159" s="273">
        <v>10430</v>
      </c>
      <c r="P159" s="279"/>
      <c r="Q159" s="272" t="s">
        <v>16</v>
      </c>
      <c r="R159" s="272" t="s">
        <v>2066</v>
      </c>
      <c r="S159" s="272">
        <v>0</v>
      </c>
      <c r="T159" s="272" t="s">
        <v>2149</v>
      </c>
      <c r="U159" s="272" t="s">
        <v>2150</v>
      </c>
      <c r="V159" s="272" t="s">
        <v>5423</v>
      </c>
      <c r="W159" s="272" t="s">
        <v>5519</v>
      </c>
      <c r="X159" s="272" t="s">
        <v>4689</v>
      </c>
      <c r="Y159" s="272" t="s">
        <v>4690</v>
      </c>
      <c r="Z159" s="272">
        <v>4</v>
      </c>
      <c r="AA159" s="272">
        <v>5</v>
      </c>
      <c r="AB159" s="272">
        <v>3</v>
      </c>
      <c r="AC159" s="272" t="s">
        <v>5466</v>
      </c>
      <c r="AD159" s="272" t="s">
        <v>254</v>
      </c>
      <c r="AE159" s="267" t="s">
        <v>257</v>
      </c>
      <c r="AF159" s="272" t="s">
        <v>2084</v>
      </c>
      <c r="AG159" s="275" t="s">
        <v>2152</v>
      </c>
      <c r="AH159" s="275">
        <v>45869</v>
      </c>
      <c r="AI159" s="275">
        <v>45960</v>
      </c>
      <c r="AJ159" s="272" t="s">
        <v>2153</v>
      </c>
    </row>
    <row r="160" spans="1:36" s="276" customFormat="1" ht="57.75" customHeight="1" x14ac:dyDescent="0.2">
      <c r="A160" s="277" t="s">
        <v>257</v>
      </c>
      <c r="B160" s="268" t="s">
        <v>121</v>
      </c>
      <c r="C160" s="278" t="s">
        <v>5750</v>
      </c>
      <c r="D160" s="270"/>
      <c r="E160" s="271"/>
      <c r="F160" s="271"/>
      <c r="G160" s="271"/>
      <c r="H160" s="278"/>
      <c r="I160" s="278"/>
      <c r="J160" s="272" t="s">
        <v>2719</v>
      </c>
      <c r="K160" s="272" t="s">
        <v>2720</v>
      </c>
      <c r="L160" s="278" t="s">
        <v>331</v>
      </c>
      <c r="M160" s="273">
        <v>32090</v>
      </c>
      <c r="N160" s="273">
        <v>32090</v>
      </c>
      <c r="O160" s="273"/>
      <c r="P160" s="279"/>
      <c r="Q160" s="272" t="s">
        <v>16</v>
      </c>
      <c r="R160" s="272" t="s">
        <v>2066</v>
      </c>
      <c r="S160" s="272">
        <v>0</v>
      </c>
      <c r="T160" s="272" t="s">
        <v>2154</v>
      </c>
      <c r="U160" s="272" t="s">
        <v>2155</v>
      </c>
      <c r="V160" s="272" t="s">
        <v>5423</v>
      </c>
      <c r="W160" s="272" t="s">
        <v>5519</v>
      </c>
      <c r="X160" s="272" t="s">
        <v>2156</v>
      </c>
      <c r="Y160" s="272" t="s">
        <v>4691</v>
      </c>
      <c r="Z160" s="272">
        <v>10</v>
      </c>
      <c r="AA160" s="272">
        <v>12</v>
      </c>
      <c r="AB160" s="272">
        <v>6</v>
      </c>
      <c r="AC160" s="272" t="s">
        <v>5466</v>
      </c>
      <c r="AD160" s="272" t="s">
        <v>254</v>
      </c>
      <c r="AE160" s="267" t="s">
        <v>257</v>
      </c>
      <c r="AF160" s="272" t="s">
        <v>2151</v>
      </c>
      <c r="AG160" s="275" t="s">
        <v>2157</v>
      </c>
      <c r="AH160" s="275">
        <v>45138</v>
      </c>
      <c r="AI160" s="275">
        <v>45229</v>
      </c>
      <c r="AJ160" s="272" t="s">
        <v>2158</v>
      </c>
    </row>
    <row r="161" spans="1:42" s="310" customFormat="1" ht="57.75" customHeight="1" x14ac:dyDescent="0.25">
      <c r="A161" s="277" t="s">
        <v>257</v>
      </c>
      <c r="B161" s="268" t="s">
        <v>121</v>
      </c>
      <c r="C161" s="278" t="s">
        <v>5751</v>
      </c>
      <c r="D161" s="270" t="str">
        <f>CONCATENATE(E161, "-", F161, "-", G161, "-", H161, "-", I161)</f>
        <v>11-131-4-2023-0106</v>
      </c>
      <c r="E161" s="271">
        <v>11</v>
      </c>
      <c r="F161" s="271">
        <v>131</v>
      </c>
      <c r="G161" s="271">
        <v>4</v>
      </c>
      <c r="H161" s="278" t="s">
        <v>5496</v>
      </c>
      <c r="I161" s="278" t="s">
        <v>5752</v>
      </c>
      <c r="J161" s="272" t="s">
        <v>2721</v>
      </c>
      <c r="K161" s="272" t="s">
        <v>2722</v>
      </c>
      <c r="L161" s="278" t="s">
        <v>331</v>
      </c>
      <c r="M161" s="273">
        <v>30000</v>
      </c>
      <c r="N161" s="273">
        <v>24000</v>
      </c>
      <c r="O161" s="273">
        <v>6000</v>
      </c>
      <c r="P161" s="279"/>
      <c r="Q161" s="272" t="s">
        <v>16</v>
      </c>
      <c r="R161" s="272" t="s">
        <v>2066</v>
      </c>
      <c r="S161" s="272">
        <v>0</v>
      </c>
      <c r="T161" s="272" t="s">
        <v>2130</v>
      </c>
      <c r="U161" s="272" t="s">
        <v>2131</v>
      </c>
      <c r="V161" s="272" t="s">
        <v>5423</v>
      </c>
      <c r="W161" s="272" t="s">
        <v>5519</v>
      </c>
      <c r="X161" s="272" t="s">
        <v>1951</v>
      </c>
      <c r="Y161" s="272" t="s">
        <v>1954</v>
      </c>
      <c r="Z161" s="272">
        <v>95</v>
      </c>
      <c r="AA161" s="272">
        <v>92</v>
      </c>
      <c r="AB161" s="272">
        <v>100</v>
      </c>
      <c r="AC161" s="272" t="s">
        <v>5466</v>
      </c>
      <c r="AD161" s="272" t="s">
        <v>254</v>
      </c>
      <c r="AE161" s="267" t="s">
        <v>257</v>
      </c>
      <c r="AF161" s="272" t="s">
        <v>2084</v>
      </c>
      <c r="AG161" s="275" t="s">
        <v>2065</v>
      </c>
      <c r="AH161" s="275">
        <v>45504</v>
      </c>
      <c r="AI161" s="275" t="s">
        <v>2120</v>
      </c>
      <c r="AJ161" s="272" t="s">
        <v>2132</v>
      </c>
    </row>
    <row r="162" spans="1:42" s="299" customFormat="1" ht="57.75" customHeight="1" x14ac:dyDescent="0.2">
      <c r="A162" s="277" t="s">
        <v>257</v>
      </c>
      <c r="B162" s="268" t="s">
        <v>121</v>
      </c>
      <c r="C162" s="278" t="s">
        <v>5753</v>
      </c>
      <c r="D162" s="270"/>
      <c r="E162" s="271"/>
      <c r="F162" s="271"/>
      <c r="G162" s="271"/>
      <c r="H162" s="278"/>
      <c r="I162" s="278"/>
      <c r="J162" s="272" t="s">
        <v>2721</v>
      </c>
      <c r="K162" s="272" t="s">
        <v>2722</v>
      </c>
      <c r="L162" s="278" t="s">
        <v>331</v>
      </c>
      <c r="M162" s="273">
        <v>6000</v>
      </c>
      <c r="N162" s="273">
        <v>6000</v>
      </c>
      <c r="O162" s="273"/>
      <c r="P162" s="279"/>
      <c r="Q162" s="272" t="s">
        <v>16</v>
      </c>
      <c r="R162" s="272" t="s">
        <v>2066</v>
      </c>
      <c r="S162" s="272">
        <v>0</v>
      </c>
      <c r="T162" s="272" t="s">
        <v>2130</v>
      </c>
      <c r="U162" s="272" t="s">
        <v>2133</v>
      </c>
      <c r="V162" s="272" t="s">
        <v>5423</v>
      </c>
      <c r="W162" s="272" t="s">
        <v>5519</v>
      </c>
      <c r="X162" s="272" t="s">
        <v>1951</v>
      </c>
      <c r="Y162" s="272" t="s">
        <v>1954</v>
      </c>
      <c r="Z162" s="272">
        <v>95</v>
      </c>
      <c r="AA162" s="272">
        <v>92</v>
      </c>
      <c r="AB162" s="272">
        <v>100</v>
      </c>
      <c r="AC162" s="272" t="s">
        <v>5466</v>
      </c>
      <c r="AD162" s="272" t="s">
        <v>254</v>
      </c>
      <c r="AE162" s="267" t="s">
        <v>257</v>
      </c>
      <c r="AF162" s="272" t="s">
        <v>2084</v>
      </c>
      <c r="AG162" s="275" t="s">
        <v>2134</v>
      </c>
      <c r="AH162" s="275">
        <v>45230</v>
      </c>
      <c r="AI162" s="275">
        <v>45260</v>
      </c>
      <c r="AJ162" s="272" t="s">
        <v>2132</v>
      </c>
    </row>
    <row r="163" spans="1:42" s="299" customFormat="1" ht="57.75" customHeight="1" x14ac:dyDescent="0.2">
      <c r="A163" s="277" t="s">
        <v>257</v>
      </c>
      <c r="B163" s="268" t="s">
        <v>121</v>
      </c>
      <c r="C163" s="278" t="s">
        <v>5754</v>
      </c>
      <c r="D163" s="270" t="str">
        <f>CONCATENATE(E163, "-", F163, "-", G163, "-", H163, "-", I163)</f>
        <v>11-131-4-2023-0108</v>
      </c>
      <c r="E163" s="271" t="str">
        <f>MID(J163,1,2)</f>
        <v>11</v>
      </c>
      <c r="F163" s="271" t="str">
        <f>MID(J163,5,3)</f>
        <v>131</v>
      </c>
      <c r="G163" s="271" t="str">
        <f>MID(J163,12,1)</f>
        <v>4</v>
      </c>
      <c r="H163" s="278">
        <v>2023</v>
      </c>
      <c r="I163" s="278" t="s">
        <v>5755</v>
      </c>
      <c r="J163" s="272" t="s">
        <v>2723</v>
      </c>
      <c r="K163" s="272" t="s">
        <v>2724</v>
      </c>
      <c r="L163" s="278" t="s">
        <v>331</v>
      </c>
      <c r="M163" s="273">
        <v>513806</v>
      </c>
      <c r="N163" s="273">
        <v>411044.8</v>
      </c>
      <c r="O163" s="273">
        <v>102761.2</v>
      </c>
      <c r="P163" s="279"/>
      <c r="Q163" s="272" t="s">
        <v>16</v>
      </c>
      <c r="R163" s="272" t="s">
        <v>2066</v>
      </c>
      <c r="S163" s="272">
        <v>0</v>
      </c>
      <c r="T163" s="272" t="s">
        <v>2125</v>
      </c>
      <c r="U163" s="272" t="s">
        <v>2126</v>
      </c>
      <c r="V163" s="272" t="s">
        <v>5423</v>
      </c>
      <c r="W163" s="272" t="s">
        <v>5519</v>
      </c>
      <c r="X163" s="272" t="s">
        <v>1944</v>
      </c>
      <c r="Y163" s="272" t="s">
        <v>1947</v>
      </c>
      <c r="Z163" s="272">
        <v>75</v>
      </c>
      <c r="AA163" s="272">
        <v>70</v>
      </c>
      <c r="AB163" s="272">
        <v>87</v>
      </c>
      <c r="AC163" s="272" t="s">
        <v>5466</v>
      </c>
      <c r="AD163" s="272" t="s">
        <v>254</v>
      </c>
      <c r="AE163" s="267" t="s">
        <v>257</v>
      </c>
      <c r="AF163" s="272" t="s">
        <v>2084</v>
      </c>
      <c r="AG163" s="275" t="s">
        <v>2065</v>
      </c>
      <c r="AH163" s="275">
        <v>45504</v>
      </c>
      <c r="AI163" s="275" t="s">
        <v>2120</v>
      </c>
      <c r="AJ163" s="272" t="s">
        <v>2127</v>
      </c>
    </row>
    <row r="164" spans="1:42" s="408" customFormat="1" ht="57.75" customHeight="1" x14ac:dyDescent="0.2">
      <c r="A164" s="277" t="s">
        <v>257</v>
      </c>
      <c r="B164" s="268" t="s">
        <v>121</v>
      </c>
      <c r="C164" s="278" t="s">
        <v>5756</v>
      </c>
      <c r="D164" s="270"/>
      <c r="E164" s="271"/>
      <c r="F164" s="271"/>
      <c r="G164" s="271"/>
      <c r="H164" s="278"/>
      <c r="I164" s="278"/>
      <c r="J164" s="272" t="s">
        <v>2723</v>
      </c>
      <c r="K164" s="272" t="s">
        <v>2724</v>
      </c>
      <c r="L164" s="278" t="s">
        <v>331</v>
      </c>
      <c r="M164" s="273">
        <v>74410</v>
      </c>
      <c r="N164" s="273">
        <v>74410</v>
      </c>
      <c r="O164" s="273"/>
      <c r="P164" s="279"/>
      <c r="Q164" s="272" t="s">
        <v>16</v>
      </c>
      <c r="R164" s="272" t="s">
        <v>2066</v>
      </c>
      <c r="S164" s="272">
        <v>0</v>
      </c>
      <c r="T164" s="272" t="s">
        <v>2125</v>
      </c>
      <c r="U164" s="272" t="s">
        <v>2128</v>
      </c>
      <c r="V164" s="272" t="s">
        <v>5423</v>
      </c>
      <c r="W164" s="272" t="s">
        <v>5519</v>
      </c>
      <c r="X164" s="272" t="s">
        <v>1944</v>
      </c>
      <c r="Y164" s="272" t="s">
        <v>1947</v>
      </c>
      <c r="Z164" s="272">
        <v>75</v>
      </c>
      <c r="AA164" s="272">
        <v>70</v>
      </c>
      <c r="AB164" s="272">
        <v>87</v>
      </c>
      <c r="AC164" s="272" t="s">
        <v>5466</v>
      </c>
      <c r="AD164" s="272" t="s">
        <v>254</v>
      </c>
      <c r="AE164" s="267" t="s">
        <v>257</v>
      </c>
      <c r="AF164" s="272" t="s">
        <v>2084</v>
      </c>
      <c r="AG164" s="275" t="s">
        <v>2129</v>
      </c>
      <c r="AH164" s="275">
        <v>45230</v>
      </c>
      <c r="AI164" s="275">
        <v>45260</v>
      </c>
      <c r="AJ164" s="272" t="s">
        <v>2127</v>
      </c>
      <c r="AK164" s="317"/>
      <c r="AL164" s="317"/>
      <c r="AM164" s="317"/>
      <c r="AN164" s="317"/>
      <c r="AO164" s="317"/>
      <c r="AP164" s="317"/>
    </row>
    <row r="165" spans="1:42" s="408" customFormat="1" ht="57.75" customHeight="1" x14ac:dyDescent="0.2">
      <c r="A165" s="277" t="s">
        <v>257</v>
      </c>
      <c r="B165" s="268" t="s">
        <v>121</v>
      </c>
      <c r="C165" s="269" t="s">
        <v>5763</v>
      </c>
      <c r="D165" s="270" t="str">
        <f>CONCATENATE(E165, "-", F165, "-", G165, "-", H165, "-", I165)</f>
        <v>11-131-4-2023-0121</v>
      </c>
      <c r="E165" s="271" t="str">
        <f>MID(J165,1,2)</f>
        <v>11</v>
      </c>
      <c r="F165" s="271" t="str">
        <f>MID(J165,5,3)</f>
        <v>131</v>
      </c>
      <c r="G165" s="271" t="str">
        <f>MID(J165,12,1)</f>
        <v>4</v>
      </c>
      <c r="H165" s="269">
        <v>2023</v>
      </c>
      <c r="I165" s="269" t="s">
        <v>5764</v>
      </c>
      <c r="J165" s="272" t="s">
        <v>2736</v>
      </c>
      <c r="K165" s="272" t="s">
        <v>2737</v>
      </c>
      <c r="L165" s="269" t="s">
        <v>331</v>
      </c>
      <c r="M165" s="369">
        <v>75000</v>
      </c>
      <c r="N165" s="273">
        <v>55000</v>
      </c>
      <c r="O165" s="273">
        <v>20000</v>
      </c>
      <c r="P165" s="274"/>
      <c r="Q165" s="272" t="s">
        <v>15</v>
      </c>
      <c r="R165" s="272" t="s">
        <v>332</v>
      </c>
      <c r="S165" s="272">
        <v>1</v>
      </c>
      <c r="T165" s="272" t="s">
        <v>2118</v>
      </c>
      <c r="U165" s="272" t="s">
        <v>2119</v>
      </c>
      <c r="V165" s="272"/>
      <c r="W165" s="272" t="s">
        <v>247</v>
      </c>
      <c r="X165" s="272" t="s">
        <v>2003</v>
      </c>
      <c r="Y165" s="272" t="s">
        <v>2006</v>
      </c>
      <c r="Z165" s="272">
        <v>90</v>
      </c>
      <c r="AA165" s="272">
        <v>90</v>
      </c>
      <c r="AB165" s="272">
        <v>100</v>
      </c>
      <c r="AC165" s="272" t="s">
        <v>5466</v>
      </c>
      <c r="AD165" s="272" t="s">
        <v>254</v>
      </c>
      <c r="AE165" s="277" t="s">
        <v>257</v>
      </c>
      <c r="AF165" s="272" t="s">
        <v>2084</v>
      </c>
      <c r="AG165" s="275" t="s">
        <v>2080</v>
      </c>
      <c r="AH165" s="275" t="s">
        <v>2120</v>
      </c>
      <c r="AI165" s="275" t="s">
        <v>2121</v>
      </c>
      <c r="AJ165" s="272" t="s">
        <v>2122</v>
      </c>
      <c r="AK165" s="267"/>
      <c r="AL165" s="267"/>
      <c r="AM165" s="267"/>
      <c r="AN165" s="267"/>
      <c r="AO165" s="267"/>
      <c r="AP165" s="318"/>
    </row>
    <row r="166" spans="1:42" s="408" customFormat="1" ht="57.75" customHeight="1" x14ac:dyDescent="0.2">
      <c r="A166" s="267" t="s">
        <v>258</v>
      </c>
      <c r="B166" s="268" t="s">
        <v>121</v>
      </c>
      <c r="C166" s="269" t="s">
        <v>5765</v>
      </c>
      <c r="D166" s="270" t="str">
        <f>CONCATENATE(E166, "-", F166, "-", G166, "-", H166, "-", I166)</f>
        <v>11-131-4-2023-0122</v>
      </c>
      <c r="E166" s="271" t="str">
        <f>MID(J166,1,2)</f>
        <v>11</v>
      </c>
      <c r="F166" s="271" t="str">
        <f>MID(J166,5,3)</f>
        <v>131</v>
      </c>
      <c r="G166" s="271" t="str">
        <f>MID(J166,12,1)</f>
        <v>4</v>
      </c>
      <c r="H166" s="269">
        <v>2023</v>
      </c>
      <c r="I166" s="269" t="s">
        <v>5766</v>
      </c>
      <c r="J166" s="272" t="s">
        <v>2736</v>
      </c>
      <c r="K166" s="272" t="s">
        <v>2737</v>
      </c>
      <c r="L166" s="269" t="s">
        <v>331</v>
      </c>
      <c r="M166" s="273">
        <v>20000</v>
      </c>
      <c r="N166" s="273">
        <v>20000</v>
      </c>
      <c r="O166" s="273"/>
      <c r="P166" s="274"/>
      <c r="Q166" s="272" t="s">
        <v>15</v>
      </c>
      <c r="R166" s="272" t="s">
        <v>332</v>
      </c>
      <c r="S166" s="272">
        <v>1</v>
      </c>
      <c r="T166" s="272" t="s">
        <v>2118</v>
      </c>
      <c r="U166" s="272" t="s">
        <v>2123</v>
      </c>
      <c r="V166" s="272"/>
      <c r="W166" s="272" t="s">
        <v>247</v>
      </c>
      <c r="X166" s="272" t="s">
        <v>2003</v>
      </c>
      <c r="Y166" s="272" t="s">
        <v>2006</v>
      </c>
      <c r="Z166" s="272">
        <v>90</v>
      </c>
      <c r="AA166" s="272">
        <v>90</v>
      </c>
      <c r="AB166" s="272">
        <v>100</v>
      </c>
      <c r="AC166" s="272" t="s">
        <v>5466</v>
      </c>
      <c r="AD166" s="272" t="s">
        <v>254</v>
      </c>
      <c r="AE166" s="267" t="s">
        <v>258</v>
      </c>
      <c r="AF166" s="272" t="s">
        <v>2084</v>
      </c>
      <c r="AG166" s="275" t="s">
        <v>2124</v>
      </c>
      <c r="AH166" s="275" t="s">
        <v>2067</v>
      </c>
      <c r="AI166" s="275" t="s">
        <v>2070</v>
      </c>
      <c r="AJ166" s="272" t="s">
        <v>2122</v>
      </c>
      <c r="AK166" s="267"/>
      <c r="AL166" s="267"/>
      <c r="AM166" s="267"/>
      <c r="AN166" s="267"/>
      <c r="AO166" s="267"/>
      <c r="AP166" s="318"/>
    </row>
    <row r="167" spans="1:42" s="408" customFormat="1" ht="57.75" customHeight="1" x14ac:dyDescent="0.2">
      <c r="A167" s="277" t="s">
        <v>257</v>
      </c>
      <c r="B167" s="268" t="s">
        <v>121</v>
      </c>
      <c r="C167" s="278" t="s">
        <v>5767</v>
      </c>
      <c r="D167" s="270" t="str">
        <f>CONCATENATE(E167, "-", F167, "-", G167, "-", H167, "-", I167)</f>
        <v>11-131-4-2023-0110</v>
      </c>
      <c r="E167" s="271" t="str">
        <f>MID(J167,1,2)</f>
        <v>11</v>
      </c>
      <c r="F167" s="271" t="str">
        <f>MID(J167,5,3)</f>
        <v>131</v>
      </c>
      <c r="G167" s="271" t="str">
        <f>MID(J167,12,1)</f>
        <v>4</v>
      </c>
      <c r="H167" s="278">
        <v>2023</v>
      </c>
      <c r="I167" s="278" t="s">
        <v>5768</v>
      </c>
      <c r="J167" s="272" t="s">
        <v>2725</v>
      </c>
      <c r="K167" s="272" t="s">
        <v>2726</v>
      </c>
      <c r="L167" s="278" t="s">
        <v>331</v>
      </c>
      <c r="M167" s="369">
        <v>25000</v>
      </c>
      <c r="N167" s="369">
        <v>20000</v>
      </c>
      <c r="O167" s="273">
        <v>5000</v>
      </c>
      <c r="P167" s="279"/>
      <c r="Q167" s="272" t="s">
        <v>16</v>
      </c>
      <c r="R167" s="272" t="s">
        <v>2066</v>
      </c>
      <c r="S167" s="272">
        <v>0</v>
      </c>
      <c r="T167" s="272" t="s">
        <v>2135</v>
      </c>
      <c r="U167" s="272" t="s">
        <v>2136</v>
      </c>
      <c r="V167" s="272" t="s">
        <v>5739</v>
      </c>
      <c r="W167" s="272" t="s">
        <v>5740</v>
      </c>
      <c r="X167" s="272" t="s">
        <v>2137</v>
      </c>
      <c r="Y167" s="272" t="s">
        <v>1961</v>
      </c>
      <c r="Z167" s="272">
        <v>12</v>
      </c>
      <c r="AA167" s="272">
        <v>10</v>
      </c>
      <c r="AB167" s="272">
        <v>15</v>
      </c>
      <c r="AC167" s="272" t="s">
        <v>5466</v>
      </c>
      <c r="AD167" s="272" t="s">
        <v>254</v>
      </c>
      <c r="AE167" s="267" t="s">
        <v>257</v>
      </c>
      <c r="AF167" s="272" t="s">
        <v>2074</v>
      </c>
      <c r="AG167" s="275" t="s">
        <v>2138</v>
      </c>
      <c r="AH167" s="275">
        <v>45504</v>
      </c>
      <c r="AI167" s="275" t="s">
        <v>2120</v>
      </c>
      <c r="AJ167" s="272" t="s">
        <v>2139</v>
      </c>
      <c r="AK167" s="267"/>
      <c r="AL167" s="267"/>
      <c r="AM167" s="267"/>
      <c r="AN167" s="267"/>
      <c r="AO167" s="267"/>
      <c r="AP167" s="318"/>
    </row>
    <row r="168" spans="1:42" s="408" customFormat="1" ht="57.75" customHeight="1" x14ac:dyDescent="0.2">
      <c r="A168" s="277" t="s">
        <v>257</v>
      </c>
      <c r="B168" s="268" t="s">
        <v>121</v>
      </c>
      <c r="C168" s="278" t="s">
        <v>5769</v>
      </c>
      <c r="D168" s="270"/>
      <c r="E168" s="271"/>
      <c r="F168" s="271"/>
      <c r="G168" s="271"/>
      <c r="H168" s="278"/>
      <c r="I168" s="278"/>
      <c r="J168" s="272" t="s">
        <v>2725</v>
      </c>
      <c r="K168" s="272" t="s">
        <v>2726</v>
      </c>
      <c r="L168" s="278" t="s">
        <v>331</v>
      </c>
      <c r="M168" s="273">
        <v>10000</v>
      </c>
      <c r="N168" s="369">
        <v>10000</v>
      </c>
      <c r="O168" s="273"/>
      <c r="P168" s="279"/>
      <c r="Q168" s="272" t="s">
        <v>16</v>
      </c>
      <c r="R168" s="272" t="s">
        <v>2066</v>
      </c>
      <c r="S168" s="272">
        <v>0</v>
      </c>
      <c r="T168" s="272" t="s">
        <v>2135</v>
      </c>
      <c r="U168" s="272" t="s">
        <v>2140</v>
      </c>
      <c r="V168" s="272" t="s">
        <v>5739</v>
      </c>
      <c r="W168" s="272" t="s">
        <v>5740</v>
      </c>
      <c r="X168" s="272" t="s">
        <v>2137</v>
      </c>
      <c r="Y168" s="272" t="s">
        <v>1961</v>
      </c>
      <c r="Z168" s="272">
        <v>5</v>
      </c>
      <c r="AA168" s="272">
        <v>5</v>
      </c>
      <c r="AB168" s="272">
        <v>5</v>
      </c>
      <c r="AC168" s="272" t="s">
        <v>5466</v>
      </c>
      <c r="AD168" s="272" t="s">
        <v>254</v>
      </c>
      <c r="AE168" s="267" t="s">
        <v>257</v>
      </c>
      <c r="AF168" s="272" t="s">
        <v>2074</v>
      </c>
      <c r="AG168" s="275" t="s">
        <v>2141</v>
      </c>
      <c r="AH168" s="275">
        <v>45230</v>
      </c>
      <c r="AI168" s="275">
        <v>45260</v>
      </c>
      <c r="AJ168" s="272" t="s">
        <v>2139</v>
      </c>
      <c r="AK168" s="267"/>
      <c r="AL168" s="267"/>
      <c r="AM168" s="267"/>
      <c r="AN168" s="267"/>
      <c r="AO168" s="267"/>
      <c r="AP168" s="318"/>
    </row>
    <row r="169" spans="1:42" s="408" customFormat="1" ht="57.75" customHeight="1" x14ac:dyDescent="0.2">
      <c r="A169" s="277" t="s">
        <v>257</v>
      </c>
      <c r="B169" s="268" t="s">
        <v>121</v>
      </c>
      <c r="C169" s="278" t="s">
        <v>5770</v>
      </c>
      <c r="D169" s="270" t="str">
        <f>CONCATENATE(E169, "-", F169, "-", G169, "-", H169, "-", I169)</f>
        <v>11-131-4-2023-0112</v>
      </c>
      <c r="E169" s="271" t="str">
        <f>MID(J169,1,2)</f>
        <v>11</v>
      </c>
      <c r="F169" s="271" t="str">
        <f>MID(J169,5,3)</f>
        <v>131</v>
      </c>
      <c r="G169" s="271" t="str">
        <f>MID(J169,12,1)</f>
        <v>4</v>
      </c>
      <c r="H169" s="278">
        <v>2023</v>
      </c>
      <c r="I169" s="278" t="s">
        <v>5771</v>
      </c>
      <c r="J169" s="272" t="s">
        <v>2725</v>
      </c>
      <c r="K169" s="272" t="s">
        <v>2726</v>
      </c>
      <c r="L169" s="278" t="s">
        <v>331</v>
      </c>
      <c r="M169" s="273">
        <v>25000</v>
      </c>
      <c r="N169" s="273">
        <v>20000</v>
      </c>
      <c r="O169" s="273">
        <v>5000</v>
      </c>
      <c r="P169" s="279"/>
      <c r="Q169" s="272" t="s">
        <v>16</v>
      </c>
      <c r="R169" s="272" t="s">
        <v>2066</v>
      </c>
      <c r="S169" s="272">
        <v>0</v>
      </c>
      <c r="T169" s="272" t="s">
        <v>2142</v>
      </c>
      <c r="U169" s="272" t="s">
        <v>2143</v>
      </c>
      <c r="V169" s="272" t="s">
        <v>5739</v>
      </c>
      <c r="W169" s="272" t="s">
        <v>5740</v>
      </c>
      <c r="X169" s="272" t="s">
        <v>2144</v>
      </c>
      <c r="Y169" s="272" t="s">
        <v>1961</v>
      </c>
      <c r="Z169" s="272">
        <v>5</v>
      </c>
      <c r="AA169" s="272">
        <v>5</v>
      </c>
      <c r="AB169" s="272">
        <v>5</v>
      </c>
      <c r="AC169" s="272" t="s">
        <v>5466</v>
      </c>
      <c r="AD169" s="272" t="s">
        <v>254</v>
      </c>
      <c r="AE169" s="267" t="s">
        <v>257</v>
      </c>
      <c r="AF169" s="272" t="s">
        <v>489</v>
      </c>
      <c r="AG169" s="275" t="s">
        <v>2145</v>
      </c>
      <c r="AH169" s="275">
        <v>45504</v>
      </c>
      <c r="AI169" s="275" t="s">
        <v>2120</v>
      </c>
      <c r="AJ169" s="272" t="s">
        <v>2146</v>
      </c>
      <c r="AK169" s="267"/>
      <c r="AL169" s="267"/>
      <c r="AM169" s="267"/>
      <c r="AN169" s="267"/>
      <c r="AO169" s="267"/>
      <c r="AP169" s="318"/>
    </row>
    <row r="170" spans="1:42" s="408" customFormat="1" ht="57.75" customHeight="1" x14ac:dyDescent="0.2">
      <c r="A170" s="277" t="s">
        <v>257</v>
      </c>
      <c r="B170" s="268" t="s">
        <v>121</v>
      </c>
      <c r="C170" s="278" t="s">
        <v>5772</v>
      </c>
      <c r="D170" s="270" t="str">
        <f>CONCATENATE(E170, "-", F170, "-", G170, "-", H170, "-", I170)</f>
        <v>11-131-4-2023-0113</v>
      </c>
      <c r="E170" s="271" t="str">
        <f>MID(J170,1,2)</f>
        <v>11</v>
      </c>
      <c r="F170" s="271" t="str">
        <f>MID(J170,5,3)</f>
        <v>131</v>
      </c>
      <c r="G170" s="271" t="str">
        <f>MID(J170,12,1)</f>
        <v>4</v>
      </c>
      <c r="H170" s="278">
        <v>2023</v>
      </c>
      <c r="I170" s="278" t="s">
        <v>5773</v>
      </c>
      <c r="J170" s="272" t="s">
        <v>2725</v>
      </c>
      <c r="K170" s="272" t="s">
        <v>2726</v>
      </c>
      <c r="L170" s="278" t="s">
        <v>331</v>
      </c>
      <c r="M170" s="273">
        <v>5415</v>
      </c>
      <c r="N170" s="273">
        <v>5415</v>
      </c>
      <c r="O170" s="273"/>
      <c r="P170" s="279"/>
      <c r="Q170" s="272" t="s">
        <v>16</v>
      </c>
      <c r="R170" s="272" t="s">
        <v>2066</v>
      </c>
      <c r="S170" s="272">
        <v>0</v>
      </c>
      <c r="T170" s="272" t="s">
        <v>2142</v>
      </c>
      <c r="U170" s="272" t="s">
        <v>2147</v>
      </c>
      <c r="V170" s="272" t="s">
        <v>5739</v>
      </c>
      <c r="W170" s="272" t="s">
        <v>5740</v>
      </c>
      <c r="X170" s="272" t="s">
        <v>2144</v>
      </c>
      <c r="Y170" s="272" t="s">
        <v>1961</v>
      </c>
      <c r="Z170" s="272">
        <v>5</v>
      </c>
      <c r="AA170" s="272">
        <v>5</v>
      </c>
      <c r="AB170" s="272">
        <v>5</v>
      </c>
      <c r="AC170" s="272" t="s">
        <v>5466</v>
      </c>
      <c r="AD170" s="272" t="s">
        <v>254</v>
      </c>
      <c r="AE170" s="267" t="s">
        <v>257</v>
      </c>
      <c r="AF170" s="272" t="s">
        <v>489</v>
      </c>
      <c r="AG170" s="275" t="s">
        <v>2148</v>
      </c>
      <c r="AH170" s="275">
        <v>45230</v>
      </c>
      <c r="AI170" s="275">
        <v>45260</v>
      </c>
      <c r="AJ170" s="272" t="s">
        <v>2146</v>
      </c>
      <c r="AK170" s="267"/>
      <c r="AL170" s="267"/>
      <c r="AM170" s="267"/>
      <c r="AN170" s="267"/>
      <c r="AO170" s="267"/>
      <c r="AP170" s="267"/>
    </row>
    <row r="171" spans="1:42" s="408" customFormat="1" ht="57.75" customHeight="1" x14ac:dyDescent="0.2">
      <c r="A171" s="277" t="s">
        <v>257</v>
      </c>
      <c r="B171" s="268" t="s">
        <v>121</v>
      </c>
      <c r="C171" s="278" t="s">
        <v>5774</v>
      </c>
      <c r="D171" s="270" t="str">
        <f>CONCATENATE(E171, "-", F171, "-", G171, "-", H171, "-", I171)</f>
        <v>11-131-4-2023-0123</v>
      </c>
      <c r="E171" s="271" t="str">
        <f>MID(J171,1,2)</f>
        <v>11</v>
      </c>
      <c r="F171" s="271" t="str">
        <f>MID(J171,5,3)</f>
        <v>131</v>
      </c>
      <c r="G171" s="271" t="str">
        <f>MID(J171,12,1)</f>
        <v>4</v>
      </c>
      <c r="H171" s="278">
        <v>2023</v>
      </c>
      <c r="I171" s="278" t="s">
        <v>5775</v>
      </c>
      <c r="J171" s="272" t="s">
        <v>2738</v>
      </c>
      <c r="K171" s="272" t="s">
        <v>2739</v>
      </c>
      <c r="L171" s="278" t="s">
        <v>331</v>
      </c>
      <c r="M171" s="273">
        <v>10000</v>
      </c>
      <c r="N171" s="273">
        <v>10000</v>
      </c>
      <c r="O171" s="273"/>
      <c r="P171" s="279"/>
      <c r="Q171" s="272" t="s">
        <v>16</v>
      </c>
      <c r="R171" s="272" t="s">
        <v>2069</v>
      </c>
      <c r="S171" s="272">
        <v>0</v>
      </c>
      <c r="T171" s="272" t="s">
        <v>2163</v>
      </c>
      <c r="U171" s="272" t="s">
        <v>2164</v>
      </c>
      <c r="V171" s="272" t="s">
        <v>5423</v>
      </c>
      <c r="W171" s="272" t="s">
        <v>5519</v>
      </c>
      <c r="X171" s="272" t="s">
        <v>2165</v>
      </c>
      <c r="Y171" s="272" t="s">
        <v>4692</v>
      </c>
      <c r="Z171" s="272">
        <v>150</v>
      </c>
      <c r="AA171" s="272">
        <v>140</v>
      </c>
      <c r="AB171" s="272">
        <v>145</v>
      </c>
      <c r="AC171" s="272" t="s">
        <v>5466</v>
      </c>
      <c r="AD171" s="272" t="s">
        <v>254</v>
      </c>
      <c r="AE171" s="267" t="s">
        <v>257</v>
      </c>
      <c r="AF171" s="272" t="s">
        <v>2084</v>
      </c>
      <c r="AG171" s="275" t="s">
        <v>2117</v>
      </c>
      <c r="AH171" s="275">
        <v>45565</v>
      </c>
      <c r="AI171" s="275">
        <v>45626</v>
      </c>
      <c r="AJ171" s="272" t="s">
        <v>2166</v>
      </c>
      <c r="AK171" s="267"/>
      <c r="AL171" s="267"/>
      <c r="AM171" s="267"/>
      <c r="AN171" s="267"/>
      <c r="AO171" s="267"/>
      <c r="AP171" s="318"/>
    </row>
    <row r="172" spans="1:42" s="408" customFormat="1" ht="57.75" customHeight="1" x14ac:dyDescent="0.2">
      <c r="A172" s="277" t="s">
        <v>257</v>
      </c>
      <c r="B172" s="268" t="s">
        <v>121</v>
      </c>
      <c r="C172" s="278" t="s">
        <v>5776</v>
      </c>
      <c r="D172" s="270" t="str">
        <f>CONCATENATE(E172, "-", F172, "-", G172, "-", H172, "-", I172)</f>
        <v>11-131-4-2023-0124</v>
      </c>
      <c r="E172" s="271" t="str">
        <f>MID(J172,1,2)</f>
        <v>11</v>
      </c>
      <c r="F172" s="271" t="str">
        <f>MID(J172,5,3)</f>
        <v>131</v>
      </c>
      <c r="G172" s="271" t="str">
        <f>MID(J172,12,1)</f>
        <v>4</v>
      </c>
      <c r="H172" s="278">
        <v>2023</v>
      </c>
      <c r="I172" s="278" t="s">
        <v>5777</v>
      </c>
      <c r="J172" s="272" t="s">
        <v>2740</v>
      </c>
      <c r="K172" s="272" t="s">
        <v>2741</v>
      </c>
      <c r="L172" s="278" t="s">
        <v>331</v>
      </c>
      <c r="M172" s="273">
        <v>35000</v>
      </c>
      <c r="N172" s="273">
        <v>24500</v>
      </c>
      <c r="O172" s="273">
        <v>10500</v>
      </c>
      <c r="P172" s="279"/>
      <c r="Q172" s="272" t="s">
        <v>15</v>
      </c>
      <c r="R172" s="272" t="s">
        <v>332</v>
      </c>
      <c r="S172" s="283">
        <v>1</v>
      </c>
      <c r="T172" s="272" t="s">
        <v>2087</v>
      </c>
      <c r="U172" s="272" t="s">
        <v>2088</v>
      </c>
      <c r="V172" s="272" t="s">
        <v>5423</v>
      </c>
      <c r="W172" s="272" t="s">
        <v>5519</v>
      </c>
      <c r="X172" s="272" t="s">
        <v>2011</v>
      </c>
      <c r="Y172" s="272" t="s">
        <v>2014</v>
      </c>
      <c r="Z172" s="272">
        <v>55</v>
      </c>
      <c r="AA172" s="272">
        <v>55</v>
      </c>
      <c r="AB172" s="272" t="s">
        <v>2089</v>
      </c>
      <c r="AC172" s="272" t="s">
        <v>5466</v>
      </c>
      <c r="AD172" s="272" t="s">
        <v>254</v>
      </c>
      <c r="AE172" s="267" t="s">
        <v>257</v>
      </c>
      <c r="AF172" s="272" t="s">
        <v>2084</v>
      </c>
      <c r="AG172" s="275" t="s">
        <v>2065</v>
      </c>
      <c r="AH172" s="275" t="s">
        <v>2076</v>
      </c>
      <c r="AI172" s="275">
        <v>45626</v>
      </c>
      <c r="AJ172" s="272" t="s">
        <v>2090</v>
      </c>
      <c r="AK172" s="267"/>
      <c r="AL172" s="267"/>
      <c r="AM172" s="267"/>
      <c r="AN172" s="267"/>
      <c r="AO172" s="267"/>
      <c r="AP172" s="318"/>
    </row>
    <row r="173" spans="1:42" s="408" customFormat="1" ht="57.75" customHeight="1" x14ac:dyDescent="0.2">
      <c r="A173" s="277" t="s">
        <v>257</v>
      </c>
      <c r="B173" s="268" t="s">
        <v>121</v>
      </c>
      <c r="C173" s="278" t="s">
        <v>5778</v>
      </c>
      <c r="D173" s="270"/>
      <c r="E173" s="271"/>
      <c r="F173" s="271"/>
      <c r="G173" s="271"/>
      <c r="H173" s="278"/>
      <c r="I173" s="278"/>
      <c r="J173" s="272" t="s">
        <v>2740</v>
      </c>
      <c r="K173" s="272" t="s">
        <v>2741</v>
      </c>
      <c r="L173" s="278" t="s">
        <v>331</v>
      </c>
      <c r="M173" s="273">
        <v>10500</v>
      </c>
      <c r="N173" s="273">
        <v>10500</v>
      </c>
      <c r="O173" s="273"/>
      <c r="P173" s="279"/>
      <c r="Q173" s="272" t="s">
        <v>15</v>
      </c>
      <c r="R173" s="272" t="s">
        <v>332</v>
      </c>
      <c r="S173" s="283">
        <v>1</v>
      </c>
      <c r="T173" s="272" t="s">
        <v>2087</v>
      </c>
      <c r="U173" s="272" t="s">
        <v>2091</v>
      </c>
      <c r="V173" s="272" t="s">
        <v>5423</v>
      </c>
      <c r="W173" s="272" t="s">
        <v>5519</v>
      </c>
      <c r="X173" s="272" t="s">
        <v>2011</v>
      </c>
      <c r="Y173" s="272" t="s">
        <v>2014</v>
      </c>
      <c r="Z173" s="272">
        <v>55</v>
      </c>
      <c r="AA173" s="272">
        <v>55</v>
      </c>
      <c r="AB173" s="272">
        <v>46</v>
      </c>
      <c r="AC173" s="272" t="s">
        <v>5466</v>
      </c>
      <c r="AD173" s="272" t="s">
        <v>254</v>
      </c>
      <c r="AE173" s="267" t="s">
        <v>257</v>
      </c>
      <c r="AF173" s="272" t="s">
        <v>2084</v>
      </c>
      <c r="AG173" s="275" t="s">
        <v>2092</v>
      </c>
      <c r="AH173" s="275" t="s">
        <v>2086</v>
      </c>
      <c r="AI173" s="275">
        <v>45260</v>
      </c>
      <c r="AJ173" s="272" t="s">
        <v>2090</v>
      </c>
      <c r="AK173" s="267"/>
      <c r="AL173" s="267"/>
      <c r="AM173" s="267"/>
      <c r="AN173" s="267"/>
      <c r="AO173" s="267"/>
      <c r="AP173" s="318"/>
    </row>
    <row r="174" spans="1:42" s="408" customFormat="1" ht="57.75" customHeight="1" x14ac:dyDescent="0.2">
      <c r="A174" s="267" t="s">
        <v>258</v>
      </c>
      <c r="B174" s="268" t="s">
        <v>121</v>
      </c>
      <c r="C174" s="278" t="s">
        <v>5779</v>
      </c>
      <c r="D174" s="270" t="str">
        <f>CONCATENATE(E174, "-", F174, "-", G174, "-", H174, "-", I174)</f>
        <v>11-131-4-2023-0126</v>
      </c>
      <c r="E174" s="271" t="str">
        <f>MID(J174,1,2)</f>
        <v>11</v>
      </c>
      <c r="F174" s="271" t="str">
        <f>MID(J174,5,3)</f>
        <v>131</v>
      </c>
      <c r="G174" s="271" t="str">
        <f>MID(J174,12,1)</f>
        <v>4</v>
      </c>
      <c r="H174" s="278">
        <v>2023</v>
      </c>
      <c r="I174" s="278" t="s">
        <v>5780</v>
      </c>
      <c r="J174" s="272" t="s">
        <v>2742</v>
      </c>
      <c r="K174" s="272" t="s">
        <v>2743</v>
      </c>
      <c r="L174" s="278" t="s">
        <v>331</v>
      </c>
      <c r="M174" s="273">
        <v>30000</v>
      </c>
      <c r="N174" s="273">
        <v>10000</v>
      </c>
      <c r="O174" s="273">
        <v>20000</v>
      </c>
      <c r="P174" s="279"/>
      <c r="Q174" s="272" t="s">
        <v>15</v>
      </c>
      <c r="R174" s="272" t="s">
        <v>332</v>
      </c>
      <c r="S174" s="283">
        <v>1</v>
      </c>
      <c r="T174" s="272" t="s">
        <v>2071</v>
      </c>
      <c r="U174" s="272" t="s">
        <v>2072</v>
      </c>
      <c r="V174" s="272" t="s">
        <v>5423</v>
      </c>
      <c r="W174" s="272" t="s">
        <v>5519</v>
      </c>
      <c r="X174" s="272" t="s">
        <v>2073</v>
      </c>
      <c r="Y174" s="272" t="s">
        <v>1972</v>
      </c>
      <c r="Z174" s="272">
        <v>1</v>
      </c>
      <c r="AA174" s="272">
        <v>1</v>
      </c>
      <c r="AB174" s="272">
        <v>1</v>
      </c>
      <c r="AC174" s="272" t="s">
        <v>5466</v>
      </c>
      <c r="AD174" s="272" t="s">
        <v>254</v>
      </c>
      <c r="AE174" s="267" t="s">
        <v>258</v>
      </c>
      <c r="AF174" s="272" t="s">
        <v>2074</v>
      </c>
      <c r="AG174" s="275" t="s">
        <v>2075</v>
      </c>
      <c r="AH174" s="275" t="s">
        <v>2076</v>
      </c>
      <c r="AI174" s="275">
        <v>45626</v>
      </c>
      <c r="AJ174" s="272" t="s">
        <v>2077</v>
      </c>
      <c r="AK174" s="267"/>
      <c r="AL174" s="267"/>
      <c r="AM174" s="267"/>
      <c r="AN174" s="267"/>
      <c r="AO174" s="267"/>
      <c r="AP174" s="267"/>
    </row>
    <row r="175" spans="1:42" s="408" customFormat="1" ht="57.75" customHeight="1" x14ac:dyDescent="0.2">
      <c r="A175" s="272"/>
      <c r="B175" s="268" t="s">
        <v>121</v>
      </c>
      <c r="C175" s="303" t="s">
        <v>5781</v>
      </c>
      <c r="D175" s="303" t="s">
        <v>5782</v>
      </c>
      <c r="E175" s="287"/>
      <c r="F175" s="287"/>
      <c r="G175" s="287"/>
      <c r="H175" s="303"/>
      <c r="I175" s="303"/>
      <c r="J175" s="272" t="s">
        <v>2742</v>
      </c>
      <c r="K175" s="272" t="s">
        <v>2743</v>
      </c>
      <c r="L175" s="303" t="s">
        <v>331</v>
      </c>
      <c r="M175" s="273">
        <v>20000</v>
      </c>
      <c r="N175" s="273">
        <v>20000</v>
      </c>
      <c r="O175" s="273"/>
      <c r="P175" s="282"/>
      <c r="Q175" s="272" t="s">
        <v>15</v>
      </c>
      <c r="R175" s="272" t="s">
        <v>332</v>
      </c>
      <c r="S175" s="289">
        <v>1</v>
      </c>
      <c r="T175" s="272" t="s">
        <v>2071</v>
      </c>
      <c r="U175" s="272" t="s">
        <v>2078</v>
      </c>
      <c r="V175" s="272"/>
      <c r="W175" s="272" t="s">
        <v>247</v>
      </c>
      <c r="X175" s="272" t="s">
        <v>2073</v>
      </c>
      <c r="Y175" s="272" t="s">
        <v>1972</v>
      </c>
      <c r="Z175" s="272"/>
      <c r="AA175" s="272"/>
      <c r="AB175" s="272"/>
      <c r="AC175" s="272" t="s">
        <v>250</v>
      </c>
      <c r="AD175" s="272" t="s">
        <v>255</v>
      </c>
      <c r="AE175" s="284" t="s">
        <v>258</v>
      </c>
      <c r="AF175" s="272" t="s">
        <v>2074</v>
      </c>
      <c r="AG175" s="275" t="s">
        <v>2079</v>
      </c>
      <c r="AH175" s="275" t="s">
        <v>2080</v>
      </c>
      <c r="AI175" s="275">
        <v>45260</v>
      </c>
      <c r="AJ175" s="272" t="s">
        <v>2077</v>
      </c>
      <c r="AK175" s="267"/>
      <c r="AL175" s="267"/>
      <c r="AM175" s="267"/>
      <c r="AN175" s="267"/>
      <c r="AO175" s="267"/>
      <c r="AP175" s="318"/>
    </row>
    <row r="176" spans="1:42" s="408" customFormat="1" ht="57.75" customHeight="1" x14ac:dyDescent="0.2">
      <c r="A176" s="277" t="s">
        <v>257</v>
      </c>
      <c r="B176" s="268" t="s">
        <v>121</v>
      </c>
      <c r="C176" s="278" t="s">
        <v>5783</v>
      </c>
      <c r="D176" s="270" t="str">
        <f t="shared" ref="D176:D193" si="19">CONCATENATE(E176, "-", F176, "-", G176, "-", H176, "-", I176)</f>
        <v>11-131-4-2023-0114</v>
      </c>
      <c r="E176" s="271" t="str">
        <f t="shared" ref="E176:E189" si="20">MID(J176,1,2)</f>
        <v>11</v>
      </c>
      <c r="F176" s="271" t="str">
        <f t="shared" ref="F176:F188" si="21">MID(J176,5,3)</f>
        <v>131</v>
      </c>
      <c r="G176" s="271" t="str">
        <f t="shared" ref="G176:G188" si="22">MID(J176,12,1)</f>
        <v>4</v>
      </c>
      <c r="H176" s="278">
        <v>2023</v>
      </c>
      <c r="I176" s="278" t="s">
        <v>5784</v>
      </c>
      <c r="J176" s="272" t="s">
        <v>2727</v>
      </c>
      <c r="K176" s="272" t="s">
        <v>2728</v>
      </c>
      <c r="L176" s="278" t="s">
        <v>331</v>
      </c>
      <c r="M176" s="273">
        <v>6000</v>
      </c>
      <c r="N176" s="273">
        <v>6000</v>
      </c>
      <c r="O176" s="273"/>
      <c r="P176" s="279"/>
      <c r="Q176" s="272" t="s">
        <v>15</v>
      </c>
      <c r="R176" s="272" t="s">
        <v>332</v>
      </c>
      <c r="S176" s="283">
        <v>1</v>
      </c>
      <c r="T176" s="272" t="s">
        <v>2093</v>
      </c>
      <c r="U176" s="272" t="s">
        <v>2094</v>
      </c>
      <c r="V176" s="272" t="s">
        <v>5739</v>
      </c>
      <c r="W176" s="272" t="s">
        <v>5740</v>
      </c>
      <c r="X176" s="272" t="s">
        <v>2095</v>
      </c>
      <c r="Y176" s="272" t="s">
        <v>2096</v>
      </c>
      <c r="Z176" s="272">
        <v>70</v>
      </c>
      <c r="AA176" s="272">
        <v>70</v>
      </c>
      <c r="AB176" s="272" t="s">
        <v>2089</v>
      </c>
      <c r="AC176" s="272" t="s">
        <v>5466</v>
      </c>
      <c r="AD176" s="272" t="s">
        <v>254</v>
      </c>
      <c r="AE176" s="267" t="s">
        <v>257</v>
      </c>
      <c r="AF176" s="272" t="s">
        <v>2074</v>
      </c>
      <c r="AG176" s="275" t="s">
        <v>2075</v>
      </c>
      <c r="AH176" s="275" t="s">
        <v>2070</v>
      </c>
      <c r="AI176" s="275" t="s">
        <v>2097</v>
      </c>
      <c r="AJ176" s="272" t="s">
        <v>2098</v>
      </c>
      <c r="AK176" s="267"/>
      <c r="AL176" s="267"/>
      <c r="AM176" s="267"/>
      <c r="AN176" s="267"/>
      <c r="AO176" s="267"/>
      <c r="AP176" s="318"/>
    </row>
    <row r="177" spans="1:42" s="408" customFormat="1" ht="57.75" customHeight="1" x14ac:dyDescent="0.2">
      <c r="A177" s="277" t="s">
        <v>257</v>
      </c>
      <c r="B177" s="268" t="s">
        <v>121</v>
      </c>
      <c r="C177" s="278" t="s">
        <v>5785</v>
      </c>
      <c r="D177" s="270" t="str">
        <f t="shared" si="19"/>
        <v>11-131-4-2023-0115</v>
      </c>
      <c r="E177" s="271" t="str">
        <f t="shared" si="20"/>
        <v>11</v>
      </c>
      <c r="F177" s="271" t="str">
        <f t="shared" si="21"/>
        <v>131</v>
      </c>
      <c r="G177" s="271" t="str">
        <f t="shared" si="22"/>
        <v>4</v>
      </c>
      <c r="H177" s="278">
        <v>2023</v>
      </c>
      <c r="I177" s="278" t="s">
        <v>5786</v>
      </c>
      <c r="J177" s="272" t="s">
        <v>2727</v>
      </c>
      <c r="K177" s="272" t="s">
        <v>2728</v>
      </c>
      <c r="L177" s="278" t="s">
        <v>331</v>
      </c>
      <c r="M177" s="273">
        <v>4000</v>
      </c>
      <c r="N177" s="273">
        <v>4000</v>
      </c>
      <c r="O177" s="273"/>
      <c r="P177" s="279"/>
      <c r="Q177" s="272" t="s">
        <v>15</v>
      </c>
      <c r="R177" s="272" t="s">
        <v>332</v>
      </c>
      <c r="S177" s="283">
        <v>1</v>
      </c>
      <c r="T177" s="272" t="s">
        <v>2099</v>
      </c>
      <c r="U177" s="272" t="s">
        <v>2094</v>
      </c>
      <c r="V177" s="272" t="s">
        <v>5739</v>
      </c>
      <c r="W177" s="272" t="s">
        <v>5740</v>
      </c>
      <c r="X177" s="272" t="s">
        <v>2100</v>
      </c>
      <c r="Y177" s="272" t="s">
        <v>2101</v>
      </c>
      <c r="Z177" s="272">
        <v>70</v>
      </c>
      <c r="AA177" s="272">
        <v>70</v>
      </c>
      <c r="AB177" s="272" t="s">
        <v>2089</v>
      </c>
      <c r="AC177" s="272" t="s">
        <v>5466</v>
      </c>
      <c r="AD177" s="272" t="s">
        <v>254</v>
      </c>
      <c r="AE177" s="267" t="s">
        <v>257</v>
      </c>
      <c r="AF177" s="272" t="s">
        <v>489</v>
      </c>
      <c r="AG177" s="275" t="s">
        <v>2075</v>
      </c>
      <c r="AH177" s="275" t="s">
        <v>2070</v>
      </c>
      <c r="AI177" s="275" t="s">
        <v>2097</v>
      </c>
      <c r="AJ177" s="272" t="s">
        <v>2102</v>
      </c>
      <c r="AK177" s="267"/>
      <c r="AL177" s="267"/>
      <c r="AM177" s="267"/>
      <c r="AN177" s="267"/>
      <c r="AO177" s="267"/>
      <c r="AP177" s="318"/>
    </row>
    <row r="178" spans="1:42" s="408" customFormat="1" ht="57.75" customHeight="1" x14ac:dyDescent="0.2">
      <c r="A178" s="277" t="s">
        <v>257</v>
      </c>
      <c r="B178" s="268" t="s">
        <v>121</v>
      </c>
      <c r="C178" s="278" t="s">
        <v>5787</v>
      </c>
      <c r="D178" s="270" t="str">
        <f t="shared" si="19"/>
        <v>11-134-4-2023-0128</v>
      </c>
      <c r="E178" s="271" t="str">
        <f t="shared" si="20"/>
        <v>11</v>
      </c>
      <c r="F178" s="271" t="str">
        <f t="shared" si="21"/>
        <v>134</v>
      </c>
      <c r="G178" s="271" t="str">
        <f t="shared" si="22"/>
        <v>4</v>
      </c>
      <c r="H178" s="278">
        <v>2023</v>
      </c>
      <c r="I178" s="278" t="s">
        <v>5788</v>
      </c>
      <c r="J178" s="272" t="s">
        <v>2167</v>
      </c>
      <c r="K178" s="272" t="s">
        <v>2729</v>
      </c>
      <c r="L178" s="278" t="s">
        <v>331</v>
      </c>
      <c r="M178" s="273">
        <v>1000</v>
      </c>
      <c r="N178" s="273">
        <v>1000</v>
      </c>
      <c r="O178" s="273"/>
      <c r="P178" s="279"/>
      <c r="Q178" s="272" t="s">
        <v>16</v>
      </c>
      <c r="R178" s="272" t="s">
        <v>2168</v>
      </c>
      <c r="S178" s="272">
        <v>0</v>
      </c>
      <c r="T178" s="272" t="s">
        <v>2169</v>
      </c>
      <c r="U178" s="272" t="s">
        <v>2170</v>
      </c>
      <c r="V178" s="272" t="s">
        <v>5423</v>
      </c>
      <c r="W178" s="272" t="s">
        <v>5462</v>
      </c>
      <c r="X178" s="272" t="s">
        <v>2171</v>
      </c>
      <c r="Y178" s="272" t="s">
        <v>2172</v>
      </c>
      <c r="Z178" s="272">
        <v>2</v>
      </c>
      <c r="AA178" s="272">
        <v>2</v>
      </c>
      <c r="AB178" s="272" t="s">
        <v>2173</v>
      </c>
      <c r="AC178" s="272" t="s">
        <v>5424</v>
      </c>
      <c r="AD178" s="272" t="s">
        <v>254</v>
      </c>
      <c r="AE178" s="267" t="s">
        <v>257</v>
      </c>
      <c r="AF178" s="272" t="s">
        <v>2175</v>
      </c>
      <c r="AG178" s="275" t="s">
        <v>2176</v>
      </c>
      <c r="AH178" s="275" t="s">
        <v>2177</v>
      </c>
      <c r="AI178" s="275" t="s">
        <v>2178</v>
      </c>
      <c r="AJ178" s="272" t="s">
        <v>2179</v>
      </c>
      <c r="AK178" s="267"/>
      <c r="AL178" s="267"/>
      <c r="AM178" s="267"/>
      <c r="AN178" s="267"/>
      <c r="AO178" s="267"/>
      <c r="AP178" s="267"/>
    </row>
    <row r="179" spans="1:42" s="408" customFormat="1" ht="57.75" customHeight="1" x14ac:dyDescent="0.2">
      <c r="A179" s="277" t="s">
        <v>257</v>
      </c>
      <c r="B179" s="268" t="s">
        <v>121</v>
      </c>
      <c r="C179" s="278" t="s">
        <v>5789</v>
      </c>
      <c r="D179" s="270" t="str">
        <f t="shared" si="19"/>
        <v>11-134-4-2023-0129</v>
      </c>
      <c r="E179" s="271" t="str">
        <f t="shared" si="20"/>
        <v>11</v>
      </c>
      <c r="F179" s="271" t="str">
        <f t="shared" si="21"/>
        <v>134</v>
      </c>
      <c r="G179" s="271" t="str">
        <f t="shared" si="22"/>
        <v>4</v>
      </c>
      <c r="H179" s="278">
        <v>2023</v>
      </c>
      <c r="I179" s="278" t="s">
        <v>5790</v>
      </c>
      <c r="J179" s="272" t="s">
        <v>2167</v>
      </c>
      <c r="K179" s="272" t="s">
        <v>2729</v>
      </c>
      <c r="L179" s="278" t="s">
        <v>331</v>
      </c>
      <c r="M179" s="273">
        <v>2000</v>
      </c>
      <c r="N179" s="273">
        <v>2000</v>
      </c>
      <c r="O179" s="273"/>
      <c r="P179" s="279"/>
      <c r="Q179" s="272" t="s">
        <v>16</v>
      </c>
      <c r="R179" s="272" t="s">
        <v>2168</v>
      </c>
      <c r="S179" s="272">
        <v>0</v>
      </c>
      <c r="T179" s="272" t="s">
        <v>2180</v>
      </c>
      <c r="U179" s="272" t="s">
        <v>2181</v>
      </c>
      <c r="V179" s="272" t="s">
        <v>5423</v>
      </c>
      <c r="W179" s="272" t="s">
        <v>5462</v>
      </c>
      <c r="X179" s="272" t="s">
        <v>2182</v>
      </c>
      <c r="Y179" s="272" t="s">
        <v>2172</v>
      </c>
      <c r="Z179" s="272">
        <v>1</v>
      </c>
      <c r="AA179" s="272">
        <v>1</v>
      </c>
      <c r="AB179" s="272" t="s">
        <v>2173</v>
      </c>
      <c r="AC179" s="272" t="s">
        <v>5424</v>
      </c>
      <c r="AD179" s="272" t="s">
        <v>254</v>
      </c>
      <c r="AE179" s="267" t="s">
        <v>257</v>
      </c>
      <c r="AF179" s="272" t="s">
        <v>2175</v>
      </c>
      <c r="AG179" s="275" t="s">
        <v>2176</v>
      </c>
      <c r="AH179" s="275" t="s">
        <v>2177</v>
      </c>
      <c r="AI179" s="275" t="s">
        <v>2178</v>
      </c>
      <c r="AJ179" s="272" t="s">
        <v>2179</v>
      </c>
      <c r="AK179" s="267"/>
      <c r="AL179" s="267"/>
      <c r="AM179" s="267"/>
      <c r="AN179" s="267"/>
      <c r="AO179" s="267"/>
      <c r="AP179" s="267"/>
    </row>
    <row r="180" spans="1:42" s="408" customFormat="1" ht="57.75" customHeight="1" x14ac:dyDescent="0.2">
      <c r="A180" s="277" t="s">
        <v>257</v>
      </c>
      <c r="B180" s="268" t="s">
        <v>121</v>
      </c>
      <c r="C180" s="278" t="s">
        <v>5791</v>
      </c>
      <c r="D180" s="270" t="str">
        <f t="shared" si="19"/>
        <v>11-134-4-2023-0130</v>
      </c>
      <c r="E180" s="271" t="str">
        <f t="shared" si="20"/>
        <v>11</v>
      </c>
      <c r="F180" s="271" t="str">
        <f t="shared" si="21"/>
        <v>134</v>
      </c>
      <c r="G180" s="271" t="str">
        <f t="shared" si="22"/>
        <v>4</v>
      </c>
      <c r="H180" s="278">
        <v>2023</v>
      </c>
      <c r="I180" s="278" t="s">
        <v>5792</v>
      </c>
      <c r="J180" s="272" t="s">
        <v>2167</v>
      </c>
      <c r="K180" s="272" t="s">
        <v>2729</v>
      </c>
      <c r="L180" s="278" t="s">
        <v>331</v>
      </c>
      <c r="M180" s="273">
        <v>2000</v>
      </c>
      <c r="N180" s="273">
        <v>2000</v>
      </c>
      <c r="O180" s="273"/>
      <c r="P180" s="279"/>
      <c r="Q180" s="272" t="s">
        <v>16</v>
      </c>
      <c r="R180" s="272" t="s">
        <v>2168</v>
      </c>
      <c r="S180" s="272">
        <v>0</v>
      </c>
      <c r="T180" s="272" t="s">
        <v>2183</v>
      </c>
      <c r="U180" s="272" t="s">
        <v>2184</v>
      </c>
      <c r="V180" s="272" t="s">
        <v>5683</v>
      </c>
      <c r="W180" s="272" t="s">
        <v>5684</v>
      </c>
      <c r="X180" s="272" t="s">
        <v>2185</v>
      </c>
      <c r="Y180" s="272" t="s">
        <v>2172</v>
      </c>
      <c r="Z180" s="272">
        <v>1</v>
      </c>
      <c r="AA180" s="272" t="s">
        <v>4693</v>
      </c>
      <c r="AB180" s="272" t="s">
        <v>4693</v>
      </c>
      <c r="AC180" s="272" t="s">
        <v>5424</v>
      </c>
      <c r="AD180" s="272" t="s">
        <v>254</v>
      </c>
      <c r="AE180" s="267" t="s">
        <v>257</v>
      </c>
      <c r="AF180" s="272" t="s">
        <v>2186</v>
      </c>
      <c r="AG180" s="275" t="s">
        <v>2176</v>
      </c>
      <c r="AH180" s="275" t="s">
        <v>2177</v>
      </c>
      <c r="AI180" s="275" t="s">
        <v>2178</v>
      </c>
      <c r="AJ180" s="272" t="s">
        <v>2187</v>
      </c>
      <c r="AK180" s="267"/>
      <c r="AL180" s="267"/>
      <c r="AM180" s="267"/>
      <c r="AN180" s="267"/>
      <c r="AO180" s="267"/>
      <c r="AP180" s="267"/>
    </row>
    <row r="181" spans="1:42" s="408" customFormat="1" ht="57.75" customHeight="1" x14ac:dyDescent="0.2">
      <c r="A181" s="277" t="s">
        <v>257</v>
      </c>
      <c r="B181" s="268" t="s">
        <v>121</v>
      </c>
      <c r="C181" s="278" t="s">
        <v>5793</v>
      </c>
      <c r="D181" s="270" t="str">
        <f t="shared" si="19"/>
        <v>11-134-4-2023-0131</v>
      </c>
      <c r="E181" s="271" t="str">
        <f t="shared" si="20"/>
        <v>11</v>
      </c>
      <c r="F181" s="271" t="str">
        <f t="shared" si="21"/>
        <v>134</v>
      </c>
      <c r="G181" s="271" t="str">
        <f t="shared" si="22"/>
        <v>4</v>
      </c>
      <c r="H181" s="278">
        <v>2023</v>
      </c>
      <c r="I181" s="278" t="s">
        <v>5794</v>
      </c>
      <c r="J181" s="272" t="s">
        <v>2188</v>
      </c>
      <c r="K181" s="272" t="s">
        <v>2744</v>
      </c>
      <c r="L181" s="278" t="s">
        <v>331</v>
      </c>
      <c r="M181" s="273">
        <v>7050</v>
      </c>
      <c r="N181" s="273">
        <v>7050</v>
      </c>
      <c r="O181" s="279"/>
      <c r="P181" s="279"/>
      <c r="Q181" s="272" t="s">
        <v>16</v>
      </c>
      <c r="R181" s="272" t="s">
        <v>2189</v>
      </c>
      <c r="S181" s="272">
        <v>0</v>
      </c>
      <c r="T181" s="272" t="s">
        <v>2190</v>
      </c>
      <c r="U181" s="272" t="s">
        <v>2191</v>
      </c>
      <c r="V181" s="272" t="s">
        <v>5423</v>
      </c>
      <c r="W181" s="272" t="s">
        <v>5462</v>
      </c>
      <c r="X181" s="272" t="s">
        <v>2192</v>
      </c>
      <c r="Y181" s="272" t="s">
        <v>2193</v>
      </c>
      <c r="Z181" s="272">
        <v>3</v>
      </c>
      <c r="AA181" s="272">
        <v>0</v>
      </c>
      <c r="AB181" s="272">
        <v>0</v>
      </c>
      <c r="AC181" s="272" t="s">
        <v>5466</v>
      </c>
      <c r="AD181" s="272" t="s">
        <v>254</v>
      </c>
      <c r="AE181" s="267" t="s">
        <v>257</v>
      </c>
      <c r="AF181" s="272" t="s">
        <v>2194</v>
      </c>
      <c r="AG181" s="275" t="s">
        <v>2176</v>
      </c>
      <c r="AH181" s="275" t="s">
        <v>2195</v>
      </c>
      <c r="AI181" s="275" t="s">
        <v>2196</v>
      </c>
      <c r="AJ181" s="272" t="s">
        <v>2197</v>
      </c>
      <c r="AK181" s="267"/>
      <c r="AL181" s="267"/>
      <c r="AM181" s="267"/>
      <c r="AN181" s="267"/>
      <c r="AO181" s="267"/>
      <c r="AP181" s="318"/>
    </row>
    <row r="182" spans="1:42" s="408" customFormat="1" ht="57.75" customHeight="1" x14ac:dyDescent="0.2">
      <c r="A182" s="277" t="s">
        <v>257</v>
      </c>
      <c r="B182" s="268" t="s">
        <v>121</v>
      </c>
      <c r="C182" s="278" t="s">
        <v>5795</v>
      </c>
      <c r="D182" s="270" t="str">
        <f t="shared" si="19"/>
        <v>11-134-4-2023-0132</v>
      </c>
      <c r="E182" s="271" t="str">
        <f t="shared" si="20"/>
        <v>11</v>
      </c>
      <c r="F182" s="271" t="str">
        <f t="shared" si="21"/>
        <v>134</v>
      </c>
      <c r="G182" s="271" t="str">
        <f t="shared" si="22"/>
        <v>4</v>
      </c>
      <c r="H182" s="278">
        <v>2023</v>
      </c>
      <c r="I182" s="278" t="s">
        <v>5796</v>
      </c>
      <c r="J182" s="272" t="s">
        <v>2188</v>
      </c>
      <c r="K182" s="272" t="s">
        <v>2744</v>
      </c>
      <c r="L182" s="278" t="s">
        <v>331</v>
      </c>
      <c r="M182" s="273">
        <v>4700</v>
      </c>
      <c r="N182" s="273">
        <v>4700</v>
      </c>
      <c r="O182" s="279"/>
      <c r="P182" s="279"/>
      <c r="Q182" s="272" t="s">
        <v>16</v>
      </c>
      <c r="R182" s="272" t="s">
        <v>2189</v>
      </c>
      <c r="S182" s="272">
        <v>0</v>
      </c>
      <c r="T182" s="272" t="s">
        <v>2198</v>
      </c>
      <c r="U182" s="272" t="s">
        <v>2199</v>
      </c>
      <c r="V182" s="272" t="s">
        <v>5683</v>
      </c>
      <c r="W182" s="272" t="s">
        <v>5719</v>
      </c>
      <c r="X182" s="272" t="s">
        <v>2200</v>
      </c>
      <c r="Y182" s="272" t="s">
        <v>2201</v>
      </c>
      <c r="Z182" s="272">
        <v>2</v>
      </c>
      <c r="AA182" s="272">
        <v>2</v>
      </c>
      <c r="AB182" s="272" t="s">
        <v>2173</v>
      </c>
      <c r="AC182" s="272" t="s">
        <v>5466</v>
      </c>
      <c r="AD182" s="272" t="s">
        <v>254</v>
      </c>
      <c r="AE182" s="267" t="s">
        <v>257</v>
      </c>
      <c r="AF182" s="272" t="s">
        <v>2194</v>
      </c>
      <c r="AG182" s="275" t="s">
        <v>2176</v>
      </c>
      <c r="AH182" s="275" t="s">
        <v>2195</v>
      </c>
      <c r="AI182" s="275" t="s">
        <v>2196</v>
      </c>
      <c r="AJ182" s="272" t="s">
        <v>2197</v>
      </c>
      <c r="AK182" s="267"/>
      <c r="AL182" s="267"/>
      <c r="AM182" s="267"/>
      <c r="AN182" s="267"/>
      <c r="AO182" s="267"/>
      <c r="AP182" s="267"/>
    </row>
    <row r="183" spans="1:42" s="408" customFormat="1" ht="57.75" customHeight="1" x14ac:dyDescent="0.2">
      <c r="A183" s="267" t="s">
        <v>258</v>
      </c>
      <c r="B183" s="268" t="s">
        <v>121</v>
      </c>
      <c r="C183" s="303" t="s">
        <v>5797</v>
      </c>
      <c r="D183" s="286" t="str">
        <f t="shared" si="19"/>
        <v>11-134-4-2023-0133</v>
      </c>
      <c r="E183" s="287" t="str">
        <f t="shared" si="20"/>
        <v>11</v>
      </c>
      <c r="F183" s="287" t="str">
        <f t="shared" si="21"/>
        <v>134</v>
      </c>
      <c r="G183" s="287" t="str">
        <f t="shared" si="22"/>
        <v>4</v>
      </c>
      <c r="H183" s="303">
        <v>2023</v>
      </c>
      <c r="I183" s="303" t="s">
        <v>5798</v>
      </c>
      <c r="J183" s="272" t="s">
        <v>2188</v>
      </c>
      <c r="K183" s="272" t="s">
        <v>2744</v>
      </c>
      <c r="L183" s="303" t="s">
        <v>331</v>
      </c>
      <c r="M183" s="273">
        <v>53000</v>
      </c>
      <c r="N183" s="273">
        <v>53000</v>
      </c>
      <c r="O183" s="282"/>
      <c r="P183" s="282"/>
      <c r="Q183" s="272" t="s">
        <v>16</v>
      </c>
      <c r="R183" s="272" t="s">
        <v>2189</v>
      </c>
      <c r="S183" s="272">
        <v>0</v>
      </c>
      <c r="T183" s="272" t="s">
        <v>2202</v>
      </c>
      <c r="U183" s="272" t="s">
        <v>2203</v>
      </c>
      <c r="V183" s="272" t="s">
        <v>5683</v>
      </c>
      <c r="W183" s="272" t="s">
        <v>5719</v>
      </c>
      <c r="X183" s="272" t="s">
        <v>2204</v>
      </c>
      <c r="Y183" s="272" t="s">
        <v>2205</v>
      </c>
      <c r="Z183" s="272">
        <v>5</v>
      </c>
      <c r="AA183" s="272">
        <v>5</v>
      </c>
      <c r="AB183" s="272">
        <v>5</v>
      </c>
      <c r="AC183" s="272" t="s">
        <v>5466</v>
      </c>
      <c r="AD183" s="272" t="s">
        <v>254</v>
      </c>
      <c r="AE183" s="284" t="s">
        <v>258</v>
      </c>
      <c r="AF183" s="272" t="s">
        <v>2074</v>
      </c>
      <c r="AG183" s="275" t="s">
        <v>2176</v>
      </c>
      <c r="AH183" s="275" t="s">
        <v>2195</v>
      </c>
      <c r="AI183" s="275" t="s">
        <v>2196</v>
      </c>
      <c r="AJ183" s="272" t="s">
        <v>2206</v>
      </c>
      <c r="AK183" s="267"/>
      <c r="AL183" s="267"/>
      <c r="AM183" s="267"/>
      <c r="AN183" s="267"/>
      <c r="AO183" s="267"/>
      <c r="AP183" s="267"/>
    </row>
    <row r="184" spans="1:42" s="408" customFormat="1" ht="57.75" customHeight="1" x14ac:dyDescent="0.2">
      <c r="A184" s="277" t="s">
        <v>257</v>
      </c>
      <c r="B184" s="268" t="s">
        <v>121</v>
      </c>
      <c r="C184" s="278" t="s">
        <v>5799</v>
      </c>
      <c r="D184" s="270" t="str">
        <f t="shared" si="19"/>
        <v>11-134-4-2023-0134</v>
      </c>
      <c r="E184" s="271" t="str">
        <f t="shared" si="20"/>
        <v>11</v>
      </c>
      <c r="F184" s="271" t="str">
        <f t="shared" si="21"/>
        <v>134</v>
      </c>
      <c r="G184" s="271" t="str">
        <f t="shared" si="22"/>
        <v>4</v>
      </c>
      <c r="H184" s="278">
        <v>2023</v>
      </c>
      <c r="I184" s="278" t="s">
        <v>5800</v>
      </c>
      <c r="J184" s="272" t="s">
        <v>2188</v>
      </c>
      <c r="K184" s="272" t="s">
        <v>2744</v>
      </c>
      <c r="L184" s="278" t="s">
        <v>331</v>
      </c>
      <c r="M184" s="273">
        <v>15960</v>
      </c>
      <c r="N184" s="273">
        <v>15960</v>
      </c>
      <c r="O184" s="279"/>
      <c r="P184" s="279"/>
      <c r="Q184" s="272" t="s">
        <v>16</v>
      </c>
      <c r="R184" s="272" t="s">
        <v>2189</v>
      </c>
      <c r="S184" s="272">
        <v>0</v>
      </c>
      <c r="T184" s="272" t="s">
        <v>2207</v>
      </c>
      <c r="U184" s="272" t="s">
        <v>2208</v>
      </c>
      <c r="V184" s="272" t="s">
        <v>5683</v>
      </c>
      <c r="W184" s="272" t="s">
        <v>5719</v>
      </c>
      <c r="X184" s="272" t="s">
        <v>2209</v>
      </c>
      <c r="Y184" s="272" t="s">
        <v>2210</v>
      </c>
      <c r="Z184" s="272">
        <v>21</v>
      </c>
      <c r="AA184" s="272">
        <v>0</v>
      </c>
      <c r="AB184" s="272">
        <v>0</v>
      </c>
      <c r="AC184" s="272" t="s">
        <v>5466</v>
      </c>
      <c r="AD184" s="272" t="s">
        <v>2211</v>
      </c>
      <c r="AE184" s="267" t="s">
        <v>257</v>
      </c>
      <c r="AF184" s="272" t="s">
        <v>2212</v>
      </c>
      <c r="AG184" s="275" t="s">
        <v>2213</v>
      </c>
      <c r="AH184" s="275" t="s">
        <v>2214</v>
      </c>
      <c r="AI184" s="275" t="s">
        <v>2196</v>
      </c>
      <c r="AJ184" s="272" t="s">
        <v>2215</v>
      </c>
      <c r="AK184" s="267"/>
      <c r="AL184" s="267"/>
      <c r="AM184" s="267"/>
      <c r="AN184" s="267"/>
      <c r="AO184" s="267"/>
      <c r="AP184" s="267"/>
    </row>
    <row r="185" spans="1:42" s="408" customFormat="1" ht="57.75" customHeight="1" x14ac:dyDescent="0.2">
      <c r="A185" s="277" t="s">
        <v>257</v>
      </c>
      <c r="B185" s="268" t="s">
        <v>121</v>
      </c>
      <c r="C185" s="278" t="s">
        <v>5801</v>
      </c>
      <c r="D185" s="270" t="str">
        <f t="shared" si="19"/>
        <v>11-134-4-2023-0135</v>
      </c>
      <c r="E185" s="271" t="str">
        <f t="shared" si="20"/>
        <v>11</v>
      </c>
      <c r="F185" s="271" t="str">
        <f t="shared" si="21"/>
        <v>134</v>
      </c>
      <c r="G185" s="271" t="str">
        <f t="shared" si="22"/>
        <v>4</v>
      </c>
      <c r="H185" s="278">
        <v>2023</v>
      </c>
      <c r="I185" s="278" t="s">
        <v>5802</v>
      </c>
      <c r="J185" s="272" t="s">
        <v>2188</v>
      </c>
      <c r="K185" s="272" t="s">
        <v>2744</v>
      </c>
      <c r="L185" s="278" t="s">
        <v>331</v>
      </c>
      <c r="M185" s="273">
        <v>2280</v>
      </c>
      <c r="N185" s="273">
        <v>2280</v>
      </c>
      <c r="O185" s="279"/>
      <c r="P185" s="279"/>
      <c r="Q185" s="272" t="s">
        <v>16</v>
      </c>
      <c r="R185" s="272" t="s">
        <v>2189</v>
      </c>
      <c r="S185" s="272">
        <v>0</v>
      </c>
      <c r="T185" s="272" t="s">
        <v>2216</v>
      </c>
      <c r="U185" s="272" t="s">
        <v>2217</v>
      </c>
      <c r="V185" s="272" t="s">
        <v>5683</v>
      </c>
      <c r="W185" s="272" t="s">
        <v>5719</v>
      </c>
      <c r="X185" s="272" t="s">
        <v>2209</v>
      </c>
      <c r="Y185" s="272" t="s">
        <v>2210</v>
      </c>
      <c r="Z185" s="272">
        <v>3</v>
      </c>
      <c r="AA185" s="272">
        <v>0</v>
      </c>
      <c r="AB185" s="272">
        <v>0</v>
      </c>
      <c r="AC185" s="272" t="s">
        <v>5466</v>
      </c>
      <c r="AD185" s="272" t="s">
        <v>2211</v>
      </c>
      <c r="AE185" s="267" t="s">
        <v>257</v>
      </c>
      <c r="AF185" s="272" t="s">
        <v>2212</v>
      </c>
      <c r="AG185" s="275" t="s">
        <v>2213</v>
      </c>
      <c r="AH185" s="275" t="s">
        <v>2214</v>
      </c>
      <c r="AI185" s="275" t="s">
        <v>2196</v>
      </c>
      <c r="AJ185" s="272" t="s">
        <v>2215</v>
      </c>
      <c r="AK185" s="267"/>
      <c r="AL185" s="267"/>
      <c r="AM185" s="267"/>
      <c r="AN185" s="267"/>
      <c r="AO185" s="267"/>
      <c r="AP185" s="318"/>
    </row>
    <row r="186" spans="1:42" s="408" customFormat="1" ht="57.75" customHeight="1" x14ac:dyDescent="0.2">
      <c r="A186" s="277" t="s">
        <v>257</v>
      </c>
      <c r="B186" s="268" t="s">
        <v>195</v>
      </c>
      <c r="C186" s="278" t="s">
        <v>5452</v>
      </c>
      <c r="D186" s="270" t="str">
        <f t="shared" si="19"/>
        <v>00-122-4-2023-0010</v>
      </c>
      <c r="E186" s="271" t="str">
        <f t="shared" si="20"/>
        <v>00</v>
      </c>
      <c r="F186" s="271" t="str">
        <f t="shared" si="21"/>
        <v>122</v>
      </c>
      <c r="G186" s="271" t="str">
        <f t="shared" si="22"/>
        <v>4</v>
      </c>
      <c r="H186" s="278">
        <v>2023</v>
      </c>
      <c r="I186" s="278" t="s">
        <v>5453</v>
      </c>
      <c r="J186" s="272" t="s">
        <v>2615</v>
      </c>
      <c r="K186" s="272" t="s">
        <v>2775</v>
      </c>
      <c r="L186" s="278" t="s">
        <v>331</v>
      </c>
      <c r="M186" s="273">
        <v>15000</v>
      </c>
      <c r="N186" s="273">
        <v>15000</v>
      </c>
      <c r="O186" s="279"/>
      <c r="P186" s="279"/>
      <c r="Q186" s="272" t="s">
        <v>15</v>
      </c>
      <c r="R186" s="272" t="s">
        <v>332</v>
      </c>
      <c r="S186" s="280">
        <v>1</v>
      </c>
      <c r="T186" s="272" t="s">
        <v>4697</v>
      </c>
      <c r="U186" s="272" t="s">
        <v>1807</v>
      </c>
      <c r="V186" s="272" t="s">
        <v>5423</v>
      </c>
      <c r="W186" s="272" t="s">
        <v>5427</v>
      </c>
      <c r="X186" s="272" t="s">
        <v>4698</v>
      </c>
      <c r="Y186" s="272" t="s">
        <v>1808</v>
      </c>
      <c r="Z186" s="272">
        <v>1</v>
      </c>
      <c r="AA186" s="272">
        <v>1</v>
      </c>
      <c r="AB186" s="272">
        <v>1</v>
      </c>
      <c r="AC186" s="272" t="s">
        <v>5429</v>
      </c>
      <c r="AD186" s="272" t="s">
        <v>254</v>
      </c>
      <c r="AE186" s="267" t="s">
        <v>257</v>
      </c>
      <c r="AF186" s="272" t="s">
        <v>4697</v>
      </c>
      <c r="AG186" s="275" t="s">
        <v>4699</v>
      </c>
      <c r="AH186" s="275" t="s">
        <v>4700</v>
      </c>
      <c r="AI186" s="275">
        <v>45291</v>
      </c>
      <c r="AJ186" s="272" t="s">
        <v>4701</v>
      </c>
      <c r="AK186" s="267"/>
      <c r="AL186" s="267"/>
      <c r="AM186" s="267"/>
      <c r="AN186" s="267"/>
      <c r="AO186" s="267"/>
      <c r="AP186" s="318"/>
    </row>
    <row r="187" spans="1:42" s="408" customFormat="1" ht="57.75" customHeight="1" x14ac:dyDescent="0.2">
      <c r="A187" s="277" t="s">
        <v>257</v>
      </c>
      <c r="B187" s="268" t="s">
        <v>195</v>
      </c>
      <c r="C187" s="278" t="s">
        <v>5454</v>
      </c>
      <c r="D187" s="270" t="str">
        <f t="shared" si="19"/>
        <v>00-122-4-2023-0011</v>
      </c>
      <c r="E187" s="271" t="str">
        <f t="shared" si="20"/>
        <v>00</v>
      </c>
      <c r="F187" s="271" t="str">
        <f t="shared" si="21"/>
        <v>122</v>
      </c>
      <c r="G187" s="271" t="str">
        <f t="shared" si="22"/>
        <v>4</v>
      </c>
      <c r="H187" s="278">
        <v>2023</v>
      </c>
      <c r="I187" s="278" t="s">
        <v>5455</v>
      </c>
      <c r="J187" s="272" t="s">
        <v>2615</v>
      </c>
      <c r="K187" s="272" t="s">
        <v>2775</v>
      </c>
      <c r="L187" s="278" t="s">
        <v>331</v>
      </c>
      <c r="M187" s="273">
        <v>15000</v>
      </c>
      <c r="N187" s="273">
        <v>15000</v>
      </c>
      <c r="O187" s="279"/>
      <c r="P187" s="279"/>
      <c r="Q187" s="272" t="s">
        <v>15</v>
      </c>
      <c r="R187" s="272" t="s">
        <v>332</v>
      </c>
      <c r="S187" s="280">
        <v>1</v>
      </c>
      <c r="T187" s="272" t="s">
        <v>4702</v>
      </c>
      <c r="U187" s="272" t="s">
        <v>1885</v>
      </c>
      <c r="V187" s="272" t="s">
        <v>5423</v>
      </c>
      <c r="W187" s="272" t="s">
        <v>5427</v>
      </c>
      <c r="X187" s="272" t="s">
        <v>4703</v>
      </c>
      <c r="Y187" s="272" t="s">
        <v>1808</v>
      </c>
      <c r="Z187" s="272">
        <v>1</v>
      </c>
      <c r="AA187" s="272">
        <v>1</v>
      </c>
      <c r="AB187" s="272">
        <v>1</v>
      </c>
      <c r="AC187" s="272" t="s">
        <v>5429</v>
      </c>
      <c r="AD187" s="272" t="s">
        <v>254</v>
      </c>
      <c r="AE187" s="267" t="s">
        <v>257</v>
      </c>
      <c r="AF187" s="272" t="s">
        <v>5446</v>
      </c>
      <c r="AG187" s="275" t="s">
        <v>4699</v>
      </c>
      <c r="AH187" s="275" t="s">
        <v>4700</v>
      </c>
      <c r="AI187" s="275">
        <v>45291</v>
      </c>
      <c r="AJ187" s="272" t="s">
        <v>4704</v>
      </c>
      <c r="AK187" s="267"/>
      <c r="AL187" s="267"/>
      <c r="AM187" s="267"/>
      <c r="AN187" s="267"/>
      <c r="AO187" s="267"/>
      <c r="AP187" s="318"/>
    </row>
    <row r="188" spans="1:42" s="410" customFormat="1" ht="57.75" customHeight="1" x14ac:dyDescent="0.2">
      <c r="A188" s="336" t="s">
        <v>257</v>
      </c>
      <c r="B188" s="268" t="s">
        <v>195</v>
      </c>
      <c r="C188" s="337" t="s">
        <v>5460</v>
      </c>
      <c r="D188" s="325" t="str">
        <f t="shared" si="19"/>
        <v>00-424-4-2023-0013</v>
      </c>
      <c r="E188" s="332" t="str">
        <f t="shared" si="20"/>
        <v>00</v>
      </c>
      <c r="F188" s="332" t="str">
        <f t="shared" si="21"/>
        <v>424</v>
      </c>
      <c r="G188" s="332" t="str">
        <f t="shared" si="22"/>
        <v>4</v>
      </c>
      <c r="H188" s="337">
        <v>2023</v>
      </c>
      <c r="I188" s="337" t="s">
        <v>5461</v>
      </c>
      <c r="J188" s="371" t="s">
        <v>2633</v>
      </c>
      <c r="K188" s="370" t="s">
        <v>2634</v>
      </c>
      <c r="L188" s="337" t="s">
        <v>331</v>
      </c>
      <c r="M188" s="372">
        <v>25000</v>
      </c>
      <c r="N188" s="372">
        <v>25000</v>
      </c>
      <c r="O188" s="376"/>
      <c r="P188" s="376"/>
      <c r="Q188" s="370" t="s">
        <v>15</v>
      </c>
      <c r="R188" s="384" t="s">
        <v>332</v>
      </c>
      <c r="S188" s="280">
        <v>1</v>
      </c>
      <c r="T188" s="386" t="s">
        <v>1886</v>
      </c>
      <c r="U188" s="272" t="s">
        <v>4709</v>
      </c>
      <c r="V188" s="272" t="s">
        <v>5423</v>
      </c>
      <c r="W188" s="272" t="s">
        <v>5462</v>
      </c>
      <c r="X188" s="387" t="s">
        <v>4710</v>
      </c>
      <c r="Y188" s="384" t="s">
        <v>4370</v>
      </c>
      <c r="Z188" s="272">
        <v>30</v>
      </c>
      <c r="AA188" s="387">
        <v>30</v>
      </c>
      <c r="AB188" s="370">
        <v>30</v>
      </c>
      <c r="AC188" s="370" t="s">
        <v>5429</v>
      </c>
      <c r="AD188" s="370" t="s">
        <v>254</v>
      </c>
      <c r="AE188" s="327" t="s">
        <v>257</v>
      </c>
      <c r="AF188" s="370" t="s">
        <v>1886</v>
      </c>
      <c r="AG188" s="392" t="s">
        <v>1888</v>
      </c>
      <c r="AH188" s="392" t="s">
        <v>1889</v>
      </c>
      <c r="AI188" s="392" t="s">
        <v>1890</v>
      </c>
      <c r="AJ188" s="370" t="s">
        <v>4711</v>
      </c>
      <c r="AK188" s="334"/>
      <c r="AL188" s="334"/>
      <c r="AM188" s="334"/>
      <c r="AN188" s="334"/>
      <c r="AO188" s="334"/>
      <c r="AP188" s="335"/>
    </row>
    <row r="189" spans="1:42" s="410" customFormat="1" ht="57.75" customHeight="1" x14ac:dyDescent="0.2">
      <c r="A189" s="336" t="s">
        <v>257</v>
      </c>
      <c r="B189" s="268" t="s">
        <v>195</v>
      </c>
      <c r="C189" s="337" t="s">
        <v>5803</v>
      </c>
      <c r="D189" s="325" t="str">
        <f t="shared" si="19"/>
        <v>12-424-4-2023-0137</v>
      </c>
      <c r="E189" s="332" t="str">
        <f t="shared" si="20"/>
        <v>12</v>
      </c>
      <c r="F189" s="332">
        <v>424</v>
      </c>
      <c r="G189" s="332">
        <v>4</v>
      </c>
      <c r="H189" s="337">
        <v>2023</v>
      </c>
      <c r="I189" s="337" t="s">
        <v>5804</v>
      </c>
      <c r="J189" s="370" t="s">
        <v>2745</v>
      </c>
      <c r="K189" s="370" t="s">
        <v>2746</v>
      </c>
      <c r="L189" s="337" t="s">
        <v>331</v>
      </c>
      <c r="M189" s="372">
        <v>17000</v>
      </c>
      <c r="N189" s="372">
        <v>17000</v>
      </c>
      <c r="O189" s="376"/>
      <c r="P189" s="376"/>
      <c r="Q189" s="370" t="s">
        <v>15</v>
      </c>
      <c r="R189" s="384" t="s">
        <v>1559</v>
      </c>
      <c r="S189" s="272">
        <v>0</v>
      </c>
      <c r="T189" s="386" t="s">
        <v>1894</v>
      </c>
      <c r="U189" s="272" t="s">
        <v>4694</v>
      </c>
      <c r="V189" s="272" t="s">
        <v>5423</v>
      </c>
      <c r="W189" s="272" t="s">
        <v>5462</v>
      </c>
      <c r="X189" s="387" t="s">
        <v>4695</v>
      </c>
      <c r="Y189" s="384" t="s">
        <v>1887</v>
      </c>
      <c r="Z189" s="272">
        <v>30</v>
      </c>
      <c r="AA189" s="387">
        <v>30</v>
      </c>
      <c r="AB189" s="370">
        <v>30</v>
      </c>
      <c r="AC189" s="370" t="s">
        <v>5466</v>
      </c>
      <c r="AD189" s="370" t="s">
        <v>254</v>
      </c>
      <c r="AE189" s="327" t="s">
        <v>257</v>
      </c>
      <c r="AF189" s="370" t="s">
        <v>1895</v>
      </c>
      <c r="AG189" s="392" t="s">
        <v>1893</v>
      </c>
      <c r="AH189" s="392" t="s">
        <v>1889</v>
      </c>
      <c r="AI189" s="392" t="s">
        <v>1889</v>
      </c>
      <c r="AJ189" s="370" t="s">
        <v>4696</v>
      </c>
      <c r="AK189" s="334"/>
      <c r="AL189" s="334"/>
      <c r="AM189" s="334"/>
      <c r="AN189" s="334"/>
      <c r="AO189" s="334"/>
      <c r="AP189" s="335"/>
    </row>
    <row r="190" spans="1:42" s="410" customFormat="1" ht="57.75" customHeight="1" x14ac:dyDescent="0.2">
      <c r="A190" s="327" t="s">
        <v>257</v>
      </c>
      <c r="B190" s="268" t="s">
        <v>195</v>
      </c>
      <c r="C190" s="326" t="s">
        <v>5807</v>
      </c>
      <c r="D190" s="325" t="str">
        <f t="shared" si="19"/>
        <v>12-424-4-2023-0151</v>
      </c>
      <c r="E190" s="332">
        <v>12</v>
      </c>
      <c r="F190" s="332">
        <v>424</v>
      </c>
      <c r="G190" s="332">
        <v>4</v>
      </c>
      <c r="H190" s="326" t="s">
        <v>5496</v>
      </c>
      <c r="I190" s="326" t="s">
        <v>5808</v>
      </c>
      <c r="J190" s="371" t="s">
        <v>1852</v>
      </c>
      <c r="K190" s="371" t="s">
        <v>1896</v>
      </c>
      <c r="L190" s="326" t="s">
        <v>331</v>
      </c>
      <c r="M190" s="397">
        <v>5000</v>
      </c>
      <c r="N190" s="397">
        <v>5000</v>
      </c>
      <c r="O190" s="399"/>
      <c r="P190" s="399"/>
      <c r="Q190" s="370" t="s">
        <v>16</v>
      </c>
      <c r="R190" s="384" t="s">
        <v>5809</v>
      </c>
      <c r="S190" s="272">
        <v>0</v>
      </c>
      <c r="T190" s="386" t="s">
        <v>5810</v>
      </c>
      <c r="U190" s="272" t="s">
        <v>5811</v>
      </c>
      <c r="V190" s="272"/>
      <c r="W190" s="272" t="s">
        <v>5812</v>
      </c>
      <c r="X190" s="387" t="s">
        <v>5813</v>
      </c>
      <c r="Y190" s="384" t="s">
        <v>1845</v>
      </c>
      <c r="Z190" s="272">
        <v>1</v>
      </c>
      <c r="AA190" s="387">
        <v>0</v>
      </c>
      <c r="AB190" s="370">
        <v>0</v>
      </c>
      <c r="AC190" s="370" t="s">
        <v>5814</v>
      </c>
      <c r="AD190" s="370" t="s">
        <v>254</v>
      </c>
      <c r="AE190" s="327" t="s">
        <v>257</v>
      </c>
      <c r="AF190" s="370">
        <v>1</v>
      </c>
      <c r="AG190" s="392" t="s">
        <v>5815</v>
      </c>
      <c r="AH190" s="392" t="s">
        <v>5816</v>
      </c>
      <c r="AI190" s="392">
        <v>45200</v>
      </c>
      <c r="AJ190" s="370" t="s">
        <v>4719</v>
      </c>
      <c r="AK190" s="334"/>
      <c r="AL190" s="334"/>
      <c r="AM190" s="334"/>
      <c r="AN190" s="334"/>
      <c r="AO190" s="334"/>
      <c r="AP190" s="335"/>
    </row>
    <row r="191" spans="1:42" s="410" customFormat="1" ht="57.75" customHeight="1" x14ac:dyDescent="0.2">
      <c r="A191" s="336" t="s">
        <v>257</v>
      </c>
      <c r="B191" s="268" t="s">
        <v>195</v>
      </c>
      <c r="C191" s="337" t="s">
        <v>5805</v>
      </c>
      <c r="D191" s="325" t="str">
        <f t="shared" si="19"/>
        <v>12-424-4-2023-0139</v>
      </c>
      <c r="E191" s="332" t="str">
        <f>MID(J191,1,2)</f>
        <v>12</v>
      </c>
      <c r="F191" s="332" t="str">
        <f>MID(J191,5,3)</f>
        <v>424</v>
      </c>
      <c r="G191" s="332" t="str">
        <f>MID(J191,12,1)</f>
        <v>4</v>
      </c>
      <c r="H191" s="337">
        <v>2023</v>
      </c>
      <c r="I191" s="337" t="s">
        <v>5806</v>
      </c>
      <c r="J191" s="370" t="s">
        <v>2748</v>
      </c>
      <c r="K191" s="370" t="s">
        <v>2749</v>
      </c>
      <c r="L191" s="337" t="s">
        <v>331</v>
      </c>
      <c r="M191" s="372">
        <v>10000</v>
      </c>
      <c r="N191" s="372">
        <v>10000</v>
      </c>
      <c r="O191" s="376"/>
      <c r="P191" s="376"/>
      <c r="Q191" s="370" t="s">
        <v>15</v>
      </c>
      <c r="R191" s="384" t="s">
        <v>332</v>
      </c>
      <c r="S191" s="283">
        <v>1</v>
      </c>
      <c r="T191" s="386" t="s">
        <v>1891</v>
      </c>
      <c r="U191" s="272" t="s">
        <v>4712</v>
      </c>
      <c r="V191" s="272" t="s">
        <v>5683</v>
      </c>
      <c r="W191" s="272" t="s">
        <v>5684</v>
      </c>
      <c r="X191" s="387" t="s">
        <v>4713</v>
      </c>
      <c r="Y191" s="384" t="s">
        <v>1892</v>
      </c>
      <c r="Z191" s="272" t="s">
        <v>4714</v>
      </c>
      <c r="AA191" s="387" t="s">
        <v>4715</v>
      </c>
      <c r="AB191" s="370">
        <v>10</v>
      </c>
      <c r="AC191" s="370" t="s">
        <v>5466</v>
      </c>
      <c r="AD191" s="370" t="s">
        <v>254</v>
      </c>
      <c r="AE191" s="327" t="s">
        <v>257</v>
      </c>
      <c r="AF191" s="370" t="s">
        <v>1891</v>
      </c>
      <c r="AG191" s="392" t="s">
        <v>1893</v>
      </c>
      <c r="AH191" s="392" t="s">
        <v>1889</v>
      </c>
      <c r="AI191" s="392" t="s">
        <v>1889</v>
      </c>
      <c r="AJ191" s="370" t="s">
        <v>4716</v>
      </c>
      <c r="AK191" s="334"/>
      <c r="AL191" s="334"/>
      <c r="AM191" s="334"/>
      <c r="AN191" s="334"/>
      <c r="AO191" s="334"/>
      <c r="AP191" s="335"/>
    </row>
    <row r="192" spans="1:42" s="410" customFormat="1" ht="57.75" customHeight="1" x14ac:dyDescent="0.2">
      <c r="A192" s="336" t="s">
        <v>257</v>
      </c>
      <c r="B192" s="268" t="s">
        <v>195</v>
      </c>
      <c r="C192" s="337" t="s">
        <v>5817</v>
      </c>
      <c r="D192" s="325" t="str">
        <f t="shared" si="19"/>
        <v>12-424-4-2023-0140</v>
      </c>
      <c r="E192" s="332" t="str">
        <f>MID(J192,1,2)</f>
        <v>12</v>
      </c>
      <c r="F192" s="332" t="str">
        <f>MID(J192,5,3)</f>
        <v>424</v>
      </c>
      <c r="G192" s="332" t="str">
        <f>MID(J192,12,1)</f>
        <v>4</v>
      </c>
      <c r="H192" s="337">
        <v>2023</v>
      </c>
      <c r="I192" s="337" t="s">
        <v>5818</v>
      </c>
      <c r="J192" s="371" t="s">
        <v>2750</v>
      </c>
      <c r="K192" s="371" t="s">
        <v>1850</v>
      </c>
      <c r="L192" s="326" t="s">
        <v>331</v>
      </c>
      <c r="M192" s="397">
        <v>9000</v>
      </c>
      <c r="N192" s="397">
        <v>9000</v>
      </c>
      <c r="O192" s="376"/>
      <c r="P192" s="376"/>
      <c r="Q192" s="370" t="s">
        <v>15</v>
      </c>
      <c r="R192" s="384" t="s">
        <v>1897</v>
      </c>
      <c r="S192" s="272">
        <v>0</v>
      </c>
      <c r="T192" s="386" t="s">
        <v>1898</v>
      </c>
      <c r="U192" s="272" t="s">
        <v>4717</v>
      </c>
      <c r="V192" s="272" t="s">
        <v>5423</v>
      </c>
      <c r="W192" s="272" t="s">
        <v>5462</v>
      </c>
      <c r="X192" s="387" t="s">
        <v>4718</v>
      </c>
      <c r="Y192" s="384" t="s">
        <v>1892</v>
      </c>
      <c r="Z192" s="272">
        <v>5</v>
      </c>
      <c r="AA192" s="387">
        <v>5</v>
      </c>
      <c r="AB192" s="370">
        <v>5</v>
      </c>
      <c r="AC192" s="370" t="s">
        <v>5466</v>
      </c>
      <c r="AD192" s="370" t="s">
        <v>254</v>
      </c>
      <c r="AE192" s="327" t="s">
        <v>257</v>
      </c>
      <c r="AF192" s="370" t="s">
        <v>1899</v>
      </c>
      <c r="AG192" s="392" t="s">
        <v>1900</v>
      </c>
      <c r="AH192" s="392" t="s">
        <v>1889</v>
      </c>
      <c r="AI192" s="392" t="s">
        <v>1901</v>
      </c>
      <c r="AJ192" s="370" t="s">
        <v>4719</v>
      </c>
      <c r="AK192" s="334"/>
      <c r="AL192" s="334"/>
      <c r="AM192" s="334"/>
      <c r="AN192" s="334"/>
      <c r="AO192" s="334"/>
      <c r="AP192" s="335"/>
    </row>
    <row r="193" spans="1:42" s="410" customFormat="1" ht="57.75" customHeight="1" x14ac:dyDescent="0.2">
      <c r="A193" s="336" t="s">
        <v>257</v>
      </c>
      <c r="B193" s="268" t="s">
        <v>180</v>
      </c>
      <c r="C193" s="337" t="s">
        <v>5456</v>
      </c>
      <c r="D193" s="325" t="str">
        <f t="shared" si="19"/>
        <v>00-122-4-2023-0147</v>
      </c>
      <c r="E193" s="332" t="str">
        <f>MID(J193,1,2)</f>
        <v>00</v>
      </c>
      <c r="F193" s="332" t="str">
        <f>MID(J193,5,3)</f>
        <v>122</v>
      </c>
      <c r="G193" s="332">
        <v>4</v>
      </c>
      <c r="H193" s="337">
        <v>2023</v>
      </c>
      <c r="I193" s="337" t="s">
        <v>5457</v>
      </c>
      <c r="J193" s="370" t="s">
        <v>2615</v>
      </c>
      <c r="K193" s="370" t="s">
        <v>2775</v>
      </c>
      <c r="L193" s="337" t="s">
        <v>331</v>
      </c>
      <c r="M193" s="372">
        <v>14000</v>
      </c>
      <c r="N193" s="372">
        <v>14000</v>
      </c>
      <c r="O193" s="380"/>
      <c r="P193" s="380"/>
      <c r="Q193" s="370" t="s">
        <v>15</v>
      </c>
      <c r="R193" s="384" t="s">
        <v>332</v>
      </c>
      <c r="S193" s="283">
        <v>1</v>
      </c>
      <c r="T193" s="386" t="s">
        <v>4737</v>
      </c>
      <c r="U193" s="272" t="s">
        <v>4738</v>
      </c>
      <c r="V193" s="272" t="s">
        <v>5423</v>
      </c>
      <c r="W193" s="272" t="s">
        <v>5427</v>
      </c>
      <c r="X193" s="387" t="s">
        <v>4739</v>
      </c>
      <c r="Y193" s="384" t="s">
        <v>1808</v>
      </c>
      <c r="Z193" s="272">
        <v>1</v>
      </c>
      <c r="AA193" s="387">
        <v>0</v>
      </c>
      <c r="AB193" s="370">
        <v>0</v>
      </c>
      <c r="AC193" s="370" t="s">
        <v>5429</v>
      </c>
      <c r="AD193" s="370" t="s">
        <v>254</v>
      </c>
      <c r="AE193" s="327" t="s">
        <v>257</v>
      </c>
      <c r="AF193" s="370" t="s">
        <v>4740</v>
      </c>
      <c r="AG193" s="392" t="s">
        <v>4741</v>
      </c>
      <c r="AH193" s="392">
        <v>45291</v>
      </c>
      <c r="AI193" s="392">
        <v>45291</v>
      </c>
      <c r="AJ193" s="370" t="s">
        <v>4742</v>
      </c>
      <c r="AK193" s="334"/>
      <c r="AL193" s="334"/>
      <c r="AM193" s="334"/>
      <c r="AN193" s="334"/>
      <c r="AO193" s="334"/>
      <c r="AP193" s="335"/>
    </row>
    <row r="194" spans="1:42" s="338" customFormat="1" ht="57.75" customHeight="1" x14ac:dyDescent="0.2">
      <c r="A194" s="325" t="s">
        <v>257</v>
      </c>
      <c r="B194" s="268" t="s">
        <v>180</v>
      </c>
      <c r="C194" s="325" t="s">
        <v>5950</v>
      </c>
      <c r="D194" s="325"/>
      <c r="E194" s="326"/>
      <c r="F194" s="326"/>
      <c r="G194" s="326"/>
      <c r="H194" s="327">
        <v>2022</v>
      </c>
      <c r="I194" s="325"/>
      <c r="J194" s="270" t="s">
        <v>5951</v>
      </c>
      <c r="K194" s="270" t="s">
        <v>2752</v>
      </c>
      <c r="L194" s="325" t="s">
        <v>331</v>
      </c>
      <c r="M194" s="292">
        <v>15000</v>
      </c>
      <c r="N194" s="292"/>
      <c r="O194" s="281"/>
      <c r="P194" s="292"/>
      <c r="Q194" s="270" t="s">
        <v>15</v>
      </c>
      <c r="R194" s="405" t="s">
        <v>332</v>
      </c>
      <c r="S194" s="307">
        <v>1</v>
      </c>
      <c r="T194" s="406" t="s">
        <v>5952</v>
      </c>
      <c r="U194" s="270" t="s">
        <v>1923</v>
      </c>
      <c r="V194" s="267"/>
      <c r="W194" s="270" t="s">
        <v>246</v>
      </c>
      <c r="X194" s="270" t="s">
        <v>1923</v>
      </c>
      <c r="Y194" s="270" t="s">
        <v>1845</v>
      </c>
      <c r="Z194" s="267"/>
      <c r="AA194" s="270"/>
      <c r="AB194" s="270"/>
      <c r="AC194" s="270" t="s">
        <v>17</v>
      </c>
      <c r="AD194" s="270" t="s">
        <v>254</v>
      </c>
      <c r="AE194" s="325" t="s">
        <v>257</v>
      </c>
      <c r="AF194" s="270" t="s">
        <v>5953</v>
      </c>
      <c r="AG194" s="269" t="s">
        <v>5954</v>
      </c>
      <c r="AH194" s="270"/>
      <c r="AI194" s="270" t="s">
        <v>5955</v>
      </c>
      <c r="AJ194" s="270"/>
    </row>
    <row r="195" spans="1:42" s="410" customFormat="1" ht="57.75" customHeight="1" x14ac:dyDescent="0.2">
      <c r="A195" s="325" t="s">
        <v>257</v>
      </c>
      <c r="B195" s="268" t="s">
        <v>180</v>
      </c>
      <c r="C195" s="325" t="s">
        <v>5956</v>
      </c>
      <c r="D195" s="325"/>
      <c r="E195" s="326"/>
      <c r="F195" s="326"/>
      <c r="G195" s="326"/>
      <c r="H195" s="327">
        <v>2022</v>
      </c>
      <c r="I195" s="325"/>
      <c r="J195" s="325" t="s">
        <v>5957</v>
      </c>
      <c r="K195" s="339" t="s">
        <v>2754</v>
      </c>
      <c r="L195" s="339" t="s">
        <v>331</v>
      </c>
      <c r="M195" s="340">
        <v>2000</v>
      </c>
      <c r="N195" s="340"/>
      <c r="O195" s="403"/>
      <c r="P195" s="340"/>
      <c r="Q195" s="325" t="s">
        <v>16</v>
      </c>
      <c r="R195" s="329" t="s">
        <v>5958</v>
      </c>
      <c r="S195" s="307">
        <v>0</v>
      </c>
      <c r="T195" s="330" t="s">
        <v>5952</v>
      </c>
      <c r="U195" s="325" t="s">
        <v>1924</v>
      </c>
      <c r="V195" s="407"/>
      <c r="W195" s="325" t="s">
        <v>5959</v>
      </c>
      <c r="X195" s="325" t="s">
        <v>5960</v>
      </c>
      <c r="Y195" s="329" t="s">
        <v>1921</v>
      </c>
      <c r="Z195" s="267"/>
      <c r="AA195" s="331">
        <v>2</v>
      </c>
      <c r="AB195" s="332"/>
      <c r="AC195" s="325" t="s">
        <v>19</v>
      </c>
      <c r="AD195" s="325" t="s">
        <v>254</v>
      </c>
      <c r="AE195" s="325" t="s">
        <v>257</v>
      </c>
      <c r="AF195" s="325" t="s">
        <v>5953</v>
      </c>
      <c r="AG195" s="326" t="s">
        <v>5954</v>
      </c>
      <c r="AH195" s="325"/>
      <c r="AI195" s="325" t="s">
        <v>5955</v>
      </c>
      <c r="AJ195" s="325"/>
      <c r="AK195" s="334"/>
      <c r="AL195" s="334"/>
      <c r="AM195" s="334"/>
      <c r="AN195" s="334"/>
      <c r="AO195" s="334"/>
      <c r="AP195" s="335"/>
    </row>
    <row r="196" spans="1:42" s="346" customFormat="1" ht="57.75" customHeight="1" x14ac:dyDescent="0.2">
      <c r="A196" s="343" t="s">
        <v>257</v>
      </c>
      <c r="B196" s="268" t="s">
        <v>180</v>
      </c>
      <c r="C196" s="342" t="s">
        <v>5819</v>
      </c>
      <c r="D196" s="339" t="str">
        <f t="shared" ref="D196:D202" si="23">CONCATENATE(E196, "-", F196, "-", G196, "-", H196, "-", I196)</f>
        <v>12-424-4-2023-0141</v>
      </c>
      <c r="E196" s="345" t="str">
        <f t="shared" ref="E196:E202" si="24">MID(J196,1,2)</f>
        <v>12</v>
      </c>
      <c r="F196" s="345" t="str">
        <f t="shared" ref="F196:F202" si="25">MID(J196,5,3)</f>
        <v>424</v>
      </c>
      <c r="G196" s="345" t="str">
        <f t="shared" ref="G196:G202" si="26">MID(J196,12,1)</f>
        <v>4</v>
      </c>
      <c r="H196" s="342">
        <v>2023</v>
      </c>
      <c r="I196" s="342" t="s">
        <v>5820</v>
      </c>
      <c r="J196" s="272" t="s">
        <v>2751</v>
      </c>
      <c r="K196" s="272" t="s">
        <v>2752</v>
      </c>
      <c r="L196" s="278" t="s">
        <v>331</v>
      </c>
      <c r="M196" s="273">
        <v>15000</v>
      </c>
      <c r="N196" s="273">
        <v>15000</v>
      </c>
      <c r="O196" s="305"/>
      <c r="P196" s="305"/>
      <c r="Q196" s="383" t="s">
        <v>15</v>
      </c>
      <c r="R196" s="385" t="s">
        <v>332</v>
      </c>
      <c r="S196" s="272">
        <v>1</v>
      </c>
      <c r="T196" s="388" t="s">
        <v>4720</v>
      </c>
      <c r="U196" s="272" t="s">
        <v>1923</v>
      </c>
      <c r="V196" s="272"/>
      <c r="W196" s="272" t="s">
        <v>4721</v>
      </c>
      <c r="X196" s="383" t="s">
        <v>4722</v>
      </c>
      <c r="Y196" s="390" t="s">
        <v>1892</v>
      </c>
      <c r="Z196" s="306">
        <v>30</v>
      </c>
      <c r="AA196" s="390">
        <v>30</v>
      </c>
      <c r="AB196" s="306">
        <v>30</v>
      </c>
      <c r="AC196" s="390" t="s">
        <v>5429</v>
      </c>
      <c r="AD196" s="390" t="s">
        <v>254</v>
      </c>
      <c r="AE196" s="343" t="s">
        <v>257</v>
      </c>
      <c r="AF196" s="390" t="s">
        <v>4723</v>
      </c>
      <c r="AG196" s="394" t="s">
        <v>1893</v>
      </c>
      <c r="AH196" s="394" t="s">
        <v>1889</v>
      </c>
      <c r="AI196" s="394" t="s">
        <v>1901</v>
      </c>
      <c r="AJ196" s="390" t="s">
        <v>4724</v>
      </c>
    </row>
    <row r="197" spans="1:42" s="346" customFormat="1" ht="57.75" customHeight="1" x14ac:dyDescent="0.2">
      <c r="A197" s="327" t="s">
        <v>257</v>
      </c>
      <c r="B197" s="268" t="s">
        <v>180</v>
      </c>
      <c r="C197" s="326" t="s">
        <v>5821</v>
      </c>
      <c r="D197" s="325" t="str">
        <f t="shared" si="23"/>
        <v>12-424-4-2023-0142</v>
      </c>
      <c r="E197" s="332" t="str">
        <f t="shared" si="24"/>
        <v>12</v>
      </c>
      <c r="F197" s="332" t="str">
        <f t="shared" si="25"/>
        <v>424</v>
      </c>
      <c r="G197" s="332" t="str">
        <f t="shared" si="26"/>
        <v>4</v>
      </c>
      <c r="H197" s="326">
        <v>2023</v>
      </c>
      <c r="I197" s="326" t="s">
        <v>5822</v>
      </c>
      <c r="J197" s="284" t="s">
        <v>2753</v>
      </c>
      <c r="K197" s="411" t="s">
        <v>2754</v>
      </c>
      <c r="L197" s="396" t="s">
        <v>331</v>
      </c>
      <c r="M197" s="398">
        <v>2000</v>
      </c>
      <c r="N197" s="369">
        <v>2000</v>
      </c>
      <c r="O197" s="377"/>
      <c r="P197" s="377"/>
      <c r="Q197" s="370" t="s">
        <v>15</v>
      </c>
      <c r="R197" s="384" t="s">
        <v>1922</v>
      </c>
      <c r="S197" s="272">
        <v>0</v>
      </c>
      <c r="T197" s="386" t="s">
        <v>4720</v>
      </c>
      <c r="U197" s="272" t="s">
        <v>1924</v>
      </c>
      <c r="V197" s="272"/>
      <c r="W197" s="272" t="s">
        <v>4725</v>
      </c>
      <c r="X197" s="387" t="s">
        <v>4726</v>
      </c>
      <c r="Y197" s="370" t="s">
        <v>4727</v>
      </c>
      <c r="Z197" s="272">
        <v>2</v>
      </c>
      <c r="AA197" s="370">
        <v>2</v>
      </c>
      <c r="AB197" s="272">
        <v>2</v>
      </c>
      <c r="AC197" s="370" t="s">
        <v>5429</v>
      </c>
      <c r="AD197" s="370" t="s">
        <v>254</v>
      </c>
      <c r="AE197" s="327" t="s">
        <v>257</v>
      </c>
      <c r="AF197" s="370" t="s">
        <v>4728</v>
      </c>
      <c r="AG197" s="392" t="s">
        <v>1893</v>
      </c>
      <c r="AH197" s="392" t="s">
        <v>1889</v>
      </c>
      <c r="AI197" s="392" t="s">
        <v>4729</v>
      </c>
      <c r="AJ197" s="370" t="s">
        <v>4730</v>
      </c>
    </row>
    <row r="198" spans="1:42" s="346" customFormat="1" ht="57.75" customHeight="1" x14ac:dyDescent="0.2">
      <c r="A198" s="267" t="s">
        <v>257</v>
      </c>
      <c r="B198" s="268" t="s">
        <v>198</v>
      </c>
      <c r="C198" s="285" t="s">
        <v>5823</v>
      </c>
      <c r="D198" s="286" t="str">
        <f t="shared" si="23"/>
        <v>12-424-4-2023-0143</v>
      </c>
      <c r="E198" s="287" t="str">
        <f t="shared" si="24"/>
        <v>12</v>
      </c>
      <c r="F198" s="287" t="str">
        <f t="shared" si="25"/>
        <v>424</v>
      </c>
      <c r="G198" s="287" t="str">
        <f t="shared" si="26"/>
        <v>4</v>
      </c>
      <c r="H198" s="285">
        <v>2023</v>
      </c>
      <c r="I198" s="285" t="s">
        <v>5824</v>
      </c>
      <c r="J198" s="272" t="s">
        <v>2755</v>
      </c>
      <c r="K198" s="272" t="s">
        <v>2756</v>
      </c>
      <c r="L198" s="303" t="s">
        <v>331</v>
      </c>
      <c r="M198" s="372">
        <v>32000</v>
      </c>
      <c r="N198" s="273">
        <v>32000</v>
      </c>
      <c r="O198" s="305"/>
      <c r="P198" s="305"/>
      <c r="Q198" s="370" t="s">
        <v>15</v>
      </c>
      <c r="R198" s="384" t="s">
        <v>4731</v>
      </c>
      <c r="S198" s="272">
        <v>0</v>
      </c>
      <c r="T198" s="386" t="s">
        <v>1929</v>
      </c>
      <c r="U198" s="272" t="s">
        <v>4732</v>
      </c>
      <c r="V198" s="272"/>
      <c r="W198" s="272" t="s">
        <v>1930</v>
      </c>
      <c r="X198" s="387" t="s">
        <v>4733</v>
      </c>
      <c r="Y198" s="370" t="s">
        <v>1808</v>
      </c>
      <c r="Z198" s="272">
        <v>40</v>
      </c>
      <c r="AA198" s="370">
        <v>40</v>
      </c>
      <c r="AB198" s="272">
        <v>21</v>
      </c>
      <c r="AC198" s="370" t="s">
        <v>5429</v>
      </c>
      <c r="AD198" s="370" t="s">
        <v>254</v>
      </c>
      <c r="AE198" s="327" t="s">
        <v>257</v>
      </c>
      <c r="AF198" s="370" t="s">
        <v>1931</v>
      </c>
      <c r="AG198" s="392">
        <v>44958</v>
      </c>
      <c r="AH198" s="392" t="s">
        <v>4734</v>
      </c>
      <c r="AI198" s="392">
        <v>45199</v>
      </c>
      <c r="AJ198" s="370" t="s">
        <v>4735</v>
      </c>
    </row>
    <row r="199" spans="1:42" s="410" customFormat="1" ht="57.75" customHeight="1" x14ac:dyDescent="0.2">
      <c r="A199" s="327" t="s">
        <v>258</v>
      </c>
      <c r="B199" s="268" t="s">
        <v>199</v>
      </c>
      <c r="C199" s="326" t="s">
        <v>5825</v>
      </c>
      <c r="D199" s="325" t="str">
        <f t="shared" si="23"/>
        <v>12-424-4-2023-0144</v>
      </c>
      <c r="E199" s="332" t="str">
        <f t="shared" si="24"/>
        <v>12</v>
      </c>
      <c r="F199" s="332" t="str">
        <f t="shared" si="25"/>
        <v>424</v>
      </c>
      <c r="G199" s="332" t="str">
        <f t="shared" si="26"/>
        <v>4</v>
      </c>
      <c r="H199" s="326">
        <v>2023</v>
      </c>
      <c r="I199" s="326" t="s">
        <v>5826</v>
      </c>
      <c r="J199" s="370" t="s">
        <v>2757</v>
      </c>
      <c r="K199" s="370" t="s">
        <v>2236</v>
      </c>
      <c r="L199" s="337" t="s">
        <v>331</v>
      </c>
      <c r="M199" s="372">
        <v>1000</v>
      </c>
      <c r="N199" s="273">
        <v>1000</v>
      </c>
      <c r="O199" s="305"/>
      <c r="P199" s="305"/>
      <c r="Q199" s="370" t="s">
        <v>15</v>
      </c>
      <c r="R199" s="384" t="s">
        <v>332</v>
      </c>
      <c r="S199" s="272">
        <v>1</v>
      </c>
      <c r="T199" s="387" t="s">
        <v>2247</v>
      </c>
      <c r="U199" s="384" t="s">
        <v>2248</v>
      </c>
      <c r="V199" s="272"/>
      <c r="W199" s="387" t="s">
        <v>2249</v>
      </c>
      <c r="X199" s="370" t="s">
        <v>2249</v>
      </c>
      <c r="Y199" s="384" t="s">
        <v>1921</v>
      </c>
      <c r="Z199" s="272">
        <v>3</v>
      </c>
      <c r="AA199" s="387" t="s">
        <v>2250</v>
      </c>
      <c r="AB199" s="370" t="s">
        <v>2250</v>
      </c>
      <c r="AC199" s="370" t="s">
        <v>5424</v>
      </c>
      <c r="AD199" s="370" t="s">
        <v>254</v>
      </c>
      <c r="AE199" s="327" t="s">
        <v>258</v>
      </c>
      <c r="AF199" s="370" t="s">
        <v>2247</v>
      </c>
      <c r="AG199" s="392" t="s">
        <v>1893</v>
      </c>
      <c r="AH199" s="392" t="s">
        <v>1900</v>
      </c>
      <c r="AI199" s="392" t="s">
        <v>2251</v>
      </c>
      <c r="AJ199" s="370" t="s">
        <v>2249</v>
      </c>
      <c r="AK199" s="334"/>
      <c r="AL199" s="334"/>
      <c r="AM199" s="334"/>
      <c r="AN199" s="334"/>
      <c r="AO199" s="334"/>
      <c r="AP199" s="335"/>
    </row>
    <row r="200" spans="1:42" s="410" customFormat="1" ht="57.75" customHeight="1" x14ac:dyDescent="0.2">
      <c r="A200" s="327" t="s">
        <v>258</v>
      </c>
      <c r="B200" s="268" t="s">
        <v>199</v>
      </c>
      <c r="C200" s="326" t="s">
        <v>5827</v>
      </c>
      <c r="D200" s="325" t="str">
        <f t="shared" si="23"/>
        <v>12-424-4-2023-0145</v>
      </c>
      <c r="E200" s="332" t="str">
        <f t="shared" si="24"/>
        <v>12</v>
      </c>
      <c r="F200" s="332" t="str">
        <f t="shared" si="25"/>
        <v>424</v>
      </c>
      <c r="G200" s="332" t="str">
        <f t="shared" si="26"/>
        <v>4</v>
      </c>
      <c r="H200" s="326">
        <v>2023</v>
      </c>
      <c r="I200" s="326" t="s">
        <v>5828</v>
      </c>
      <c r="J200" s="370" t="s">
        <v>2757</v>
      </c>
      <c r="K200" s="370" t="s">
        <v>2236</v>
      </c>
      <c r="L200" s="337" t="s">
        <v>331</v>
      </c>
      <c r="M200" s="372">
        <v>170</v>
      </c>
      <c r="N200" s="374">
        <v>170</v>
      </c>
      <c r="O200" s="305"/>
      <c r="P200" s="382"/>
      <c r="Q200" s="370" t="s">
        <v>15</v>
      </c>
      <c r="R200" s="384" t="s">
        <v>332</v>
      </c>
      <c r="S200" s="272">
        <v>1</v>
      </c>
      <c r="T200" s="388" t="s">
        <v>2252</v>
      </c>
      <c r="U200" s="272" t="s">
        <v>2253</v>
      </c>
      <c r="V200" s="272"/>
      <c r="W200" s="272" t="s">
        <v>2249</v>
      </c>
      <c r="X200" s="387" t="s">
        <v>2249</v>
      </c>
      <c r="Y200" s="384" t="s">
        <v>1921</v>
      </c>
      <c r="Z200" s="272">
        <v>2</v>
      </c>
      <c r="AA200" s="387" t="s">
        <v>2250</v>
      </c>
      <c r="AB200" s="370" t="s">
        <v>2250</v>
      </c>
      <c r="AC200" s="370" t="s">
        <v>5424</v>
      </c>
      <c r="AD200" s="370" t="s">
        <v>254</v>
      </c>
      <c r="AE200" s="327" t="s">
        <v>258</v>
      </c>
      <c r="AF200" s="370" t="s">
        <v>2252</v>
      </c>
      <c r="AG200" s="392" t="s">
        <v>1893</v>
      </c>
      <c r="AH200" s="392" t="s">
        <v>1900</v>
      </c>
      <c r="AI200" s="392" t="s">
        <v>2251</v>
      </c>
      <c r="AJ200" s="370" t="s">
        <v>2249</v>
      </c>
      <c r="AK200" s="334"/>
      <c r="AL200" s="334"/>
      <c r="AM200" s="334"/>
      <c r="AN200" s="334"/>
      <c r="AO200" s="334"/>
      <c r="AP200" s="335"/>
    </row>
    <row r="201" spans="1:42" s="410" customFormat="1" ht="57.75" customHeight="1" x14ac:dyDescent="0.2">
      <c r="A201" s="327" t="s">
        <v>258</v>
      </c>
      <c r="B201" s="268" t="s">
        <v>199</v>
      </c>
      <c r="C201" s="326" t="s">
        <v>5829</v>
      </c>
      <c r="D201" s="325" t="str">
        <f t="shared" si="23"/>
        <v>12-424-4-2023-0146</v>
      </c>
      <c r="E201" s="332" t="str">
        <f t="shared" si="24"/>
        <v>12</v>
      </c>
      <c r="F201" s="332" t="str">
        <f t="shared" si="25"/>
        <v>424</v>
      </c>
      <c r="G201" s="332" t="str">
        <f t="shared" si="26"/>
        <v>4</v>
      </c>
      <c r="H201" s="326">
        <v>2023</v>
      </c>
      <c r="I201" s="326" t="s">
        <v>5830</v>
      </c>
      <c r="J201" s="370" t="s">
        <v>2757</v>
      </c>
      <c r="K201" s="370" t="s">
        <v>2236</v>
      </c>
      <c r="L201" s="337" t="s">
        <v>331</v>
      </c>
      <c r="M201" s="372">
        <v>2000</v>
      </c>
      <c r="N201" s="372">
        <v>2000</v>
      </c>
      <c r="O201" s="378"/>
      <c r="P201" s="378"/>
      <c r="Q201" s="370" t="s">
        <v>15</v>
      </c>
      <c r="R201" s="384" t="s">
        <v>332</v>
      </c>
      <c r="S201" s="272">
        <v>1</v>
      </c>
      <c r="T201" s="386" t="s">
        <v>2247</v>
      </c>
      <c r="U201" s="272" t="s">
        <v>2254</v>
      </c>
      <c r="V201" s="272"/>
      <c r="W201" s="272" t="s">
        <v>2249</v>
      </c>
      <c r="X201" s="387" t="s">
        <v>2249</v>
      </c>
      <c r="Y201" s="384" t="s">
        <v>4736</v>
      </c>
      <c r="Z201" s="272">
        <v>2</v>
      </c>
      <c r="AA201" s="387" t="s">
        <v>2250</v>
      </c>
      <c r="AB201" s="370" t="s">
        <v>2250</v>
      </c>
      <c r="AC201" s="370" t="s">
        <v>5424</v>
      </c>
      <c r="AD201" s="370" t="s">
        <v>254</v>
      </c>
      <c r="AE201" s="327" t="s">
        <v>258</v>
      </c>
      <c r="AF201" s="370" t="s">
        <v>2247</v>
      </c>
      <c r="AG201" s="392" t="s">
        <v>1893</v>
      </c>
      <c r="AH201" s="392" t="s">
        <v>1900</v>
      </c>
      <c r="AI201" s="392" t="s">
        <v>2251</v>
      </c>
      <c r="AJ201" s="370" t="s">
        <v>2249</v>
      </c>
      <c r="AK201" s="334"/>
      <c r="AL201" s="334"/>
      <c r="AM201" s="334"/>
      <c r="AN201" s="334"/>
      <c r="AO201" s="334"/>
      <c r="AP201" s="335"/>
    </row>
    <row r="202" spans="1:42" s="410" customFormat="1" ht="57.75" customHeight="1" x14ac:dyDescent="0.2">
      <c r="A202" s="336" t="s">
        <v>257</v>
      </c>
      <c r="B202" s="268" t="s">
        <v>192</v>
      </c>
      <c r="C202" s="337" t="s">
        <v>5444</v>
      </c>
      <c r="D202" s="325" t="str">
        <f t="shared" si="23"/>
        <v>00-122-4-2023-0007</v>
      </c>
      <c r="E202" s="332" t="str">
        <f t="shared" si="24"/>
        <v>00</v>
      </c>
      <c r="F202" s="332" t="str">
        <f t="shared" si="25"/>
        <v>122</v>
      </c>
      <c r="G202" s="332" t="str">
        <f t="shared" si="26"/>
        <v>4</v>
      </c>
      <c r="H202" s="337">
        <v>2023</v>
      </c>
      <c r="I202" s="337" t="s">
        <v>5445</v>
      </c>
      <c r="J202" s="370" t="s">
        <v>2615</v>
      </c>
      <c r="K202" s="370" t="s">
        <v>2775</v>
      </c>
      <c r="L202" s="337" t="s">
        <v>331</v>
      </c>
      <c r="M202" s="372">
        <v>12000</v>
      </c>
      <c r="N202" s="372">
        <v>12000</v>
      </c>
      <c r="O202" s="376"/>
      <c r="P202" s="376"/>
      <c r="Q202" s="370" t="s">
        <v>15</v>
      </c>
      <c r="R202" s="384" t="s">
        <v>4705</v>
      </c>
      <c r="S202" s="272">
        <v>0.5</v>
      </c>
      <c r="T202" s="386" t="s">
        <v>4706</v>
      </c>
      <c r="U202" s="272" t="s">
        <v>948</v>
      </c>
      <c r="V202" s="272" t="s">
        <v>5423</v>
      </c>
      <c r="W202" s="272" t="s">
        <v>5427</v>
      </c>
      <c r="X202" s="387" t="s">
        <v>4707</v>
      </c>
      <c r="Y202" s="384" t="s">
        <v>1808</v>
      </c>
      <c r="Z202" s="272">
        <v>1</v>
      </c>
      <c r="AA202" s="387">
        <v>1</v>
      </c>
      <c r="AB202" s="370">
        <v>1</v>
      </c>
      <c r="AC202" s="370" t="s">
        <v>5429</v>
      </c>
      <c r="AD202" s="370" t="s">
        <v>254</v>
      </c>
      <c r="AE202" s="327" t="s">
        <v>257</v>
      </c>
      <c r="AF202" s="370" t="s">
        <v>5446</v>
      </c>
      <c r="AG202" s="392" t="s">
        <v>5447</v>
      </c>
      <c r="AH202" s="392" t="s">
        <v>4700</v>
      </c>
      <c r="AI202" s="392">
        <v>45291</v>
      </c>
      <c r="AJ202" s="370" t="s">
        <v>4708</v>
      </c>
      <c r="AK202" s="334"/>
      <c r="AL202" s="334"/>
      <c r="AM202" s="334"/>
      <c r="AN202" s="334"/>
      <c r="AO202" s="334"/>
      <c r="AP202" s="335"/>
    </row>
    <row r="203" spans="1:42" s="410" customFormat="1" ht="57.75" customHeight="1" x14ac:dyDescent="0.2">
      <c r="A203" s="327" t="s">
        <v>258</v>
      </c>
      <c r="B203" s="268" t="s">
        <v>204</v>
      </c>
      <c r="C203" s="325" t="s">
        <v>6090</v>
      </c>
      <c r="D203" s="325"/>
      <c r="E203" s="326"/>
      <c r="F203" s="326"/>
      <c r="G203" s="326"/>
      <c r="H203" s="327">
        <v>2022</v>
      </c>
      <c r="I203" s="326"/>
      <c r="J203" s="325" t="s">
        <v>6091</v>
      </c>
      <c r="K203" s="327" t="s">
        <v>4229</v>
      </c>
      <c r="L203" s="327" t="s">
        <v>331</v>
      </c>
      <c r="M203" s="328">
        <v>50000</v>
      </c>
      <c r="N203" s="401"/>
      <c r="O203" s="402"/>
      <c r="P203" s="327"/>
      <c r="Q203" s="327" t="s">
        <v>15</v>
      </c>
      <c r="R203" s="333" t="s">
        <v>332</v>
      </c>
      <c r="S203" s="307">
        <v>1</v>
      </c>
      <c r="T203" s="341" t="s">
        <v>4396</v>
      </c>
      <c r="U203" s="327" t="s">
        <v>6092</v>
      </c>
      <c r="V203" s="407"/>
      <c r="W203" s="327" t="s">
        <v>242</v>
      </c>
      <c r="X203" s="327" t="s">
        <v>4398</v>
      </c>
      <c r="Y203" s="333" t="s">
        <v>4399</v>
      </c>
      <c r="Z203" s="267"/>
      <c r="AA203" s="341">
        <v>10</v>
      </c>
      <c r="AB203" s="327"/>
      <c r="AC203" s="325" t="s">
        <v>17</v>
      </c>
      <c r="AD203" s="327" t="s">
        <v>1246</v>
      </c>
      <c r="AE203" s="327" t="s">
        <v>258</v>
      </c>
      <c r="AF203" s="327" t="s">
        <v>4400</v>
      </c>
      <c r="AG203" s="347">
        <v>44593</v>
      </c>
      <c r="AH203" s="327">
        <v>2022</v>
      </c>
      <c r="AI203" s="347">
        <v>44896</v>
      </c>
      <c r="AJ203" s="327" t="s">
        <v>4401</v>
      </c>
      <c r="AK203" s="334"/>
      <c r="AL203" s="334"/>
      <c r="AM203" s="334"/>
      <c r="AN203" s="334"/>
      <c r="AO203" s="334"/>
      <c r="AP203" s="335"/>
    </row>
    <row r="204" spans="1:42" s="410" customFormat="1" ht="57.75" customHeight="1" x14ac:dyDescent="0.2">
      <c r="A204" s="370" t="s">
        <v>258</v>
      </c>
      <c r="B204" s="268" t="s">
        <v>204</v>
      </c>
      <c r="C204" s="326" t="s">
        <v>5833</v>
      </c>
      <c r="D204" s="325" t="str">
        <f>CONCATENATE(E204, "-", F204, "-", G204, "-", H204, "-", I204)</f>
        <v>14-122-4-2023-0156</v>
      </c>
      <c r="E204" s="332" t="str">
        <f>MID(J204,1,2)</f>
        <v>14</v>
      </c>
      <c r="F204" s="332" t="str">
        <f>MID(J204,5,3)</f>
        <v>122</v>
      </c>
      <c r="G204" s="332" t="str">
        <f>MID(J204,12,1)</f>
        <v>4</v>
      </c>
      <c r="H204" s="326">
        <v>2023</v>
      </c>
      <c r="I204" s="326" t="s">
        <v>5834</v>
      </c>
      <c r="J204" s="370" t="s">
        <v>4228</v>
      </c>
      <c r="K204" s="370" t="s">
        <v>4229</v>
      </c>
      <c r="L204" s="326" t="s">
        <v>331</v>
      </c>
      <c r="M204" s="372">
        <v>50000</v>
      </c>
      <c r="N204" s="374">
        <v>50000</v>
      </c>
      <c r="O204" s="274"/>
      <c r="P204" s="404"/>
      <c r="Q204" s="370" t="s">
        <v>15</v>
      </c>
      <c r="R204" s="384" t="s">
        <v>332</v>
      </c>
      <c r="S204" s="272">
        <v>100</v>
      </c>
      <c r="T204" s="386" t="s">
        <v>4396</v>
      </c>
      <c r="U204" s="272" t="s">
        <v>4397</v>
      </c>
      <c r="V204" s="272"/>
      <c r="W204" s="272" t="s">
        <v>242</v>
      </c>
      <c r="X204" s="387" t="s">
        <v>4398</v>
      </c>
      <c r="Y204" s="384" t="s">
        <v>4399</v>
      </c>
      <c r="Z204" s="272">
        <v>10</v>
      </c>
      <c r="AA204" s="387"/>
      <c r="AB204" s="390"/>
      <c r="AC204" s="370" t="s">
        <v>5466</v>
      </c>
      <c r="AD204" s="370" t="s">
        <v>1246</v>
      </c>
      <c r="AE204" s="327" t="s">
        <v>258</v>
      </c>
      <c r="AF204" s="370" t="s">
        <v>4400</v>
      </c>
      <c r="AG204" s="392">
        <v>36923</v>
      </c>
      <c r="AH204" s="392">
        <v>2022</v>
      </c>
      <c r="AI204" s="392">
        <v>37226</v>
      </c>
      <c r="AJ204" s="370" t="s">
        <v>4401</v>
      </c>
      <c r="AK204" s="334"/>
      <c r="AL204" s="334"/>
      <c r="AM204" s="334"/>
      <c r="AN204" s="334"/>
      <c r="AO204" s="334"/>
      <c r="AP204" s="335"/>
    </row>
    <row r="205" spans="1:42" s="310" customFormat="1" ht="57.75" customHeight="1" x14ac:dyDescent="0.25">
      <c r="A205" s="261" t="s">
        <v>258</v>
      </c>
      <c r="B205" s="268" t="s">
        <v>128</v>
      </c>
      <c r="C205" s="270" t="s">
        <v>6081</v>
      </c>
      <c r="D205" s="270"/>
      <c r="E205" s="269"/>
      <c r="F205" s="269"/>
      <c r="G205" s="269"/>
      <c r="H205" s="267">
        <v>2022</v>
      </c>
      <c r="I205" s="270"/>
      <c r="J205" s="285" t="s">
        <v>6082</v>
      </c>
      <c r="K205" s="344" t="s">
        <v>2784</v>
      </c>
      <c r="L205" s="270" t="s">
        <v>331</v>
      </c>
      <c r="M205" s="292">
        <v>4000</v>
      </c>
      <c r="N205" s="409"/>
      <c r="O205" s="412"/>
      <c r="P205" s="412"/>
      <c r="Q205" s="259" t="s">
        <v>16</v>
      </c>
      <c r="R205" s="259" t="s">
        <v>6083</v>
      </c>
      <c r="S205" s="348">
        <v>0</v>
      </c>
      <c r="T205" s="259" t="s">
        <v>1043</v>
      </c>
      <c r="U205" s="259" t="s">
        <v>6084</v>
      </c>
      <c r="V205" s="259"/>
      <c r="W205" s="270" t="s">
        <v>5959</v>
      </c>
      <c r="X205" s="267" t="s">
        <v>6085</v>
      </c>
      <c r="Y205" s="267" t="s">
        <v>703</v>
      </c>
      <c r="Z205" s="409"/>
      <c r="AA205" s="259">
        <v>4</v>
      </c>
      <c r="AB205" s="412"/>
      <c r="AC205" s="259" t="s">
        <v>18</v>
      </c>
      <c r="AD205" s="259" t="s">
        <v>1217</v>
      </c>
      <c r="AE205" s="259" t="s">
        <v>258</v>
      </c>
      <c r="AF205" s="259" t="s">
        <v>1043</v>
      </c>
      <c r="AG205" s="349">
        <v>44697</v>
      </c>
      <c r="AH205" s="259" t="s">
        <v>6086</v>
      </c>
      <c r="AI205" s="349">
        <v>44926</v>
      </c>
      <c r="AJ205" s="267" t="s">
        <v>6087</v>
      </c>
    </row>
    <row r="206" spans="1:42" s="310" customFormat="1" ht="57.75" customHeight="1" x14ac:dyDescent="0.25">
      <c r="A206" s="259" t="s">
        <v>257</v>
      </c>
      <c r="B206" s="268" t="s">
        <v>145</v>
      </c>
      <c r="C206" s="269" t="s">
        <v>5425</v>
      </c>
      <c r="D206" s="270" t="str">
        <f t="shared" ref="D206:D212" si="27">CONCATENATE(E206, "-", F206, "-", G206, "-", H206, "-", I206)</f>
        <v>00-122-4-2023-0002</v>
      </c>
      <c r="E206" s="269" t="str">
        <f t="shared" ref="E206:E212" si="28">MID(J206,1,2)</f>
        <v>00</v>
      </c>
      <c r="F206" s="271" t="str">
        <f t="shared" ref="F206:F212" si="29">MID(J206,5,3)</f>
        <v>122</v>
      </c>
      <c r="G206" s="269" t="str">
        <f t="shared" ref="G206:G212" si="30">MID(J206,12,1)</f>
        <v>4</v>
      </c>
      <c r="H206" s="269">
        <v>2023</v>
      </c>
      <c r="I206" s="269" t="s">
        <v>5426</v>
      </c>
      <c r="J206" s="272" t="s">
        <v>2615</v>
      </c>
      <c r="K206" s="272" t="s">
        <v>2775</v>
      </c>
      <c r="L206" s="269" t="s">
        <v>331</v>
      </c>
      <c r="M206" s="273">
        <v>16800</v>
      </c>
      <c r="N206" s="273">
        <v>16800</v>
      </c>
      <c r="O206" s="264"/>
      <c r="P206" s="264"/>
      <c r="Q206" s="263" t="s">
        <v>15</v>
      </c>
      <c r="R206" s="272" t="s">
        <v>332</v>
      </c>
      <c r="S206" s="263">
        <v>1</v>
      </c>
      <c r="T206" s="263" t="s">
        <v>4811</v>
      </c>
      <c r="U206" s="263" t="s">
        <v>4743</v>
      </c>
      <c r="V206" s="263" t="s">
        <v>5423</v>
      </c>
      <c r="W206" s="263" t="s">
        <v>5427</v>
      </c>
      <c r="X206" s="272" t="s">
        <v>5428</v>
      </c>
      <c r="Y206" s="272" t="s">
        <v>4370</v>
      </c>
      <c r="Z206" s="272">
        <v>3</v>
      </c>
      <c r="AA206" s="263">
        <v>1</v>
      </c>
      <c r="AB206" s="263">
        <v>1</v>
      </c>
      <c r="AC206" s="263" t="s">
        <v>5429</v>
      </c>
      <c r="AD206" s="263" t="s">
        <v>254</v>
      </c>
      <c r="AE206" s="259" t="s">
        <v>257</v>
      </c>
      <c r="AF206" s="263" t="s">
        <v>5430</v>
      </c>
      <c r="AG206" s="265">
        <v>44927</v>
      </c>
      <c r="AH206" s="265" t="s">
        <v>259</v>
      </c>
      <c r="AI206" s="265">
        <v>45306</v>
      </c>
      <c r="AJ206" s="272" t="s">
        <v>5431</v>
      </c>
    </row>
    <row r="207" spans="1:42" ht="57.75" customHeight="1" x14ac:dyDescent="0.25">
      <c r="A207" s="277" t="s">
        <v>257</v>
      </c>
      <c r="B207" s="268" t="s">
        <v>146</v>
      </c>
      <c r="C207" s="278" t="s">
        <v>5432</v>
      </c>
      <c r="D207" s="270" t="str">
        <f t="shared" si="27"/>
        <v>00-122-4-2023-0003</v>
      </c>
      <c r="E207" s="271" t="str">
        <f t="shared" si="28"/>
        <v>00</v>
      </c>
      <c r="F207" s="271" t="str">
        <f t="shared" si="29"/>
        <v>122</v>
      </c>
      <c r="G207" s="271" t="str">
        <f t="shared" si="30"/>
        <v>4</v>
      </c>
      <c r="H207" s="278">
        <v>2023</v>
      </c>
      <c r="I207" s="278" t="s">
        <v>5433</v>
      </c>
      <c r="J207" s="272" t="s">
        <v>2615</v>
      </c>
      <c r="K207" s="272" t="s">
        <v>2775</v>
      </c>
      <c r="L207" s="278" t="s">
        <v>331</v>
      </c>
      <c r="M207" s="273">
        <v>12800</v>
      </c>
      <c r="N207" s="273">
        <v>12800</v>
      </c>
      <c r="O207" s="279"/>
      <c r="P207" s="279"/>
      <c r="Q207" s="272" t="s">
        <v>15</v>
      </c>
      <c r="R207" s="272" t="s">
        <v>332</v>
      </c>
      <c r="S207" s="280">
        <v>1</v>
      </c>
      <c r="T207" s="272" t="s">
        <v>4811</v>
      </c>
      <c r="U207" s="272" t="s">
        <v>929</v>
      </c>
      <c r="V207" s="272" t="s">
        <v>5423</v>
      </c>
      <c r="W207" s="272" t="s">
        <v>5427</v>
      </c>
      <c r="X207" s="272" t="s">
        <v>4812</v>
      </c>
      <c r="Y207" s="272" t="s">
        <v>4813</v>
      </c>
      <c r="Z207" s="272">
        <v>150</v>
      </c>
      <c r="AA207" s="272">
        <v>150</v>
      </c>
      <c r="AB207" s="272">
        <v>128</v>
      </c>
      <c r="AC207" s="272" t="s">
        <v>5429</v>
      </c>
      <c r="AD207" s="272" t="s">
        <v>254</v>
      </c>
      <c r="AE207" s="267" t="s">
        <v>257</v>
      </c>
      <c r="AF207" s="272" t="s">
        <v>5430</v>
      </c>
      <c r="AG207" s="275">
        <v>44927</v>
      </c>
      <c r="AH207" s="275" t="s">
        <v>4815</v>
      </c>
      <c r="AI207" s="275">
        <v>45306</v>
      </c>
      <c r="AJ207" s="272" t="s">
        <v>4816</v>
      </c>
    </row>
    <row r="208" spans="1:42" s="310" customFormat="1" ht="57.75" customHeight="1" x14ac:dyDescent="0.25">
      <c r="A208" s="354" t="s">
        <v>257</v>
      </c>
      <c r="B208" s="268" t="s">
        <v>146</v>
      </c>
      <c r="C208" s="278" t="s">
        <v>5434</v>
      </c>
      <c r="D208" s="270" t="str">
        <f t="shared" si="27"/>
        <v>00-122-4-2023-0004</v>
      </c>
      <c r="E208" s="271" t="str">
        <f t="shared" si="28"/>
        <v>00</v>
      </c>
      <c r="F208" s="271" t="str">
        <f t="shared" si="29"/>
        <v>122</v>
      </c>
      <c r="G208" s="271" t="str">
        <f t="shared" si="30"/>
        <v>4</v>
      </c>
      <c r="H208" s="278">
        <v>2023</v>
      </c>
      <c r="I208" s="278" t="s">
        <v>5435</v>
      </c>
      <c r="J208" s="272" t="s">
        <v>2615</v>
      </c>
      <c r="K208" s="272" t="s">
        <v>2775</v>
      </c>
      <c r="L208" s="278" t="s">
        <v>331</v>
      </c>
      <c r="M208" s="273">
        <v>12800</v>
      </c>
      <c r="N208" s="273">
        <v>12800</v>
      </c>
      <c r="O208" s="379"/>
      <c r="P208" s="379"/>
      <c r="Q208" s="263" t="s">
        <v>15</v>
      </c>
      <c r="R208" s="272" t="s">
        <v>332</v>
      </c>
      <c r="S208" s="400">
        <v>1</v>
      </c>
      <c r="T208" s="263" t="s">
        <v>4811</v>
      </c>
      <c r="U208" s="263" t="s">
        <v>930</v>
      </c>
      <c r="V208" s="263" t="s">
        <v>5423</v>
      </c>
      <c r="W208" s="263" t="s">
        <v>5427</v>
      </c>
      <c r="X208" s="272" t="s">
        <v>5436</v>
      </c>
      <c r="Y208" s="272" t="s">
        <v>5437</v>
      </c>
      <c r="Z208" s="272">
        <v>300</v>
      </c>
      <c r="AA208" s="263">
        <v>300</v>
      </c>
      <c r="AB208" s="263">
        <v>320</v>
      </c>
      <c r="AC208" s="263" t="s">
        <v>5429</v>
      </c>
      <c r="AD208" s="263" t="s">
        <v>254</v>
      </c>
      <c r="AE208" s="259" t="s">
        <v>257</v>
      </c>
      <c r="AF208" s="263" t="s">
        <v>5430</v>
      </c>
      <c r="AG208" s="265" t="s">
        <v>4814</v>
      </c>
      <c r="AH208" s="265" t="s">
        <v>4815</v>
      </c>
      <c r="AI208" s="265">
        <v>45306</v>
      </c>
      <c r="AJ208" s="272" t="s">
        <v>4820</v>
      </c>
    </row>
    <row r="209" spans="1:16368" s="310" customFormat="1" ht="57.75" customHeight="1" x14ac:dyDescent="0.25">
      <c r="A209" s="354" t="s">
        <v>257</v>
      </c>
      <c r="B209" s="268" t="s">
        <v>146</v>
      </c>
      <c r="C209" s="278" t="s">
        <v>5438</v>
      </c>
      <c r="D209" s="270" t="str">
        <f t="shared" si="27"/>
        <v>00-122-4-2023-0005</v>
      </c>
      <c r="E209" s="271" t="str">
        <f t="shared" si="28"/>
        <v>00</v>
      </c>
      <c r="F209" s="271" t="str">
        <f t="shared" si="29"/>
        <v>122</v>
      </c>
      <c r="G209" s="271" t="str">
        <f t="shared" si="30"/>
        <v>4</v>
      </c>
      <c r="H209" s="278">
        <v>2023</v>
      </c>
      <c r="I209" s="278" t="s">
        <v>5439</v>
      </c>
      <c r="J209" s="272" t="s">
        <v>2615</v>
      </c>
      <c r="K209" s="272" t="s">
        <v>2775</v>
      </c>
      <c r="L209" s="278" t="s">
        <v>331</v>
      </c>
      <c r="M209" s="273">
        <v>12800</v>
      </c>
      <c r="N209" s="273">
        <v>12800</v>
      </c>
      <c r="O209" s="379"/>
      <c r="P209" s="379"/>
      <c r="Q209" s="263" t="s">
        <v>15</v>
      </c>
      <c r="R209" s="272" t="s">
        <v>332</v>
      </c>
      <c r="S209" s="400">
        <v>1</v>
      </c>
      <c r="T209" s="263" t="s">
        <v>4811</v>
      </c>
      <c r="U209" s="263" t="s">
        <v>931</v>
      </c>
      <c r="V209" s="263" t="s">
        <v>5423</v>
      </c>
      <c r="W209" s="272" t="s">
        <v>5427</v>
      </c>
      <c r="X209" s="272" t="s">
        <v>4817</v>
      </c>
      <c r="Y209" s="272" t="s">
        <v>4818</v>
      </c>
      <c r="Z209" s="272">
        <v>225</v>
      </c>
      <c r="AA209" s="263">
        <v>0</v>
      </c>
      <c r="AB209" s="263">
        <v>0</v>
      </c>
      <c r="AC209" s="263" t="s">
        <v>5429</v>
      </c>
      <c r="AD209" s="263" t="s">
        <v>254</v>
      </c>
      <c r="AE209" s="259" t="s">
        <v>257</v>
      </c>
      <c r="AF209" s="272" t="s">
        <v>5430</v>
      </c>
      <c r="AG209" s="265" t="s">
        <v>4821</v>
      </c>
      <c r="AH209" s="265" t="s">
        <v>4822</v>
      </c>
      <c r="AI209" s="265">
        <v>45306</v>
      </c>
      <c r="AJ209" s="272" t="s">
        <v>4823</v>
      </c>
    </row>
    <row r="210" spans="1:16368" s="310" customFormat="1" ht="57.75" customHeight="1" x14ac:dyDescent="0.25">
      <c r="A210" s="354" t="s">
        <v>257</v>
      </c>
      <c r="B210" s="268" t="s">
        <v>146</v>
      </c>
      <c r="C210" s="278" t="s">
        <v>5440</v>
      </c>
      <c r="D210" s="270" t="str">
        <f t="shared" si="27"/>
        <v>00-122-4-2023-0006</v>
      </c>
      <c r="E210" s="271" t="str">
        <f t="shared" si="28"/>
        <v>00</v>
      </c>
      <c r="F210" s="271" t="str">
        <f t="shared" si="29"/>
        <v>122</v>
      </c>
      <c r="G210" s="271" t="str">
        <f t="shared" si="30"/>
        <v>4</v>
      </c>
      <c r="H210" s="278">
        <v>2023</v>
      </c>
      <c r="I210" s="278" t="s">
        <v>5441</v>
      </c>
      <c r="J210" s="272" t="s">
        <v>2615</v>
      </c>
      <c r="K210" s="272" t="s">
        <v>2775</v>
      </c>
      <c r="L210" s="278" t="s">
        <v>331</v>
      </c>
      <c r="M210" s="273">
        <v>12800</v>
      </c>
      <c r="N210" s="273">
        <v>12800</v>
      </c>
      <c r="O210" s="379"/>
      <c r="P210" s="379"/>
      <c r="Q210" s="263" t="s">
        <v>15</v>
      </c>
      <c r="R210" s="272" t="s">
        <v>332</v>
      </c>
      <c r="S210" s="400">
        <v>1</v>
      </c>
      <c r="T210" s="263" t="s">
        <v>4819</v>
      </c>
      <c r="U210" s="263" t="s">
        <v>931</v>
      </c>
      <c r="V210" s="263" t="s">
        <v>5423</v>
      </c>
      <c r="W210" s="272" t="s">
        <v>5427</v>
      </c>
      <c r="X210" s="272" t="s">
        <v>4817</v>
      </c>
      <c r="Y210" s="272" t="s">
        <v>4818</v>
      </c>
      <c r="Z210" s="272">
        <v>225</v>
      </c>
      <c r="AA210" s="263">
        <v>0</v>
      </c>
      <c r="AB210" s="263">
        <v>0</v>
      </c>
      <c r="AC210" s="263" t="s">
        <v>5429</v>
      </c>
      <c r="AD210" s="263" t="s">
        <v>254</v>
      </c>
      <c r="AE210" s="259" t="s">
        <v>257</v>
      </c>
      <c r="AF210" s="272" t="s">
        <v>5430</v>
      </c>
      <c r="AG210" s="265" t="s">
        <v>4824</v>
      </c>
      <c r="AH210" s="265" t="s">
        <v>4822</v>
      </c>
      <c r="AI210" s="265">
        <v>45306</v>
      </c>
      <c r="AJ210" s="263" t="s">
        <v>4823</v>
      </c>
    </row>
    <row r="211" spans="1:16368" s="310" customFormat="1" ht="57.75" customHeight="1" x14ac:dyDescent="0.25">
      <c r="A211" s="354" t="s">
        <v>257</v>
      </c>
      <c r="B211" s="268" t="s">
        <v>146</v>
      </c>
      <c r="C211" s="278" t="s">
        <v>5442</v>
      </c>
      <c r="D211" s="270" t="str">
        <f t="shared" si="27"/>
        <v>00-122-4-2023-0154</v>
      </c>
      <c r="E211" s="271" t="str">
        <f t="shared" si="28"/>
        <v>00</v>
      </c>
      <c r="F211" s="271" t="str">
        <f t="shared" si="29"/>
        <v>122</v>
      </c>
      <c r="G211" s="271" t="str">
        <f t="shared" si="30"/>
        <v>4</v>
      </c>
      <c r="H211" s="278">
        <v>2023</v>
      </c>
      <c r="I211" s="278" t="s">
        <v>5443</v>
      </c>
      <c r="J211" s="272" t="s">
        <v>2615</v>
      </c>
      <c r="K211" s="272" t="s">
        <v>2775</v>
      </c>
      <c r="L211" s="278" t="s">
        <v>331</v>
      </c>
      <c r="M211" s="273">
        <v>6000</v>
      </c>
      <c r="N211" s="273">
        <v>6000</v>
      </c>
      <c r="O211" s="379"/>
      <c r="P211" s="379"/>
      <c r="Q211" s="263" t="s">
        <v>15</v>
      </c>
      <c r="R211" s="272" t="s">
        <v>332</v>
      </c>
      <c r="S211" s="400">
        <v>1</v>
      </c>
      <c r="T211" s="263" t="s">
        <v>4803</v>
      </c>
      <c r="U211" s="263" t="s">
        <v>4804</v>
      </c>
      <c r="V211" s="263" t="s">
        <v>5423</v>
      </c>
      <c r="W211" s="272" t="s">
        <v>5427</v>
      </c>
      <c r="X211" s="272" t="s">
        <v>4806</v>
      </c>
      <c r="Y211" s="272" t="s">
        <v>4807</v>
      </c>
      <c r="Z211" s="272">
        <v>350</v>
      </c>
      <c r="AA211" s="263">
        <v>350</v>
      </c>
      <c r="AB211" s="263">
        <v>425</v>
      </c>
      <c r="AC211" s="263" t="s">
        <v>5429</v>
      </c>
      <c r="AD211" s="263" t="s">
        <v>254</v>
      </c>
      <c r="AE211" s="259" t="s">
        <v>257</v>
      </c>
      <c r="AF211" s="272" t="s">
        <v>5430</v>
      </c>
      <c r="AG211" s="265" t="s">
        <v>4808</v>
      </c>
      <c r="AH211" s="265" t="s">
        <v>4809</v>
      </c>
      <c r="AI211" s="265">
        <v>45306</v>
      </c>
      <c r="AJ211" s="263" t="s">
        <v>4810</v>
      </c>
    </row>
    <row r="212" spans="1:16368" s="310" customFormat="1" ht="57.75" customHeight="1" x14ac:dyDescent="0.25">
      <c r="A212" s="259" t="s">
        <v>257</v>
      </c>
      <c r="B212" s="268" t="s">
        <v>211</v>
      </c>
      <c r="C212" s="269" t="s">
        <v>5837</v>
      </c>
      <c r="D212" s="270" t="str">
        <f t="shared" si="27"/>
        <v>73-421-4-2023-0155</v>
      </c>
      <c r="E212" s="271" t="str">
        <f t="shared" si="28"/>
        <v>73</v>
      </c>
      <c r="F212" s="271" t="str">
        <f t="shared" si="29"/>
        <v>421</v>
      </c>
      <c r="G212" s="271" t="str">
        <f t="shared" si="30"/>
        <v>4</v>
      </c>
      <c r="H212" s="269">
        <v>2023</v>
      </c>
      <c r="I212" s="269" t="s">
        <v>5838</v>
      </c>
      <c r="J212" s="272" t="s">
        <v>2801</v>
      </c>
      <c r="K212" s="272" t="s">
        <v>2802</v>
      </c>
      <c r="L212" s="269" t="s">
        <v>331</v>
      </c>
      <c r="M212" s="273">
        <v>40000</v>
      </c>
      <c r="N212" s="273">
        <v>40000</v>
      </c>
      <c r="O212" s="264"/>
      <c r="P212" s="264"/>
      <c r="Q212" s="263" t="s">
        <v>4365</v>
      </c>
      <c r="R212" s="272" t="s">
        <v>4365</v>
      </c>
      <c r="S212" s="263" t="s">
        <v>4365</v>
      </c>
      <c r="T212" s="263" t="s">
        <v>4365</v>
      </c>
      <c r="U212" s="263" t="s">
        <v>4365</v>
      </c>
      <c r="V212" s="263"/>
      <c r="W212" s="272" t="s">
        <v>4365</v>
      </c>
      <c r="X212" s="272" t="s">
        <v>4365</v>
      </c>
      <c r="Y212" s="272" t="s">
        <v>4365</v>
      </c>
      <c r="Z212" s="272" t="s">
        <v>4365</v>
      </c>
      <c r="AA212" s="263" t="s">
        <v>4365</v>
      </c>
      <c r="AB212" s="263" t="s">
        <v>4365</v>
      </c>
      <c r="AC212" s="263" t="s">
        <v>4365</v>
      </c>
      <c r="AD212" s="263" t="s">
        <v>4365</v>
      </c>
      <c r="AE212" s="259" t="s">
        <v>4365</v>
      </c>
      <c r="AF212" s="272" t="s">
        <v>4365</v>
      </c>
      <c r="AG212" s="265" t="s">
        <v>4365</v>
      </c>
      <c r="AH212" s="265" t="s">
        <v>4365</v>
      </c>
      <c r="AI212" s="265" t="e">
        <f t="array" ref="AI212">M212:AF163Indíquese</f>
        <v>#NAME?</v>
      </c>
      <c r="AJ212" s="263"/>
    </row>
    <row r="213" spans="1:16368" s="310" customFormat="1" ht="68.25" customHeight="1" x14ac:dyDescent="0.25">
      <c r="A213" s="415"/>
      <c r="B213" s="415"/>
      <c r="C213" s="415"/>
      <c r="D213" s="415"/>
      <c r="E213" s="415"/>
      <c r="F213" s="415"/>
      <c r="G213" s="415"/>
      <c r="H213" s="415"/>
      <c r="I213" s="415"/>
      <c r="J213" s="415"/>
      <c r="K213" s="415"/>
      <c r="L213" s="415"/>
      <c r="M213" s="357"/>
      <c r="N213" s="358"/>
      <c r="O213" s="358"/>
      <c r="P213" s="358"/>
      <c r="Q213" s="359"/>
      <c r="R213" s="359"/>
      <c r="S213" s="359"/>
      <c r="T213" s="359"/>
      <c r="U213" s="359"/>
      <c r="V213" s="359"/>
      <c r="W213" s="359"/>
      <c r="X213" s="359"/>
      <c r="Y213" s="359"/>
      <c r="Z213" s="359"/>
      <c r="AA213" s="359"/>
      <c r="AB213" s="359"/>
      <c r="AC213" s="359"/>
      <c r="AD213" s="359"/>
      <c r="AE213" s="359"/>
      <c r="AF213" s="359"/>
      <c r="AG213" s="360"/>
      <c r="AH213" s="360"/>
      <c r="AI213" s="360"/>
      <c r="AJ213" s="360"/>
      <c r="AK213" s="361"/>
      <c r="AL213" s="361"/>
      <c r="AM213" s="361"/>
      <c r="AN213" s="361"/>
      <c r="AO213" s="361"/>
      <c r="AP213" s="361"/>
      <c r="AQ213" s="361"/>
      <c r="AR213" s="361"/>
      <c r="AS213" s="361"/>
      <c r="AT213" s="361"/>
      <c r="AU213" s="361"/>
      <c r="AV213" s="361"/>
      <c r="AW213" s="361"/>
      <c r="AX213" s="361"/>
      <c r="AY213" s="361"/>
      <c r="AZ213" s="361"/>
      <c r="BA213" s="361"/>
      <c r="BB213" s="361"/>
      <c r="BC213" s="361"/>
      <c r="BD213" s="361"/>
      <c r="BE213" s="361"/>
      <c r="BF213" s="361"/>
      <c r="BG213" s="361"/>
      <c r="BH213" s="361"/>
      <c r="BI213" s="361"/>
      <c r="BJ213" s="361"/>
      <c r="BK213" s="361"/>
      <c r="BL213" s="361"/>
      <c r="BM213" s="361"/>
      <c r="BN213" s="361"/>
      <c r="BO213" s="361"/>
      <c r="BP213" s="361"/>
      <c r="BQ213" s="361"/>
      <c r="BR213" s="361"/>
      <c r="BS213" s="361"/>
      <c r="BT213" s="361"/>
      <c r="BU213" s="361"/>
      <c r="BV213" s="361"/>
      <c r="BW213" s="361"/>
      <c r="BX213" s="361"/>
      <c r="BY213" s="361"/>
      <c r="BZ213" s="361"/>
      <c r="CA213" s="361"/>
      <c r="CB213" s="361"/>
      <c r="CC213" s="361"/>
      <c r="CD213" s="361"/>
      <c r="CE213" s="361"/>
      <c r="CF213" s="361"/>
      <c r="CG213" s="361"/>
      <c r="CH213" s="361"/>
      <c r="CI213" s="361"/>
      <c r="CJ213" s="361"/>
      <c r="CK213" s="361"/>
      <c r="CL213" s="361"/>
      <c r="CM213" s="361"/>
      <c r="CN213" s="361"/>
      <c r="CO213" s="361"/>
      <c r="CP213" s="361"/>
      <c r="CQ213" s="361"/>
      <c r="CR213" s="361"/>
      <c r="CS213" s="361"/>
      <c r="CT213" s="361"/>
      <c r="CU213" s="361"/>
      <c r="CV213" s="361"/>
      <c r="CW213" s="361"/>
      <c r="CX213" s="361"/>
      <c r="CY213" s="361"/>
      <c r="CZ213" s="361"/>
      <c r="DA213" s="361"/>
      <c r="DB213" s="361"/>
      <c r="DC213" s="361"/>
      <c r="DD213" s="361"/>
      <c r="DE213" s="361"/>
      <c r="DF213" s="361"/>
      <c r="DG213" s="361"/>
      <c r="DH213" s="361"/>
      <c r="DI213" s="361"/>
      <c r="DJ213" s="361"/>
      <c r="DK213" s="361"/>
      <c r="DL213" s="361"/>
      <c r="DM213" s="361"/>
      <c r="DN213" s="361"/>
      <c r="DO213" s="361"/>
      <c r="DP213" s="361"/>
      <c r="DQ213" s="361"/>
      <c r="DR213" s="361"/>
      <c r="DS213" s="361"/>
      <c r="DT213" s="361"/>
      <c r="DU213" s="361"/>
      <c r="DV213" s="361"/>
      <c r="DW213" s="361"/>
      <c r="DX213" s="361"/>
      <c r="DY213" s="361"/>
      <c r="DZ213" s="361"/>
      <c r="EA213" s="361"/>
      <c r="EB213" s="361"/>
      <c r="EC213" s="361"/>
      <c r="ED213" s="361"/>
      <c r="EE213" s="361"/>
      <c r="EF213" s="361"/>
      <c r="EG213" s="361"/>
      <c r="EH213" s="361"/>
      <c r="EI213" s="361"/>
      <c r="EJ213" s="361"/>
      <c r="EK213" s="361"/>
      <c r="EL213" s="361"/>
      <c r="EM213" s="361"/>
      <c r="EN213" s="361"/>
      <c r="EO213" s="361"/>
      <c r="EP213" s="361"/>
      <c r="EQ213" s="361"/>
      <c r="ER213" s="361"/>
      <c r="ES213" s="361"/>
      <c r="ET213" s="361"/>
      <c r="EU213" s="361"/>
      <c r="EV213" s="361"/>
      <c r="EW213" s="361"/>
      <c r="EX213" s="361"/>
      <c r="EY213" s="361"/>
      <c r="EZ213" s="361"/>
      <c r="FA213" s="361"/>
      <c r="FB213" s="361"/>
      <c r="FC213" s="361"/>
      <c r="FD213" s="361"/>
      <c r="FE213" s="361"/>
      <c r="FF213" s="361"/>
      <c r="FG213" s="361"/>
      <c r="FH213" s="361"/>
      <c r="FI213" s="361"/>
      <c r="FJ213" s="361"/>
      <c r="FK213" s="361"/>
      <c r="FL213" s="361"/>
      <c r="FM213" s="361"/>
      <c r="FN213" s="361"/>
      <c r="FO213" s="361"/>
      <c r="FP213" s="361"/>
      <c r="FQ213" s="361"/>
      <c r="FR213" s="361"/>
      <c r="FS213" s="361"/>
      <c r="FT213" s="361"/>
      <c r="FU213" s="361"/>
      <c r="FV213" s="361"/>
      <c r="FW213" s="361"/>
      <c r="FX213" s="361"/>
      <c r="FY213" s="361"/>
      <c r="FZ213" s="361"/>
      <c r="GA213" s="361"/>
      <c r="GB213" s="361"/>
      <c r="GC213" s="361"/>
      <c r="GD213" s="361"/>
      <c r="GE213" s="361"/>
      <c r="GF213" s="361"/>
      <c r="GG213" s="361"/>
      <c r="GH213" s="361"/>
      <c r="GI213" s="361"/>
      <c r="GJ213" s="361"/>
      <c r="GK213" s="361"/>
      <c r="GL213" s="361"/>
      <c r="GM213" s="361"/>
      <c r="GN213" s="361"/>
      <c r="GO213" s="361"/>
      <c r="GP213" s="361"/>
      <c r="GQ213" s="361"/>
      <c r="GR213" s="361"/>
      <c r="GS213" s="361"/>
      <c r="GT213" s="361"/>
      <c r="GU213" s="361"/>
      <c r="GV213" s="361"/>
      <c r="GW213" s="361"/>
      <c r="GX213" s="361"/>
      <c r="GY213" s="361"/>
      <c r="GZ213" s="361"/>
      <c r="HA213" s="361"/>
      <c r="HB213" s="361"/>
      <c r="HC213" s="361"/>
      <c r="HD213" s="361"/>
      <c r="HE213" s="361"/>
      <c r="HF213" s="361"/>
      <c r="HG213" s="361"/>
      <c r="HH213" s="361"/>
      <c r="HI213" s="361"/>
      <c r="HJ213" s="361"/>
      <c r="HK213" s="361"/>
      <c r="HL213" s="361"/>
      <c r="HM213" s="361"/>
      <c r="HN213" s="361"/>
      <c r="HO213" s="361"/>
      <c r="HP213" s="361"/>
      <c r="HQ213" s="361"/>
      <c r="HR213" s="361"/>
      <c r="HS213" s="361"/>
      <c r="HT213" s="361"/>
      <c r="HU213" s="361"/>
      <c r="HV213" s="361"/>
      <c r="HW213" s="361"/>
      <c r="HX213" s="361"/>
      <c r="HY213" s="361"/>
      <c r="HZ213" s="361"/>
      <c r="IA213" s="361"/>
      <c r="IB213" s="361"/>
      <c r="IC213" s="361"/>
      <c r="ID213" s="361"/>
      <c r="IE213" s="361"/>
      <c r="IF213" s="361"/>
      <c r="IG213" s="361"/>
      <c r="IH213" s="361"/>
      <c r="II213" s="361"/>
      <c r="IJ213" s="361"/>
      <c r="IK213" s="361"/>
      <c r="IL213" s="361"/>
      <c r="IM213" s="361"/>
      <c r="IN213" s="361"/>
      <c r="IO213" s="361"/>
      <c r="IP213" s="361"/>
      <c r="IQ213" s="361"/>
      <c r="IR213" s="361"/>
      <c r="IS213" s="361"/>
      <c r="IT213" s="361"/>
      <c r="IU213" s="361"/>
      <c r="IV213" s="361"/>
      <c r="IW213" s="361"/>
      <c r="IX213" s="361"/>
      <c r="IY213" s="361"/>
      <c r="IZ213" s="361"/>
      <c r="JA213" s="361"/>
      <c r="JB213" s="361"/>
      <c r="JC213" s="361"/>
      <c r="JD213" s="361"/>
      <c r="JE213" s="361"/>
      <c r="JF213" s="361"/>
      <c r="JG213" s="361"/>
      <c r="JH213" s="361"/>
      <c r="JI213" s="361"/>
      <c r="JJ213" s="361"/>
      <c r="JK213" s="361"/>
      <c r="JL213" s="361"/>
      <c r="JM213" s="361"/>
      <c r="JN213" s="361"/>
      <c r="JO213" s="361"/>
      <c r="JP213" s="361"/>
      <c r="JQ213" s="361"/>
      <c r="JR213" s="361"/>
      <c r="JS213" s="361"/>
      <c r="JT213" s="361"/>
      <c r="JU213" s="361"/>
      <c r="JV213" s="361"/>
      <c r="JW213" s="361"/>
      <c r="JX213" s="361"/>
      <c r="JY213" s="361"/>
      <c r="JZ213" s="361"/>
      <c r="KA213" s="361"/>
      <c r="KB213" s="361"/>
      <c r="KC213" s="361"/>
      <c r="KD213" s="361"/>
      <c r="KE213" s="361"/>
      <c r="KF213" s="361"/>
      <c r="KG213" s="361"/>
      <c r="KH213" s="361"/>
      <c r="KI213" s="361"/>
      <c r="KJ213" s="361"/>
      <c r="KK213" s="361"/>
      <c r="KL213" s="361"/>
      <c r="KM213" s="361"/>
      <c r="KN213" s="361"/>
      <c r="KO213" s="361"/>
      <c r="KP213" s="361"/>
      <c r="KQ213" s="361"/>
      <c r="KR213" s="361"/>
      <c r="KS213" s="361"/>
      <c r="KT213" s="361"/>
      <c r="KU213" s="361"/>
      <c r="KV213" s="361"/>
      <c r="KW213" s="361"/>
      <c r="KX213" s="361"/>
      <c r="KY213" s="361"/>
      <c r="KZ213" s="361"/>
      <c r="LA213" s="361"/>
      <c r="LB213" s="361"/>
      <c r="LC213" s="361"/>
      <c r="LD213" s="361"/>
      <c r="LE213" s="361"/>
      <c r="LF213" s="361"/>
      <c r="LG213" s="361"/>
      <c r="LH213" s="361"/>
      <c r="LI213" s="361"/>
      <c r="LJ213" s="361"/>
      <c r="LK213" s="361"/>
      <c r="LL213" s="361"/>
      <c r="LM213" s="361"/>
      <c r="LN213" s="361"/>
      <c r="LO213" s="361"/>
      <c r="LP213" s="361"/>
      <c r="LQ213" s="361"/>
      <c r="LR213" s="361"/>
      <c r="LS213" s="361"/>
      <c r="LT213" s="361"/>
      <c r="LU213" s="361"/>
      <c r="LV213" s="361"/>
      <c r="LW213" s="361"/>
      <c r="LX213" s="361"/>
      <c r="LY213" s="361"/>
      <c r="LZ213" s="361"/>
      <c r="MA213" s="361"/>
      <c r="MB213" s="361"/>
      <c r="MC213" s="361"/>
      <c r="MD213" s="361"/>
      <c r="ME213" s="361"/>
      <c r="MF213" s="361"/>
      <c r="MG213" s="361"/>
      <c r="MH213" s="361"/>
      <c r="MI213" s="361"/>
      <c r="MJ213" s="361"/>
      <c r="MK213" s="361"/>
      <c r="ML213" s="361"/>
      <c r="MM213" s="361"/>
      <c r="MN213" s="361"/>
      <c r="MO213" s="361"/>
      <c r="MP213" s="361"/>
      <c r="MQ213" s="361"/>
      <c r="MR213" s="361"/>
      <c r="MS213" s="361"/>
      <c r="MT213" s="361"/>
      <c r="MU213" s="361"/>
      <c r="MV213" s="361"/>
      <c r="MW213" s="361"/>
      <c r="MX213" s="361"/>
      <c r="MY213" s="361"/>
      <c r="MZ213" s="361"/>
      <c r="NA213" s="361"/>
      <c r="NB213" s="361"/>
      <c r="NC213" s="361"/>
      <c r="ND213" s="361"/>
      <c r="NE213" s="361"/>
      <c r="NF213" s="361"/>
      <c r="NG213" s="361"/>
      <c r="NH213" s="361"/>
      <c r="NI213" s="361"/>
      <c r="NJ213" s="361"/>
      <c r="NK213" s="361"/>
      <c r="NL213" s="361"/>
      <c r="NM213" s="361"/>
      <c r="NN213" s="361"/>
      <c r="NO213" s="361"/>
      <c r="NP213" s="361"/>
      <c r="NQ213" s="361"/>
      <c r="NR213" s="361"/>
      <c r="NS213" s="361"/>
      <c r="NT213" s="361"/>
      <c r="NU213" s="361"/>
      <c r="NV213" s="361"/>
      <c r="NW213" s="361"/>
      <c r="NX213" s="361"/>
      <c r="NY213" s="361"/>
      <c r="NZ213" s="361"/>
      <c r="OA213" s="361"/>
      <c r="OB213" s="361"/>
      <c r="OC213" s="361"/>
      <c r="OD213" s="361"/>
      <c r="OE213" s="361"/>
      <c r="OF213" s="361"/>
      <c r="OG213" s="361"/>
      <c r="OH213" s="361"/>
      <c r="OI213" s="361"/>
      <c r="OJ213" s="361"/>
      <c r="OK213" s="361"/>
      <c r="OL213" s="361"/>
      <c r="OM213" s="361"/>
      <c r="ON213" s="361"/>
      <c r="OO213" s="361"/>
      <c r="OP213" s="361"/>
      <c r="OQ213" s="361"/>
      <c r="OR213" s="361"/>
      <c r="OS213" s="361"/>
      <c r="OT213" s="361"/>
      <c r="OU213" s="361"/>
      <c r="OV213" s="361"/>
      <c r="OW213" s="361"/>
      <c r="OX213" s="361"/>
      <c r="OY213" s="361"/>
      <c r="OZ213" s="361"/>
      <c r="PA213" s="361"/>
      <c r="PB213" s="361"/>
      <c r="PC213" s="361"/>
      <c r="PD213" s="361"/>
      <c r="PE213" s="361"/>
      <c r="PF213" s="361"/>
      <c r="PG213" s="361"/>
      <c r="PH213" s="361"/>
      <c r="PI213" s="361"/>
      <c r="PJ213" s="361"/>
      <c r="PK213" s="361"/>
      <c r="PL213" s="361"/>
      <c r="PM213" s="361"/>
      <c r="PN213" s="361"/>
      <c r="PO213" s="361"/>
      <c r="PP213" s="361"/>
      <c r="PQ213" s="361"/>
      <c r="PR213" s="361"/>
      <c r="PS213" s="361"/>
      <c r="PT213" s="361"/>
      <c r="PU213" s="361"/>
      <c r="PV213" s="361"/>
      <c r="PW213" s="361"/>
      <c r="PX213" s="361"/>
      <c r="PY213" s="361"/>
      <c r="PZ213" s="361"/>
      <c r="QA213" s="361"/>
      <c r="QB213" s="361"/>
      <c r="QC213" s="361"/>
      <c r="QD213" s="361"/>
      <c r="QE213" s="361"/>
      <c r="QF213" s="361"/>
      <c r="QG213" s="361"/>
      <c r="QH213" s="361"/>
      <c r="QI213" s="361"/>
      <c r="QJ213" s="361"/>
      <c r="QK213" s="361"/>
      <c r="QL213" s="361"/>
      <c r="QM213" s="361"/>
      <c r="QN213" s="361"/>
      <c r="QO213" s="361"/>
      <c r="QP213" s="361"/>
      <c r="QQ213" s="361"/>
      <c r="QR213" s="361"/>
      <c r="QS213" s="361"/>
      <c r="QT213" s="361"/>
      <c r="QU213" s="361"/>
      <c r="QV213" s="361"/>
      <c r="QW213" s="361"/>
      <c r="QX213" s="361"/>
      <c r="QY213" s="361"/>
      <c r="QZ213" s="361"/>
      <c r="RA213" s="361"/>
      <c r="RB213" s="361"/>
      <c r="RC213" s="361"/>
      <c r="RD213" s="361"/>
      <c r="RE213" s="361"/>
      <c r="RF213" s="361"/>
      <c r="RG213" s="361"/>
      <c r="RH213" s="361"/>
      <c r="RI213" s="361"/>
      <c r="RJ213" s="361"/>
      <c r="RK213" s="361"/>
      <c r="RL213" s="361"/>
      <c r="RM213" s="361"/>
      <c r="RN213" s="361"/>
      <c r="RO213" s="361"/>
      <c r="RP213" s="361"/>
      <c r="RQ213" s="361"/>
      <c r="RR213" s="361"/>
      <c r="RS213" s="361"/>
      <c r="RT213" s="361"/>
      <c r="RU213" s="361"/>
      <c r="RV213" s="361"/>
      <c r="RW213" s="361"/>
      <c r="RX213" s="361"/>
      <c r="RY213" s="361"/>
      <c r="RZ213" s="361"/>
      <c r="SA213" s="361"/>
      <c r="SB213" s="361"/>
      <c r="SC213" s="361"/>
      <c r="SD213" s="361"/>
      <c r="SE213" s="361"/>
      <c r="SF213" s="361"/>
      <c r="SG213" s="361"/>
      <c r="SH213" s="361"/>
      <c r="SI213" s="361"/>
      <c r="SJ213" s="361"/>
      <c r="SK213" s="361"/>
      <c r="SL213" s="361"/>
      <c r="SM213" s="361"/>
      <c r="SN213" s="361"/>
      <c r="SO213" s="361"/>
      <c r="SP213" s="361"/>
      <c r="SQ213" s="361"/>
      <c r="SR213" s="361"/>
      <c r="SS213" s="361"/>
      <c r="ST213" s="361"/>
      <c r="SU213" s="361"/>
      <c r="SV213" s="361"/>
      <c r="SW213" s="361"/>
      <c r="SX213" s="361"/>
      <c r="SY213" s="361"/>
      <c r="SZ213" s="361"/>
      <c r="TA213" s="361"/>
      <c r="TB213" s="361"/>
      <c r="TC213" s="361"/>
      <c r="TD213" s="361"/>
      <c r="TE213" s="361"/>
      <c r="TF213" s="361"/>
      <c r="TG213" s="361"/>
      <c r="TH213" s="361"/>
      <c r="TI213" s="361"/>
      <c r="TJ213" s="361"/>
      <c r="TK213" s="361"/>
      <c r="TL213" s="361"/>
      <c r="TM213" s="361"/>
      <c r="TN213" s="361"/>
      <c r="TO213" s="361"/>
      <c r="TP213" s="361"/>
      <c r="TQ213" s="361"/>
      <c r="TR213" s="361"/>
      <c r="TS213" s="361"/>
      <c r="TT213" s="361"/>
      <c r="TU213" s="361"/>
      <c r="TV213" s="361"/>
      <c r="TW213" s="361"/>
      <c r="TX213" s="361"/>
      <c r="TY213" s="361"/>
      <c r="TZ213" s="361"/>
      <c r="UA213" s="361"/>
      <c r="UB213" s="361"/>
      <c r="UC213" s="361"/>
      <c r="UD213" s="361"/>
      <c r="UE213" s="361"/>
      <c r="UF213" s="361"/>
      <c r="UG213" s="361"/>
      <c r="UH213" s="361"/>
      <c r="UI213" s="361"/>
      <c r="UJ213" s="361"/>
      <c r="UK213" s="361"/>
      <c r="UL213" s="361"/>
      <c r="UM213" s="361"/>
      <c r="UN213" s="361"/>
      <c r="UO213" s="361"/>
      <c r="UP213" s="361"/>
      <c r="UQ213" s="361"/>
      <c r="UR213" s="361"/>
      <c r="US213" s="361"/>
      <c r="UT213" s="361"/>
      <c r="UU213" s="361"/>
      <c r="UV213" s="361"/>
      <c r="UW213" s="361"/>
      <c r="UX213" s="361"/>
      <c r="UY213" s="361"/>
      <c r="UZ213" s="361"/>
      <c r="VA213" s="361"/>
      <c r="VB213" s="361"/>
      <c r="VC213" s="361"/>
      <c r="VD213" s="361"/>
      <c r="VE213" s="361"/>
      <c r="VF213" s="361"/>
      <c r="VG213" s="361"/>
      <c r="VH213" s="361"/>
      <c r="VI213" s="361"/>
      <c r="VJ213" s="361"/>
      <c r="VK213" s="361"/>
      <c r="VL213" s="361"/>
      <c r="VM213" s="361"/>
      <c r="VN213" s="361"/>
      <c r="VO213" s="361"/>
      <c r="VP213" s="361"/>
      <c r="VQ213" s="361"/>
      <c r="VR213" s="361"/>
      <c r="VS213" s="361"/>
      <c r="VT213" s="361"/>
      <c r="VU213" s="361"/>
      <c r="VV213" s="361"/>
      <c r="VW213" s="361"/>
      <c r="VX213" s="361"/>
      <c r="VY213" s="361"/>
      <c r="VZ213" s="361"/>
      <c r="WA213" s="361"/>
      <c r="WB213" s="361"/>
      <c r="WC213" s="361"/>
      <c r="WD213" s="361"/>
      <c r="WE213" s="361"/>
      <c r="WF213" s="361"/>
      <c r="WG213" s="361"/>
      <c r="WH213" s="361"/>
      <c r="WI213" s="361"/>
      <c r="WJ213" s="361"/>
      <c r="WK213" s="361"/>
      <c r="WL213" s="361"/>
      <c r="WM213" s="361"/>
      <c r="WN213" s="361"/>
      <c r="WO213" s="361"/>
      <c r="WP213" s="361"/>
      <c r="WQ213" s="361"/>
      <c r="WR213" s="361"/>
      <c r="WS213" s="361"/>
      <c r="WT213" s="361"/>
      <c r="WU213" s="361"/>
      <c r="WV213" s="361"/>
      <c r="WW213" s="361"/>
      <c r="WX213" s="361"/>
      <c r="WY213" s="361"/>
      <c r="WZ213" s="361"/>
      <c r="XA213" s="361"/>
      <c r="XB213" s="361"/>
      <c r="XC213" s="361"/>
      <c r="XD213" s="361"/>
      <c r="XE213" s="361"/>
      <c r="XF213" s="361"/>
      <c r="XG213" s="361"/>
      <c r="XH213" s="361"/>
      <c r="XI213" s="361"/>
      <c r="XJ213" s="361"/>
      <c r="XK213" s="361"/>
      <c r="XL213" s="361"/>
      <c r="XM213" s="361"/>
      <c r="XN213" s="361"/>
      <c r="XO213" s="361"/>
      <c r="XP213" s="361"/>
      <c r="XQ213" s="361"/>
      <c r="XR213" s="361"/>
      <c r="XS213" s="361"/>
      <c r="XT213" s="361"/>
      <c r="XU213" s="361"/>
      <c r="XV213" s="361"/>
      <c r="XW213" s="361"/>
      <c r="XX213" s="361"/>
      <c r="XY213" s="361"/>
      <c r="XZ213" s="361"/>
      <c r="YA213" s="361"/>
      <c r="YB213" s="361"/>
      <c r="YC213" s="361"/>
      <c r="YD213" s="361"/>
      <c r="YE213" s="361"/>
      <c r="YF213" s="361"/>
      <c r="YG213" s="361"/>
      <c r="YH213" s="361"/>
      <c r="YI213" s="361"/>
      <c r="YJ213" s="361"/>
      <c r="YK213" s="361"/>
      <c r="YL213" s="361"/>
      <c r="YM213" s="361"/>
      <c r="YN213" s="361"/>
      <c r="YO213" s="361"/>
      <c r="YP213" s="361"/>
      <c r="YQ213" s="361"/>
      <c r="YR213" s="361"/>
      <c r="YS213" s="361"/>
      <c r="YT213" s="361"/>
      <c r="YU213" s="361"/>
      <c r="YV213" s="361"/>
      <c r="YW213" s="361"/>
      <c r="YX213" s="361"/>
      <c r="YY213" s="361"/>
      <c r="YZ213" s="361"/>
      <c r="ZA213" s="361"/>
      <c r="ZB213" s="361"/>
      <c r="ZC213" s="361"/>
      <c r="ZD213" s="361"/>
      <c r="ZE213" s="361"/>
      <c r="ZF213" s="361"/>
      <c r="ZG213" s="361"/>
      <c r="ZH213" s="361"/>
      <c r="ZI213" s="361"/>
      <c r="ZJ213" s="361"/>
      <c r="ZK213" s="361"/>
      <c r="ZL213" s="361"/>
      <c r="ZM213" s="361"/>
      <c r="ZN213" s="361"/>
      <c r="ZO213" s="361"/>
      <c r="ZP213" s="361"/>
      <c r="ZQ213" s="361"/>
      <c r="ZR213" s="361"/>
      <c r="ZS213" s="361"/>
      <c r="ZT213" s="361"/>
      <c r="ZU213" s="361"/>
      <c r="ZV213" s="361"/>
      <c r="ZW213" s="361"/>
      <c r="ZX213" s="361"/>
      <c r="ZY213" s="361"/>
      <c r="ZZ213" s="361"/>
      <c r="AAA213" s="361"/>
      <c r="AAB213" s="361"/>
      <c r="AAC213" s="361"/>
      <c r="AAD213" s="361"/>
      <c r="AAE213" s="361"/>
      <c r="AAF213" s="361"/>
      <c r="AAG213" s="361"/>
      <c r="AAH213" s="361"/>
      <c r="AAI213" s="361"/>
      <c r="AAJ213" s="361"/>
      <c r="AAK213" s="361"/>
      <c r="AAL213" s="361"/>
      <c r="AAM213" s="361"/>
      <c r="AAN213" s="361"/>
      <c r="AAO213" s="361"/>
      <c r="AAP213" s="361"/>
      <c r="AAQ213" s="361"/>
      <c r="AAR213" s="361"/>
      <c r="AAS213" s="361"/>
      <c r="AAT213" s="361"/>
      <c r="AAU213" s="361"/>
      <c r="AAV213" s="361"/>
      <c r="AAW213" s="361"/>
      <c r="AAX213" s="361"/>
      <c r="AAY213" s="361"/>
      <c r="AAZ213" s="361"/>
      <c r="ABA213" s="361"/>
      <c r="ABB213" s="361"/>
      <c r="ABC213" s="361"/>
      <c r="ABD213" s="361"/>
      <c r="ABE213" s="361"/>
      <c r="ABF213" s="361"/>
      <c r="ABG213" s="361"/>
      <c r="ABH213" s="361"/>
      <c r="ABI213" s="361"/>
      <c r="ABJ213" s="361"/>
      <c r="ABK213" s="361"/>
      <c r="ABL213" s="361"/>
      <c r="ABM213" s="361"/>
      <c r="ABN213" s="361"/>
      <c r="ABO213" s="361"/>
      <c r="ABP213" s="361"/>
      <c r="ABQ213" s="361"/>
      <c r="ABR213" s="361"/>
      <c r="ABS213" s="361"/>
      <c r="ABT213" s="361"/>
      <c r="ABU213" s="361"/>
      <c r="ABV213" s="361"/>
      <c r="ABW213" s="361"/>
      <c r="ABX213" s="361"/>
      <c r="ABY213" s="361"/>
      <c r="ABZ213" s="361"/>
      <c r="ACA213" s="361"/>
      <c r="ACB213" s="361"/>
      <c r="ACC213" s="361"/>
      <c r="ACD213" s="361"/>
      <c r="ACE213" s="361"/>
      <c r="ACF213" s="361"/>
      <c r="ACG213" s="361"/>
      <c r="ACH213" s="361"/>
      <c r="ACI213" s="361"/>
      <c r="ACJ213" s="361"/>
      <c r="ACK213" s="361"/>
      <c r="ACL213" s="361"/>
      <c r="ACM213" s="361"/>
      <c r="ACN213" s="361"/>
      <c r="ACO213" s="361"/>
      <c r="ACP213" s="361"/>
      <c r="ACQ213" s="361"/>
      <c r="ACR213" s="361"/>
      <c r="ACS213" s="361"/>
      <c r="ACT213" s="361"/>
      <c r="ACU213" s="361"/>
      <c r="ACV213" s="361"/>
      <c r="ACW213" s="361"/>
      <c r="ACX213" s="361"/>
      <c r="ACY213" s="361"/>
      <c r="ACZ213" s="361"/>
      <c r="ADA213" s="361"/>
      <c r="ADB213" s="361"/>
      <c r="ADC213" s="361"/>
      <c r="ADD213" s="361"/>
      <c r="ADE213" s="361"/>
      <c r="ADF213" s="361"/>
      <c r="ADG213" s="361"/>
      <c r="ADH213" s="361"/>
      <c r="ADI213" s="361"/>
      <c r="ADJ213" s="361"/>
      <c r="ADK213" s="361"/>
      <c r="ADL213" s="361"/>
      <c r="ADM213" s="361"/>
      <c r="ADN213" s="361"/>
      <c r="ADO213" s="361"/>
      <c r="ADP213" s="361"/>
      <c r="ADQ213" s="361"/>
      <c r="ADR213" s="361"/>
      <c r="ADS213" s="361"/>
      <c r="ADT213" s="361"/>
      <c r="ADU213" s="361"/>
      <c r="ADV213" s="361"/>
      <c r="ADW213" s="361"/>
      <c r="ADX213" s="361"/>
      <c r="ADY213" s="361"/>
      <c r="ADZ213" s="361"/>
      <c r="AEA213" s="361"/>
      <c r="AEB213" s="361"/>
      <c r="AEC213" s="361"/>
      <c r="AED213" s="361"/>
      <c r="AEE213" s="361"/>
      <c r="AEF213" s="361"/>
      <c r="AEG213" s="361"/>
      <c r="AEH213" s="361"/>
      <c r="AEI213" s="361"/>
      <c r="AEJ213" s="361"/>
      <c r="AEK213" s="361"/>
      <c r="AEL213" s="361"/>
      <c r="AEM213" s="361"/>
      <c r="AEN213" s="361"/>
      <c r="AEO213" s="361"/>
      <c r="AEP213" s="361"/>
      <c r="AEQ213" s="361"/>
      <c r="AER213" s="361"/>
      <c r="AES213" s="361"/>
      <c r="AET213" s="361"/>
      <c r="AEU213" s="361"/>
      <c r="AEV213" s="361"/>
      <c r="AEW213" s="361"/>
      <c r="AEX213" s="361"/>
      <c r="AEY213" s="361"/>
      <c r="AEZ213" s="361"/>
      <c r="AFA213" s="361"/>
      <c r="AFB213" s="361"/>
      <c r="AFC213" s="361"/>
      <c r="AFD213" s="361"/>
      <c r="AFE213" s="361"/>
      <c r="AFF213" s="361"/>
      <c r="AFG213" s="361"/>
      <c r="AFH213" s="361"/>
      <c r="AFI213" s="361"/>
      <c r="AFJ213" s="361"/>
      <c r="AFK213" s="361"/>
      <c r="AFL213" s="361"/>
      <c r="AFM213" s="361"/>
      <c r="AFN213" s="361"/>
      <c r="AFO213" s="361"/>
      <c r="AFP213" s="361"/>
      <c r="AFQ213" s="361"/>
      <c r="AFR213" s="361"/>
      <c r="AFS213" s="361"/>
      <c r="AFT213" s="361"/>
      <c r="AFU213" s="361"/>
      <c r="AFV213" s="361"/>
      <c r="AFW213" s="361"/>
      <c r="AFX213" s="361"/>
      <c r="AFY213" s="361"/>
      <c r="AFZ213" s="361"/>
      <c r="AGA213" s="361"/>
      <c r="AGB213" s="361"/>
      <c r="AGC213" s="361"/>
      <c r="AGD213" s="361"/>
      <c r="AGE213" s="361"/>
      <c r="AGF213" s="361"/>
      <c r="AGG213" s="361"/>
      <c r="AGH213" s="361"/>
      <c r="AGI213" s="361"/>
      <c r="AGJ213" s="361"/>
      <c r="AGK213" s="361"/>
      <c r="AGL213" s="361"/>
      <c r="AGM213" s="361"/>
      <c r="AGN213" s="361"/>
      <c r="AGO213" s="361"/>
      <c r="AGP213" s="361"/>
      <c r="AGQ213" s="361"/>
      <c r="AGR213" s="361"/>
      <c r="AGS213" s="361"/>
      <c r="AGT213" s="361"/>
      <c r="AGU213" s="361"/>
      <c r="AGV213" s="361"/>
      <c r="AGW213" s="361"/>
      <c r="AGX213" s="361"/>
      <c r="AGY213" s="361"/>
      <c r="AGZ213" s="361"/>
      <c r="AHA213" s="361"/>
      <c r="AHB213" s="361"/>
      <c r="AHC213" s="361"/>
      <c r="AHD213" s="361"/>
      <c r="AHE213" s="361"/>
      <c r="AHF213" s="361"/>
      <c r="AHG213" s="361"/>
      <c r="AHH213" s="361"/>
      <c r="AHI213" s="361"/>
      <c r="AHJ213" s="361"/>
      <c r="AHK213" s="361"/>
      <c r="AHL213" s="361"/>
      <c r="AHM213" s="361"/>
      <c r="AHN213" s="361"/>
      <c r="AHO213" s="361"/>
      <c r="AHP213" s="361"/>
      <c r="AHQ213" s="361"/>
      <c r="AHR213" s="361"/>
      <c r="AHS213" s="361"/>
      <c r="AHT213" s="361"/>
      <c r="AHU213" s="361"/>
      <c r="AHV213" s="361"/>
      <c r="AHW213" s="361"/>
      <c r="AHX213" s="361"/>
      <c r="AHY213" s="361"/>
      <c r="AHZ213" s="361"/>
      <c r="AIA213" s="361"/>
      <c r="AIB213" s="361"/>
      <c r="AIC213" s="361"/>
      <c r="AID213" s="361"/>
      <c r="AIE213" s="361"/>
      <c r="AIF213" s="361"/>
      <c r="AIG213" s="361"/>
      <c r="AIH213" s="361"/>
      <c r="AII213" s="361"/>
      <c r="AIJ213" s="361"/>
      <c r="AIK213" s="361"/>
      <c r="AIL213" s="361"/>
      <c r="AIM213" s="361"/>
      <c r="AIN213" s="361"/>
      <c r="AIO213" s="361"/>
      <c r="AIP213" s="361"/>
      <c r="AIQ213" s="361"/>
      <c r="AIR213" s="361"/>
      <c r="AIS213" s="361"/>
      <c r="AIT213" s="361"/>
      <c r="AIU213" s="361"/>
      <c r="AIV213" s="361"/>
      <c r="AIW213" s="361"/>
      <c r="AIX213" s="361"/>
      <c r="AIY213" s="361"/>
      <c r="AIZ213" s="361"/>
      <c r="AJA213" s="361"/>
      <c r="AJB213" s="361"/>
      <c r="AJC213" s="361"/>
      <c r="AJD213" s="361"/>
      <c r="AJE213" s="361"/>
      <c r="AJF213" s="361"/>
      <c r="AJG213" s="361"/>
      <c r="AJH213" s="361"/>
      <c r="AJI213" s="361"/>
      <c r="AJJ213" s="361"/>
      <c r="AJK213" s="361"/>
      <c r="AJL213" s="361"/>
      <c r="AJM213" s="361"/>
      <c r="AJN213" s="361"/>
      <c r="AJO213" s="361"/>
      <c r="AJP213" s="361"/>
      <c r="AJQ213" s="361"/>
      <c r="AJR213" s="361"/>
      <c r="AJS213" s="361"/>
      <c r="AJT213" s="361"/>
      <c r="AJU213" s="361"/>
      <c r="AJV213" s="361"/>
      <c r="AJW213" s="361"/>
      <c r="AJX213" s="361"/>
      <c r="AJY213" s="361"/>
      <c r="AJZ213" s="361"/>
      <c r="AKA213" s="361"/>
      <c r="AKB213" s="361"/>
      <c r="AKC213" s="361"/>
      <c r="AKD213" s="361"/>
      <c r="AKE213" s="361"/>
      <c r="AKF213" s="361"/>
      <c r="AKG213" s="361"/>
      <c r="AKH213" s="361"/>
      <c r="AKI213" s="361"/>
      <c r="AKJ213" s="361"/>
      <c r="AKK213" s="361"/>
      <c r="AKL213" s="361"/>
      <c r="AKM213" s="361"/>
      <c r="AKN213" s="361"/>
      <c r="AKO213" s="361"/>
      <c r="AKP213" s="361"/>
      <c r="AKQ213" s="361"/>
      <c r="AKR213" s="361"/>
      <c r="AKS213" s="361"/>
      <c r="AKT213" s="361"/>
      <c r="AKU213" s="361"/>
      <c r="AKV213" s="361"/>
      <c r="AKW213" s="361"/>
      <c r="AKX213" s="361"/>
      <c r="AKY213" s="361"/>
      <c r="AKZ213" s="361"/>
      <c r="ALA213" s="361"/>
      <c r="ALB213" s="361"/>
      <c r="ALC213" s="361"/>
      <c r="ALD213" s="361"/>
      <c r="ALE213" s="361"/>
      <c r="ALF213" s="361"/>
      <c r="ALG213" s="361"/>
      <c r="ALH213" s="361"/>
      <c r="ALI213" s="361"/>
      <c r="ALJ213" s="361"/>
      <c r="ALK213" s="361"/>
      <c r="ALL213" s="361"/>
      <c r="ALM213" s="361"/>
      <c r="ALN213" s="361"/>
      <c r="ALO213" s="361"/>
      <c r="ALP213" s="361"/>
      <c r="ALQ213" s="361"/>
      <c r="ALR213" s="361"/>
      <c r="ALS213" s="361"/>
      <c r="ALT213" s="361"/>
      <c r="ALU213" s="361"/>
      <c r="ALV213" s="361"/>
      <c r="ALW213" s="361"/>
      <c r="ALX213" s="361"/>
      <c r="ALY213" s="361"/>
      <c r="ALZ213" s="361"/>
      <c r="AMA213" s="361"/>
      <c r="AMB213" s="361"/>
      <c r="AMC213" s="361"/>
      <c r="AMD213" s="361"/>
      <c r="AME213" s="361"/>
      <c r="AMF213" s="361"/>
      <c r="AMG213" s="361"/>
      <c r="AMH213" s="361"/>
      <c r="AMI213" s="361"/>
      <c r="AMJ213" s="361"/>
      <c r="AMK213" s="361"/>
      <c r="AML213" s="361"/>
      <c r="AMM213" s="361"/>
      <c r="AMN213" s="361"/>
      <c r="AMO213" s="361"/>
      <c r="AMP213" s="361"/>
      <c r="AMQ213" s="361"/>
      <c r="AMR213" s="361"/>
      <c r="AMS213" s="361"/>
      <c r="AMT213" s="361"/>
      <c r="AMU213" s="361"/>
      <c r="AMV213" s="361"/>
      <c r="AMW213" s="361"/>
      <c r="AMX213" s="361"/>
      <c r="AMY213" s="361"/>
      <c r="AMZ213" s="361"/>
      <c r="ANA213" s="361"/>
      <c r="ANB213" s="361"/>
      <c r="ANC213" s="361"/>
      <c r="AND213" s="361"/>
      <c r="ANE213" s="361"/>
      <c r="ANF213" s="361"/>
      <c r="ANG213" s="361"/>
      <c r="ANH213" s="361"/>
      <c r="ANI213" s="361"/>
      <c r="ANJ213" s="361"/>
      <c r="ANK213" s="361"/>
      <c r="ANL213" s="361"/>
      <c r="ANM213" s="361"/>
      <c r="ANN213" s="361"/>
      <c r="ANO213" s="361"/>
      <c r="ANP213" s="361"/>
      <c r="ANQ213" s="361"/>
      <c r="ANR213" s="361"/>
      <c r="ANS213" s="361"/>
      <c r="ANT213" s="361"/>
      <c r="ANU213" s="361"/>
      <c r="ANV213" s="361"/>
      <c r="ANW213" s="361"/>
      <c r="ANX213" s="361"/>
      <c r="ANY213" s="361"/>
      <c r="ANZ213" s="361"/>
      <c r="AOA213" s="361"/>
      <c r="AOB213" s="361"/>
      <c r="AOC213" s="361"/>
      <c r="AOD213" s="361"/>
      <c r="AOE213" s="361"/>
      <c r="AOF213" s="361"/>
      <c r="AOG213" s="361"/>
      <c r="AOH213" s="361"/>
      <c r="AOI213" s="361"/>
      <c r="AOJ213" s="361"/>
      <c r="AOK213" s="361"/>
      <c r="AOL213" s="361"/>
      <c r="AOM213" s="361"/>
      <c r="AON213" s="361"/>
      <c r="AOO213" s="361"/>
      <c r="AOP213" s="361"/>
      <c r="AOQ213" s="361"/>
      <c r="AOR213" s="361"/>
      <c r="AOS213" s="361"/>
      <c r="AOT213" s="361"/>
      <c r="AOU213" s="361"/>
      <c r="AOV213" s="361"/>
      <c r="AOW213" s="361"/>
      <c r="AOX213" s="361"/>
      <c r="AOY213" s="361"/>
      <c r="AOZ213" s="361"/>
      <c r="APA213" s="361"/>
      <c r="APB213" s="361"/>
      <c r="APC213" s="361"/>
      <c r="APD213" s="361"/>
      <c r="APE213" s="361"/>
      <c r="APF213" s="361"/>
      <c r="APG213" s="361"/>
      <c r="APH213" s="361"/>
      <c r="API213" s="361"/>
      <c r="APJ213" s="361"/>
      <c r="APK213" s="361"/>
      <c r="APL213" s="361"/>
      <c r="APM213" s="361"/>
      <c r="APN213" s="361"/>
      <c r="APO213" s="361"/>
      <c r="APP213" s="361"/>
      <c r="APQ213" s="361"/>
      <c r="APR213" s="361"/>
      <c r="APS213" s="361"/>
      <c r="APT213" s="361"/>
      <c r="APU213" s="361"/>
      <c r="APV213" s="361"/>
      <c r="APW213" s="361"/>
      <c r="APX213" s="361"/>
      <c r="APY213" s="361"/>
      <c r="APZ213" s="361"/>
      <c r="AQA213" s="361"/>
      <c r="AQB213" s="361"/>
      <c r="AQC213" s="361"/>
      <c r="AQD213" s="361"/>
      <c r="AQE213" s="361"/>
      <c r="AQF213" s="361"/>
      <c r="AQG213" s="361"/>
      <c r="AQH213" s="361"/>
      <c r="AQI213" s="361"/>
      <c r="AQJ213" s="361"/>
      <c r="AQK213" s="361"/>
      <c r="AQL213" s="361"/>
      <c r="AQM213" s="361"/>
      <c r="AQN213" s="361"/>
      <c r="AQO213" s="361"/>
      <c r="AQP213" s="361"/>
      <c r="AQQ213" s="361"/>
      <c r="AQR213" s="361"/>
      <c r="AQS213" s="361"/>
      <c r="AQT213" s="361"/>
      <c r="AQU213" s="361"/>
      <c r="AQV213" s="361"/>
      <c r="AQW213" s="361"/>
      <c r="AQX213" s="361"/>
      <c r="AQY213" s="361"/>
      <c r="AQZ213" s="361"/>
      <c r="ARA213" s="361"/>
      <c r="ARB213" s="361"/>
      <c r="ARC213" s="361"/>
      <c r="ARD213" s="361"/>
      <c r="ARE213" s="361"/>
      <c r="ARF213" s="361"/>
      <c r="ARG213" s="361"/>
      <c r="ARH213" s="361"/>
      <c r="ARI213" s="361"/>
      <c r="ARJ213" s="361"/>
      <c r="ARK213" s="361"/>
      <c r="ARL213" s="361"/>
      <c r="ARM213" s="361"/>
      <c r="ARN213" s="361"/>
      <c r="ARO213" s="361"/>
      <c r="ARP213" s="361"/>
      <c r="ARQ213" s="361"/>
      <c r="ARR213" s="361"/>
      <c r="ARS213" s="361"/>
      <c r="ART213" s="361"/>
      <c r="ARU213" s="361"/>
      <c r="ARV213" s="361"/>
      <c r="ARW213" s="361"/>
      <c r="ARX213" s="361"/>
      <c r="ARY213" s="361"/>
      <c r="ARZ213" s="361"/>
      <c r="ASA213" s="361"/>
      <c r="ASB213" s="361"/>
      <c r="ASC213" s="361"/>
      <c r="ASD213" s="361"/>
      <c r="ASE213" s="361"/>
      <c r="ASF213" s="361"/>
      <c r="ASG213" s="361"/>
      <c r="ASH213" s="361"/>
      <c r="ASI213" s="361"/>
      <c r="ASJ213" s="361"/>
      <c r="ASK213" s="361"/>
      <c r="ASL213" s="361"/>
      <c r="ASM213" s="361"/>
      <c r="ASN213" s="361"/>
      <c r="ASO213" s="361"/>
      <c r="ASP213" s="361"/>
      <c r="ASQ213" s="361"/>
      <c r="ASR213" s="361"/>
      <c r="ASS213" s="361"/>
      <c r="AST213" s="361"/>
      <c r="ASU213" s="361"/>
      <c r="ASV213" s="361"/>
      <c r="ASW213" s="361"/>
      <c r="ASX213" s="361"/>
      <c r="ASY213" s="361"/>
      <c r="ASZ213" s="361"/>
      <c r="ATA213" s="361"/>
      <c r="ATB213" s="361"/>
      <c r="ATC213" s="361"/>
      <c r="ATD213" s="361"/>
      <c r="ATE213" s="361"/>
      <c r="ATF213" s="361"/>
      <c r="ATG213" s="361"/>
      <c r="ATH213" s="361"/>
      <c r="ATI213" s="361"/>
      <c r="ATJ213" s="361"/>
      <c r="ATK213" s="361"/>
      <c r="ATL213" s="361"/>
      <c r="ATM213" s="361"/>
      <c r="ATN213" s="361"/>
      <c r="ATO213" s="361"/>
      <c r="ATP213" s="361"/>
      <c r="ATQ213" s="361"/>
      <c r="ATR213" s="361"/>
      <c r="ATS213" s="361"/>
      <c r="ATT213" s="361"/>
      <c r="ATU213" s="361"/>
      <c r="ATV213" s="361"/>
      <c r="ATW213" s="361"/>
      <c r="ATX213" s="361"/>
      <c r="ATY213" s="361"/>
      <c r="ATZ213" s="361"/>
      <c r="AUA213" s="361"/>
      <c r="AUB213" s="361"/>
      <c r="AUC213" s="361"/>
      <c r="AUD213" s="361"/>
      <c r="AUE213" s="361"/>
      <c r="AUF213" s="361"/>
      <c r="AUG213" s="361"/>
      <c r="AUH213" s="361"/>
      <c r="AUI213" s="361"/>
      <c r="AUJ213" s="361"/>
      <c r="AUK213" s="361"/>
      <c r="AUL213" s="361"/>
      <c r="AUM213" s="361"/>
      <c r="AUN213" s="361"/>
      <c r="AUO213" s="361"/>
      <c r="AUP213" s="361"/>
      <c r="AUQ213" s="361"/>
      <c r="AUR213" s="361"/>
      <c r="AUS213" s="361"/>
      <c r="AUT213" s="361"/>
      <c r="AUU213" s="361"/>
      <c r="AUV213" s="361"/>
      <c r="AUW213" s="361"/>
      <c r="AUX213" s="361"/>
      <c r="AUY213" s="361"/>
      <c r="AUZ213" s="361"/>
      <c r="AVA213" s="361"/>
      <c r="AVB213" s="361"/>
      <c r="AVC213" s="361"/>
      <c r="AVD213" s="361"/>
      <c r="AVE213" s="361"/>
      <c r="AVF213" s="361"/>
      <c r="AVG213" s="361"/>
      <c r="AVH213" s="361"/>
      <c r="AVI213" s="361"/>
      <c r="AVJ213" s="361"/>
      <c r="AVK213" s="361"/>
      <c r="AVL213" s="361"/>
      <c r="AVM213" s="361"/>
      <c r="AVN213" s="361"/>
      <c r="AVO213" s="361"/>
      <c r="AVP213" s="361"/>
      <c r="AVQ213" s="361"/>
      <c r="AVR213" s="361"/>
      <c r="AVS213" s="361"/>
      <c r="AVT213" s="361"/>
      <c r="AVU213" s="361"/>
      <c r="AVV213" s="361"/>
      <c r="AVW213" s="361"/>
      <c r="AVX213" s="361"/>
      <c r="AVY213" s="361"/>
      <c r="AVZ213" s="361"/>
      <c r="AWA213" s="361"/>
      <c r="AWB213" s="361"/>
      <c r="AWC213" s="361"/>
      <c r="AWD213" s="361"/>
      <c r="AWE213" s="361"/>
      <c r="AWF213" s="361"/>
      <c r="AWG213" s="361"/>
      <c r="AWH213" s="361"/>
      <c r="AWI213" s="361"/>
      <c r="AWJ213" s="361"/>
      <c r="AWK213" s="361"/>
      <c r="AWL213" s="361"/>
      <c r="AWM213" s="361"/>
      <c r="AWN213" s="361"/>
      <c r="AWO213" s="361"/>
      <c r="AWP213" s="361"/>
      <c r="AWQ213" s="361"/>
      <c r="AWR213" s="361"/>
      <c r="AWS213" s="361"/>
      <c r="AWT213" s="361"/>
      <c r="AWU213" s="361"/>
      <c r="AWV213" s="361"/>
      <c r="AWW213" s="361"/>
      <c r="AWX213" s="361"/>
      <c r="AWY213" s="361"/>
      <c r="AWZ213" s="361"/>
      <c r="AXA213" s="361"/>
      <c r="AXB213" s="361"/>
      <c r="AXC213" s="361"/>
      <c r="AXD213" s="361"/>
      <c r="AXE213" s="361"/>
      <c r="AXF213" s="361"/>
      <c r="AXG213" s="361"/>
      <c r="AXH213" s="361"/>
      <c r="AXI213" s="361"/>
      <c r="AXJ213" s="361"/>
      <c r="AXK213" s="361"/>
      <c r="AXL213" s="361"/>
      <c r="AXM213" s="361"/>
      <c r="AXN213" s="361"/>
      <c r="AXO213" s="361"/>
      <c r="AXP213" s="361"/>
      <c r="AXQ213" s="361"/>
      <c r="AXR213" s="361"/>
      <c r="AXS213" s="361"/>
      <c r="AXT213" s="361"/>
      <c r="AXU213" s="361"/>
      <c r="AXV213" s="361"/>
      <c r="AXW213" s="361"/>
      <c r="AXX213" s="361"/>
      <c r="AXY213" s="361"/>
      <c r="AXZ213" s="361"/>
      <c r="AYA213" s="361"/>
      <c r="AYB213" s="361"/>
      <c r="AYC213" s="361"/>
      <c r="AYD213" s="361"/>
      <c r="AYE213" s="361"/>
      <c r="AYF213" s="361"/>
      <c r="AYG213" s="361"/>
      <c r="AYH213" s="361"/>
      <c r="AYI213" s="361"/>
      <c r="AYJ213" s="361"/>
      <c r="AYK213" s="361"/>
      <c r="AYL213" s="361"/>
      <c r="AYM213" s="361"/>
      <c r="AYN213" s="361"/>
      <c r="AYO213" s="361"/>
      <c r="AYP213" s="361"/>
      <c r="AYQ213" s="361"/>
      <c r="AYR213" s="361"/>
      <c r="AYS213" s="361"/>
      <c r="AYT213" s="361"/>
      <c r="AYU213" s="361"/>
      <c r="AYV213" s="361"/>
      <c r="AYW213" s="361"/>
      <c r="AYX213" s="361"/>
      <c r="AYY213" s="361"/>
      <c r="AYZ213" s="361"/>
      <c r="AZA213" s="361"/>
      <c r="AZB213" s="361"/>
      <c r="AZC213" s="361"/>
      <c r="AZD213" s="361"/>
      <c r="AZE213" s="361"/>
      <c r="AZF213" s="361"/>
      <c r="AZG213" s="361"/>
      <c r="AZH213" s="361"/>
      <c r="AZI213" s="361"/>
      <c r="AZJ213" s="361"/>
      <c r="AZK213" s="361"/>
      <c r="AZL213" s="361"/>
      <c r="AZM213" s="361"/>
      <c r="AZN213" s="361"/>
      <c r="AZO213" s="361"/>
      <c r="AZP213" s="361"/>
      <c r="AZQ213" s="361"/>
      <c r="AZR213" s="361"/>
      <c r="AZS213" s="361"/>
      <c r="AZT213" s="361"/>
      <c r="AZU213" s="361"/>
      <c r="AZV213" s="361"/>
      <c r="AZW213" s="361"/>
      <c r="AZX213" s="361"/>
      <c r="AZY213" s="361"/>
      <c r="AZZ213" s="361"/>
      <c r="BAA213" s="361"/>
      <c r="BAB213" s="361"/>
      <c r="BAC213" s="361"/>
      <c r="BAD213" s="361"/>
      <c r="BAE213" s="361"/>
      <c r="BAF213" s="361"/>
      <c r="BAG213" s="361"/>
      <c r="BAH213" s="361"/>
      <c r="BAI213" s="361"/>
      <c r="BAJ213" s="361"/>
      <c r="BAK213" s="361"/>
      <c r="BAL213" s="361"/>
      <c r="BAM213" s="361"/>
      <c r="BAN213" s="361"/>
      <c r="BAO213" s="361"/>
      <c r="BAP213" s="361"/>
      <c r="BAQ213" s="361"/>
      <c r="BAR213" s="361"/>
      <c r="BAS213" s="361"/>
      <c r="BAT213" s="361"/>
      <c r="BAU213" s="361"/>
      <c r="BAV213" s="361"/>
      <c r="BAW213" s="361"/>
      <c r="BAX213" s="361"/>
      <c r="BAY213" s="361"/>
      <c r="BAZ213" s="361"/>
      <c r="BBA213" s="361"/>
      <c r="BBB213" s="361"/>
      <c r="BBC213" s="361"/>
      <c r="BBD213" s="361"/>
      <c r="BBE213" s="361"/>
      <c r="BBF213" s="361"/>
      <c r="BBG213" s="361"/>
      <c r="BBH213" s="361"/>
      <c r="BBI213" s="361"/>
      <c r="BBJ213" s="361"/>
      <c r="BBK213" s="361"/>
      <c r="BBL213" s="361"/>
      <c r="BBM213" s="361"/>
      <c r="BBN213" s="361"/>
      <c r="BBO213" s="361"/>
      <c r="BBP213" s="361"/>
      <c r="BBQ213" s="361"/>
      <c r="BBR213" s="361"/>
      <c r="BBS213" s="361"/>
      <c r="BBT213" s="361"/>
      <c r="BBU213" s="361"/>
      <c r="BBV213" s="361"/>
      <c r="BBW213" s="361"/>
      <c r="BBX213" s="361"/>
      <c r="BBY213" s="361"/>
      <c r="BBZ213" s="361"/>
      <c r="BCA213" s="361"/>
      <c r="BCB213" s="361"/>
      <c r="BCC213" s="361"/>
      <c r="BCD213" s="361"/>
      <c r="BCE213" s="361"/>
      <c r="BCF213" s="361"/>
      <c r="BCG213" s="361"/>
      <c r="BCH213" s="361"/>
      <c r="BCI213" s="361"/>
      <c r="BCJ213" s="361"/>
      <c r="BCK213" s="361"/>
      <c r="BCL213" s="361"/>
      <c r="BCM213" s="361"/>
      <c r="BCN213" s="361"/>
      <c r="BCO213" s="361"/>
      <c r="BCP213" s="361"/>
      <c r="BCQ213" s="361"/>
      <c r="BCR213" s="361"/>
      <c r="BCS213" s="361"/>
      <c r="BCT213" s="361"/>
      <c r="BCU213" s="361"/>
      <c r="BCV213" s="361"/>
      <c r="BCW213" s="361"/>
      <c r="BCX213" s="361"/>
      <c r="BCY213" s="361"/>
      <c r="BCZ213" s="361"/>
      <c r="BDA213" s="361"/>
      <c r="BDB213" s="361"/>
      <c r="BDC213" s="361"/>
      <c r="BDD213" s="361"/>
      <c r="BDE213" s="361"/>
      <c r="BDF213" s="361"/>
      <c r="BDG213" s="361"/>
      <c r="BDH213" s="361"/>
      <c r="BDI213" s="361"/>
      <c r="BDJ213" s="361"/>
      <c r="BDK213" s="361"/>
      <c r="BDL213" s="361"/>
      <c r="BDM213" s="361"/>
      <c r="BDN213" s="361"/>
      <c r="BDO213" s="361"/>
      <c r="BDP213" s="361"/>
      <c r="BDQ213" s="361"/>
      <c r="BDR213" s="361"/>
      <c r="BDS213" s="361"/>
      <c r="BDT213" s="361"/>
      <c r="BDU213" s="361"/>
      <c r="BDV213" s="361"/>
      <c r="BDW213" s="361"/>
      <c r="BDX213" s="361"/>
      <c r="BDY213" s="361"/>
      <c r="BDZ213" s="361"/>
      <c r="BEA213" s="361"/>
      <c r="BEB213" s="361"/>
      <c r="BEC213" s="361"/>
      <c r="BED213" s="361"/>
      <c r="BEE213" s="361"/>
      <c r="BEF213" s="361"/>
      <c r="BEG213" s="361"/>
      <c r="BEH213" s="361"/>
      <c r="BEI213" s="361"/>
      <c r="BEJ213" s="361"/>
      <c r="BEK213" s="361"/>
      <c r="BEL213" s="361"/>
      <c r="BEM213" s="361"/>
      <c r="BEN213" s="361"/>
      <c r="BEO213" s="361"/>
      <c r="BEP213" s="361"/>
      <c r="BEQ213" s="361"/>
      <c r="BER213" s="361"/>
      <c r="BES213" s="361"/>
      <c r="BET213" s="361"/>
      <c r="BEU213" s="361"/>
      <c r="BEV213" s="361"/>
      <c r="BEW213" s="361"/>
      <c r="BEX213" s="361"/>
      <c r="BEY213" s="361"/>
      <c r="BEZ213" s="361"/>
      <c r="BFA213" s="361"/>
      <c r="BFB213" s="361"/>
      <c r="BFC213" s="361"/>
      <c r="BFD213" s="361"/>
      <c r="BFE213" s="361"/>
      <c r="BFF213" s="361"/>
      <c r="BFG213" s="361"/>
      <c r="BFH213" s="361"/>
      <c r="BFI213" s="361"/>
      <c r="BFJ213" s="361"/>
      <c r="BFK213" s="361"/>
      <c r="BFL213" s="361"/>
      <c r="BFM213" s="361"/>
      <c r="BFN213" s="361"/>
      <c r="BFO213" s="361"/>
      <c r="BFP213" s="361"/>
      <c r="BFQ213" s="361"/>
      <c r="BFR213" s="361"/>
      <c r="BFS213" s="361"/>
      <c r="BFT213" s="361"/>
      <c r="BFU213" s="361"/>
      <c r="BFV213" s="361"/>
      <c r="BFW213" s="361"/>
      <c r="BFX213" s="361"/>
      <c r="BFY213" s="361"/>
      <c r="BFZ213" s="361"/>
      <c r="BGA213" s="361"/>
      <c r="BGB213" s="361"/>
      <c r="BGC213" s="361"/>
      <c r="BGD213" s="361"/>
      <c r="BGE213" s="361"/>
      <c r="BGF213" s="361"/>
      <c r="BGG213" s="361"/>
      <c r="BGH213" s="361"/>
      <c r="BGI213" s="361"/>
      <c r="BGJ213" s="361"/>
      <c r="BGK213" s="361"/>
      <c r="BGL213" s="361"/>
      <c r="BGM213" s="361"/>
      <c r="BGN213" s="361"/>
      <c r="BGO213" s="361"/>
      <c r="BGP213" s="361"/>
      <c r="BGQ213" s="361"/>
      <c r="BGR213" s="361"/>
      <c r="BGS213" s="361"/>
      <c r="BGT213" s="361"/>
      <c r="BGU213" s="361"/>
      <c r="BGV213" s="361"/>
      <c r="BGW213" s="361"/>
      <c r="BGX213" s="361"/>
      <c r="BGY213" s="361"/>
      <c r="BGZ213" s="361"/>
      <c r="BHA213" s="361"/>
      <c r="BHB213" s="361"/>
      <c r="BHC213" s="361"/>
      <c r="BHD213" s="361"/>
      <c r="BHE213" s="361"/>
      <c r="BHF213" s="361"/>
      <c r="BHG213" s="361"/>
      <c r="BHH213" s="361"/>
      <c r="BHI213" s="361"/>
      <c r="BHJ213" s="361"/>
      <c r="BHK213" s="361"/>
      <c r="BHL213" s="361"/>
      <c r="BHM213" s="361"/>
      <c r="BHN213" s="361"/>
      <c r="BHO213" s="361"/>
      <c r="BHP213" s="361"/>
      <c r="BHQ213" s="361"/>
      <c r="BHR213" s="361"/>
      <c r="BHS213" s="361"/>
      <c r="BHT213" s="361"/>
      <c r="BHU213" s="361"/>
      <c r="BHV213" s="361"/>
      <c r="BHW213" s="361"/>
      <c r="BHX213" s="361"/>
      <c r="BHY213" s="361"/>
      <c r="BHZ213" s="361"/>
      <c r="BIA213" s="361"/>
      <c r="BIB213" s="361"/>
      <c r="BIC213" s="361"/>
      <c r="BID213" s="361"/>
      <c r="BIE213" s="361"/>
      <c r="BIF213" s="361"/>
      <c r="BIG213" s="361"/>
      <c r="BIH213" s="361"/>
      <c r="BII213" s="361"/>
      <c r="BIJ213" s="361"/>
      <c r="BIK213" s="361"/>
      <c r="BIL213" s="361"/>
      <c r="BIM213" s="361"/>
      <c r="BIN213" s="361"/>
      <c r="BIO213" s="361"/>
      <c r="BIP213" s="361"/>
      <c r="BIQ213" s="361"/>
      <c r="BIR213" s="361"/>
      <c r="BIS213" s="361"/>
      <c r="BIT213" s="361"/>
      <c r="BIU213" s="361"/>
      <c r="BIV213" s="361"/>
      <c r="BIW213" s="361"/>
      <c r="BIX213" s="361"/>
      <c r="BIY213" s="361"/>
      <c r="BIZ213" s="361"/>
      <c r="BJA213" s="361"/>
      <c r="BJB213" s="361"/>
      <c r="BJC213" s="361"/>
      <c r="BJD213" s="361"/>
      <c r="BJE213" s="361"/>
      <c r="BJF213" s="361"/>
      <c r="BJG213" s="361"/>
      <c r="BJH213" s="361"/>
      <c r="BJI213" s="361"/>
      <c r="BJJ213" s="361"/>
      <c r="BJK213" s="361"/>
      <c r="BJL213" s="361"/>
      <c r="BJM213" s="361"/>
      <c r="BJN213" s="361"/>
      <c r="BJO213" s="361"/>
      <c r="BJP213" s="361"/>
      <c r="BJQ213" s="361"/>
      <c r="BJR213" s="361"/>
      <c r="BJS213" s="361"/>
      <c r="BJT213" s="361"/>
      <c r="BJU213" s="361"/>
      <c r="BJV213" s="361"/>
      <c r="BJW213" s="361"/>
      <c r="BJX213" s="361"/>
      <c r="BJY213" s="361"/>
      <c r="BJZ213" s="361"/>
      <c r="BKA213" s="361"/>
      <c r="BKB213" s="361"/>
      <c r="BKC213" s="361"/>
      <c r="BKD213" s="361"/>
      <c r="BKE213" s="361"/>
      <c r="BKF213" s="361"/>
      <c r="BKG213" s="361"/>
      <c r="BKH213" s="361"/>
      <c r="BKI213" s="361"/>
      <c r="BKJ213" s="361"/>
      <c r="BKK213" s="361"/>
      <c r="BKL213" s="361"/>
      <c r="BKM213" s="361"/>
      <c r="BKN213" s="361"/>
      <c r="BKO213" s="361"/>
      <c r="BKP213" s="361"/>
      <c r="BKQ213" s="361"/>
      <c r="BKR213" s="361"/>
      <c r="BKS213" s="361"/>
      <c r="BKT213" s="361"/>
      <c r="BKU213" s="361"/>
      <c r="BKV213" s="361"/>
      <c r="BKW213" s="361"/>
      <c r="BKX213" s="361"/>
      <c r="BKY213" s="361"/>
      <c r="BKZ213" s="361"/>
      <c r="BLA213" s="361"/>
      <c r="BLB213" s="361"/>
      <c r="BLC213" s="361"/>
      <c r="BLD213" s="361"/>
      <c r="BLE213" s="361"/>
      <c r="BLF213" s="361"/>
      <c r="BLG213" s="361"/>
      <c r="BLH213" s="361"/>
      <c r="BLI213" s="361"/>
      <c r="BLJ213" s="361"/>
      <c r="BLK213" s="361"/>
      <c r="BLL213" s="361"/>
      <c r="BLM213" s="361"/>
      <c r="BLN213" s="361"/>
      <c r="BLO213" s="361"/>
      <c r="BLP213" s="361"/>
      <c r="BLQ213" s="361"/>
      <c r="BLR213" s="361"/>
      <c r="BLS213" s="361"/>
      <c r="BLT213" s="361"/>
      <c r="BLU213" s="361"/>
      <c r="BLV213" s="361"/>
      <c r="BLW213" s="361"/>
      <c r="BLX213" s="361"/>
      <c r="BLY213" s="361"/>
      <c r="BLZ213" s="361"/>
      <c r="BMA213" s="361"/>
      <c r="BMB213" s="361"/>
      <c r="BMC213" s="361"/>
      <c r="BMD213" s="361"/>
      <c r="BME213" s="361"/>
      <c r="BMF213" s="361"/>
      <c r="BMG213" s="361"/>
      <c r="BMH213" s="361"/>
      <c r="BMI213" s="361"/>
      <c r="BMJ213" s="361"/>
      <c r="BMK213" s="361"/>
      <c r="BML213" s="361"/>
      <c r="BMM213" s="361"/>
      <c r="BMN213" s="361"/>
      <c r="BMO213" s="361"/>
      <c r="BMP213" s="361"/>
      <c r="BMQ213" s="361"/>
      <c r="BMR213" s="361"/>
      <c r="BMS213" s="361"/>
      <c r="BMT213" s="361"/>
      <c r="BMU213" s="361"/>
      <c r="BMV213" s="361"/>
      <c r="BMW213" s="361"/>
      <c r="BMX213" s="361"/>
      <c r="BMY213" s="361"/>
      <c r="BMZ213" s="361"/>
      <c r="BNA213" s="361"/>
      <c r="BNB213" s="361"/>
      <c r="BNC213" s="361"/>
      <c r="BND213" s="361"/>
      <c r="BNE213" s="361"/>
      <c r="BNF213" s="361"/>
      <c r="BNG213" s="361"/>
      <c r="BNH213" s="361"/>
      <c r="BNI213" s="361"/>
      <c r="BNJ213" s="361"/>
      <c r="BNK213" s="361"/>
      <c r="BNL213" s="361"/>
      <c r="BNM213" s="361"/>
      <c r="BNN213" s="361"/>
      <c r="BNO213" s="361"/>
      <c r="BNP213" s="361"/>
      <c r="BNQ213" s="361"/>
      <c r="BNR213" s="361"/>
      <c r="BNS213" s="361"/>
      <c r="BNT213" s="361"/>
      <c r="BNU213" s="361"/>
      <c r="BNV213" s="361"/>
      <c r="BNW213" s="361"/>
      <c r="BNX213" s="361"/>
      <c r="BNY213" s="361"/>
      <c r="BNZ213" s="361"/>
      <c r="BOA213" s="361"/>
      <c r="BOB213" s="361"/>
      <c r="BOC213" s="361"/>
      <c r="BOD213" s="361"/>
      <c r="BOE213" s="361"/>
      <c r="BOF213" s="361"/>
      <c r="BOG213" s="361"/>
      <c r="BOH213" s="361"/>
      <c r="BOI213" s="361"/>
      <c r="BOJ213" s="361"/>
      <c r="BOK213" s="361"/>
      <c r="BOL213" s="361"/>
      <c r="BOM213" s="361"/>
      <c r="BON213" s="361"/>
      <c r="BOO213" s="361"/>
      <c r="BOP213" s="361"/>
      <c r="BOQ213" s="361"/>
      <c r="BOR213" s="361"/>
      <c r="BOS213" s="361"/>
      <c r="BOT213" s="361"/>
      <c r="BOU213" s="361"/>
      <c r="BOV213" s="361"/>
      <c r="BOW213" s="361"/>
      <c r="BOX213" s="361"/>
      <c r="BOY213" s="361"/>
      <c r="BOZ213" s="361"/>
      <c r="BPA213" s="361"/>
      <c r="BPB213" s="361"/>
      <c r="BPC213" s="361"/>
      <c r="BPD213" s="361"/>
      <c r="BPE213" s="361"/>
      <c r="BPF213" s="361"/>
      <c r="BPG213" s="361"/>
      <c r="BPH213" s="361"/>
      <c r="BPI213" s="361"/>
      <c r="BPJ213" s="361"/>
      <c r="BPK213" s="361"/>
      <c r="BPL213" s="361"/>
      <c r="BPM213" s="361"/>
      <c r="BPN213" s="361"/>
      <c r="BPO213" s="361"/>
      <c r="BPP213" s="361"/>
      <c r="BPQ213" s="361"/>
      <c r="BPR213" s="361"/>
      <c r="BPS213" s="361"/>
      <c r="BPT213" s="361"/>
      <c r="BPU213" s="361"/>
      <c r="BPV213" s="361"/>
      <c r="BPW213" s="361"/>
      <c r="BPX213" s="361"/>
      <c r="BPY213" s="361"/>
      <c r="BPZ213" s="361"/>
      <c r="BQA213" s="361"/>
      <c r="BQB213" s="361"/>
      <c r="BQC213" s="361"/>
      <c r="BQD213" s="361"/>
      <c r="BQE213" s="361"/>
      <c r="BQF213" s="361"/>
      <c r="BQG213" s="361"/>
      <c r="BQH213" s="361"/>
      <c r="BQI213" s="361"/>
      <c r="BQJ213" s="361"/>
      <c r="BQK213" s="361"/>
      <c r="BQL213" s="361"/>
      <c r="BQM213" s="361"/>
      <c r="BQN213" s="361"/>
      <c r="BQO213" s="361"/>
      <c r="BQP213" s="361"/>
      <c r="BQQ213" s="361"/>
      <c r="BQR213" s="361"/>
      <c r="BQS213" s="361"/>
      <c r="BQT213" s="361"/>
      <c r="BQU213" s="361"/>
      <c r="BQV213" s="361"/>
      <c r="BQW213" s="361"/>
      <c r="BQX213" s="361"/>
      <c r="BQY213" s="361"/>
      <c r="BQZ213" s="361"/>
      <c r="BRA213" s="361"/>
      <c r="BRB213" s="361"/>
      <c r="BRC213" s="361"/>
      <c r="BRD213" s="361"/>
      <c r="BRE213" s="361"/>
      <c r="BRF213" s="361"/>
      <c r="BRG213" s="361"/>
      <c r="BRH213" s="361"/>
      <c r="BRI213" s="361"/>
      <c r="BRJ213" s="361"/>
      <c r="BRK213" s="361"/>
      <c r="BRL213" s="361"/>
      <c r="BRM213" s="361"/>
      <c r="BRN213" s="361"/>
      <c r="BRO213" s="361"/>
      <c r="BRP213" s="361"/>
      <c r="BRQ213" s="361"/>
      <c r="BRR213" s="361"/>
      <c r="BRS213" s="361"/>
      <c r="BRT213" s="361"/>
      <c r="BRU213" s="361"/>
      <c r="BRV213" s="361"/>
      <c r="BRW213" s="361"/>
      <c r="BRX213" s="361"/>
      <c r="BRY213" s="361"/>
      <c r="BRZ213" s="361"/>
      <c r="BSA213" s="361"/>
      <c r="BSB213" s="361"/>
      <c r="BSC213" s="361"/>
      <c r="BSD213" s="361"/>
      <c r="BSE213" s="361"/>
      <c r="BSF213" s="361"/>
      <c r="BSG213" s="361"/>
      <c r="BSH213" s="361"/>
      <c r="BSI213" s="361"/>
      <c r="BSJ213" s="361"/>
      <c r="BSK213" s="361"/>
      <c r="BSL213" s="361"/>
      <c r="BSM213" s="361"/>
      <c r="BSN213" s="361"/>
      <c r="BSO213" s="361"/>
      <c r="BSP213" s="361"/>
      <c r="BSQ213" s="361"/>
      <c r="BSR213" s="361"/>
      <c r="BSS213" s="361"/>
      <c r="BST213" s="361"/>
      <c r="BSU213" s="361"/>
      <c r="BSV213" s="361"/>
      <c r="BSW213" s="361"/>
      <c r="BSX213" s="361"/>
      <c r="BSY213" s="361"/>
      <c r="BSZ213" s="361"/>
      <c r="BTA213" s="361"/>
      <c r="BTB213" s="361"/>
      <c r="BTC213" s="361"/>
      <c r="BTD213" s="361"/>
      <c r="BTE213" s="361"/>
      <c r="BTF213" s="361"/>
      <c r="BTG213" s="361"/>
      <c r="BTH213" s="361"/>
      <c r="BTI213" s="361"/>
      <c r="BTJ213" s="361"/>
      <c r="BTK213" s="361"/>
      <c r="BTL213" s="361"/>
      <c r="BTM213" s="361"/>
      <c r="BTN213" s="361"/>
      <c r="BTO213" s="361"/>
      <c r="BTP213" s="361"/>
      <c r="BTQ213" s="361"/>
      <c r="BTR213" s="361"/>
      <c r="BTS213" s="361"/>
      <c r="BTT213" s="361"/>
      <c r="BTU213" s="361"/>
      <c r="BTV213" s="361"/>
      <c r="BTW213" s="361"/>
      <c r="BTX213" s="361"/>
      <c r="BTY213" s="361"/>
      <c r="BTZ213" s="361"/>
      <c r="BUA213" s="361"/>
      <c r="BUB213" s="361"/>
      <c r="BUC213" s="361"/>
      <c r="BUD213" s="361"/>
      <c r="BUE213" s="361"/>
      <c r="BUF213" s="361"/>
      <c r="BUG213" s="361"/>
      <c r="BUH213" s="361"/>
      <c r="BUI213" s="361"/>
      <c r="BUJ213" s="361"/>
      <c r="BUK213" s="361"/>
      <c r="BUL213" s="361"/>
      <c r="BUM213" s="361"/>
      <c r="BUN213" s="361"/>
      <c r="BUO213" s="361"/>
      <c r="BUP213" s="361"/>
      <c r="BUQ213" s="361"/>
      <c r="BUR213" s="361"/>
      <c r="BUS213" s="361"/>
      <c r="BUT213" s="361"/>
      <c r="BUU213" s="361"/>
      <c r="BUV213" s="361"/>
      <c r="BUW213" s="361"/>
      <c r="BUX213" s="361"/>
      <c r="BUY213" s="361"/>
      <c r="BUZ213" s="361"/>
      <c r="BVA213" s="361"/>
      <c r="BVB213" s="361"/>
      <c r="BVC213" s="361"/>
      <c r="BVD213" s="361"/>
      <c r="BVE213" s="361"/>
      <c r="BVF213" s="361"/>
      <c r="BVG213" s="361"/>
      <c r="BVH213" s="361"/>
      <c r="BVI213" s="361"/>
      <c r="BVJ213" s="361"/>
      <c r="BVK213" s="361"/>
      <c r="BVL213" s="361"/>
      <c r="BVM213" s="361"/>
      <c r="BVN213" s="361"/>
      <c r="BVO213" s="361"/>
      <c r="BVP213" s="361"/>
      <c r="BVQ213" s="361"/>
      <c r="BVR213" s="361"/>
      <c r="BVS213" s="361"/>
      <c r="BVT213" s="361"/>
      <c r="BVU213" s="361"/>
      <c r="BVV213" s="361"/>
      <c r="BVW213" s="361"/>
      <c r="BVX213" s="361"/>
      <c r="BVY213" s="361"/>
      <c r="BVZ213" s="361"/>
      <c r="BWA213" s="361"/>
      <c r="BWB213" s="361"/>
      <c r="BWC213" s="361"/>
      <c r="BWD213" s="361"/>
      <c r="BWE213" s="361"/>
      <c r="BWF213" s="361"/>
      <c r="BWG213" s="361"/>
      <c r="BWH213" s="361"/>
      <c r="BWI213" s="361"/>
      <c r="BWJ213" s="361"/>
      <c r="BWK213" s="361"/>
      <c r="BWL213" s="361"/>
      <c r="BWM213" s="361"/>
      <c r="BWN213" s="361"/>
      <c r="BWO213" s="361"/>
      <c r="BWP213" s="361"/>
      <c r="BWQ213" s="361"/>
      <c r="BWR213" s="361"/>
      <c r="BWS213" s="361"/>
      <c r="BWT213" s="361"/>
      <c r="BWU213" s="361"/>
      <c r="BWV213" s="361"/>
      <c r="BWW213" s="361"/>
      <c r="BWX213" s="361"/>
      <c r="BWY213" s="361"/>
      <c r="BWZ213" s="361"/>
      <c r="BXA213" s="361"/>
      <c r="BXB213" s="361"/>
      <c r="BXC213" s="361"/>
      <c r="BXD213" s="361"/>
      <c r="BXE213" s="361"/>
      <c r="BXF213" s="361"/>
      <c r="BXG213" s="361"/>
      <c r="BXH213" s="361"/>
      <c r="BXI213" s="361"/>
      <c r="BXJ213" s="361"/>
      <c r="BXK213" s="361"/>
      <c r="BXL213" s="361"/>
      <c r="BXM213" s="361"/>
      <c r="BXN213" s="361"/>
      <c r="BXO213" s="361"/>
      <c r="BXP213" s="361"/>
      <c r="BXQ213" s="361"/>
      <c r="BXR213" s="361"/>
      <c r="BXS213" s="361"/>
      <c r="BXT213" s="361"/>
      <c r="BXU213" s="361"/>
      <c r="BXV213" s="361"/>
      <c r="BXW213" s="361"/>
      <c r="BXX213" s="361"/>
      <c r="BXY213" s="361"/>
      <c r="BXZ213" s="361"/>
      <c r="BYA213" s="361"/>
      <c r="BYB213" s="361"/>
      <c r="BYC213" s="361"/>
      <c r="BYD213" s="361"/>
      <c r="BYE213" s="361"/>
      <c r="BYF213" s="361"/>
      <c r="BYG213" s="361"/>
      <c r="BYH213" s="361"/>
      <c r="BYI213" s="361"/>
      <c r="BYJ213" s="361"/>
      <c r="BYK213" s="361"/>
      <c r="BYL213" s="361"/>
      <c r="BYM213" s="361"/>
      <c r="BYN213" s="361"/>
      <c r="BYO213" s="361"/>
      <c r="BYP213" s="361"/>
      <c r="BYQ213" s="361"/>
      <c r="BYR213" s="361"/>
      <c r="BYS213" s="361"/>
      <c r="BYT213" s="361"/>
      <c r="BYU213" s="361"/>
      <c r="BYV213" s="361"/>
      <c r="BYW213" s="361"/>
      <c r="BYX213" s="361"/>
      <c r="BYY213" s="361"/>
      <c r="BYZ213" s="361"/>
      <c r="BZA213" s="361"/>
      <c r="BZB213" s="361"/>
      <c r="BZC213" s="361"/>
      <c r="BZD213" s="361"/>
      <c r="BZE213" s="361"/>
      <c r="BZF213" s="361"/>
      <c r="BZG213" s="361"/>
      <c r="BZH213" s="361"/>
      <c r="BZI213" s="361"/>
      <c r="BZJ213" s="361"/>
      <c r="BZK213" s="361"/>
      <c r="BZL213" s="361"/>
      <c r="BZM213" s="361"/>
      <c r="BZN213" s="361"/>
      <c r="BZO213" s="361"/>
      <c r="BZP213" s="361"/>
      <c r="BZQ213" s="361"/>
      <c r="BZR213" s="361"/>
      <c r="BZS213" s="361"/>
      <c r="BZT213" s="361"/>
      <c r="BZU213" s="361"/>
      <c r="BZV213" s="361"/>
      <c r="BZW213" s="361"/>
      <c r="BZX213" s="361"/>
      <c r="BZY213" s="361"/>
      <c r="BZZ213" s="361"/>
      <c r="CAA213" s="361"/>
      <c r="CAB213" s="361"/>
      <c r="CAC213" s="361"/>
      <c r="CAD213" s="361"/>
      <c r="CAE213" s="361"/>
      <c r="CAF213" s="361"/>
      <c r="CAG213" s="361"/>
      <c r="CAH213" s="361"/>
      <c r="CAI213" s="361"/>
      <c r="CAJ213" s="361"/>
      <c r="CAK213" s="361"/>
      <c r="CAL213" s="361"/>
      <c r="CAM213" s="361"/>
      <c r="CAN213" s="361"/>
      <c r="CAO213" s="361"/>
      <c r="CAP213" s="361"/>
      <c r="CAQ213" s="361"/>
      <c r="CAR213" s="361"/>
      <c r="CAS213" s="361"/>
      <c r="CAT213" s="361"/>
      <c r="CAU213" s="361"/>
      <c r="CAV213" s="361"/>
      <c r="CAW213" s="361"/>
      <c r="CAX213" s="361"/>
      <c r="CAY213" s="361"/>
      <c r="CAZ213" s="361"/>
      <c r="CBA213" s="361"/>
      <c r="CBB213" s="361"/>
      <c r="CBC213" s="361"/>
      <c r="CBD213" s="361"/>
      <c r="CBE213" s="361"/>
      <c r="CBF213" s="361"/>
      <c r="CBG213" s="361"/>
      <c r="CBH213" s="361"/>
      <c r="CBI213" s="361"/>
      <c r="CBJ213" s="361"/>
      <c r="CBK213" s="361"/>
      <c r="CBL213" s="361"/>
      <c r="CBM213" s="361"/>
      <c r="CBN213" s="361"/>
      <c r="CBO213" s="361"/>
      <c r="CBP213" s="361"/>
      <c r="CBQ213" s="361"/>
      <c r="CBR213" s="361"/>
      <c r="CBS213" s="361"/>
      <c r="CBT213" s="361"/>
      <c r="CBU213" s="361"/>
      <c r="CBV213" s="361"/>
      <c r="CBW213" s="361"/>
      <c r="CBX213" s="361"/>
      <c r="CBY213" s="361"/>
      <c r="CBZ213" s="361"/>
      <c r="CCA213" s="361"/>
      <c r="CCB213" s="361"/>
      <c r="CCC213" s="361"/>
      <c r="CCD213" s="361"/>
      <c r="CCE213" s="361"/>
      <c r="CCF213" s="361"/>
      <c r="CCG213" s="361"/>
      <c r="CCH213" s="361"/>
      <c r="CCI213" s="361"/>
      <c r="CCJ213" s="361"/>
      <c r="CCK213" s="361"/>
      <c r="CCL213" s="361"/>
      <c r="CCM213" s="361"/>
      <c r="CCN213" s="361"/>
      <c r="CCO213" s="361"/>
      <c r="CCP213" s="361"/>
      <c r="CCQ213" s="361"/>
      <c r="CCR213" s="361"/>
      <c r="CCS213" s="361"/>
      <c r="CCT213" s="361"/>
      <c r="CCU213" s="361"/>
      <c r="CCV213" s="361"/>
      <c r="CCW213" s="361"/>
      <c r="CCX213" s="361"/>
      <c r="CCY213" s="361"/>
      <c r="CCZ213" s="361"/>
      <c r="CDA213" s="361"/>
      <c r="CDB213" s="361"/>
      <c r="CDC213" s="361"/>
      <c r="CDD213" s="361"/>
      <c r="CDE213" s="361"/>
      <c r="CDF213" s="361"/>
      <c r="CDG213" s="361"/>
      <c r="CDH213" s="361"/>
      <c r="CDI213" s="361"/>
      <c r="CDJ213" s="361"/>
      <c r="CDK213" s="361"/>
      <c r="CDL213" s="361"/>
      <c r="CDM213" s="361"/>
      <c r="CDN213" s="361"/>
      <c r="CDO213" s="361"/>
      <c r="CDP213" s="361"/>
      <c r="CDQ213" s="361"/>
      <c r="CDR213" s="361"/>
      <c r="CDS213" s="361"/>
      <c r="CDT213" s="361"/>
      <c r="CDU213" s="361"/>
      <c r="CDV213" s="361"/>
      <c r="CDW213" s="361"/>
      <c r="CDX213" s="361"/>
      <c r="CDY213" s="361"/>
      <c r="CDZ213" s="361"/>
      <c r="CEA213" s="361"/>
      <c r="CEB213" s="361"/>
      <c r="CEC213" s="361"/>
      <c r="CED213" s="361"/>
      <c r="CEE213" s="361"/>
      <c r="CEF213" s="361"/>
      <c r="CEG213" s="361"/>
      <c r="CEH213" s="361"/>
      <c r="CEI213" s="361"/>
      <c r="CEJ213" s="361"/>
      <c r="CEK213" s="361"/>
      <c r="CEL213" s="361"/>
      <c r="CEM213" s="361"/>
      <c r="CEN213" s="361"/>
      <c r="CEO213" s="361"/>
      <c r="CEP213" s="361"/>
      <c r="CEQ213" s="361"/>
      <c r="CER213" s="361"/>
      <c r="CES213" s="361"/>
      <c r="CET213" s="361"/>
      <c r="CEU213" s="361"/>
      <c r="CEV213" s="361"/>
      <c r="CEW213" s="361"/>
      <c r="CEX213" s="361"/>
      <c r="CEY213" s="361"/>
      <c r="CEZ213" s="361"/>
      <c r="CFA213" s="361"/>
      <c r="CFB213" s="361"/>
      <c r="CFC213" s="361"/>
      <c r="CFD213" s="361"/>
      <c r="CFE213" s="361"/>
      <c r="CFF213" s="361"/>
      <c r="CFG213" s="361"/>
      <c r="CFH213" s="361"/>
      <c r="CFI213" s="361"/>
      <c r="CFJ213" s="361"/>
      <c r="CFK213" s="361"/>
      <c r="CFL213" s="361"/>
      <c r="CFM213" s="361"/>
      <c r="CFN213" s="361"/>
      <c r="CFO213" s="361"/>
      <c r="CFP213" s="361"/>
      <c r="CFQ213" s="361"/>
      <c r="CFR213" s="361"/>
      <c r="CFS213" s="361"/>
      <c r="CFT213" s="361"/>
      <c r="CFU213" s="361"/>
      <c r="CFV213" s="361"/>
      <c r="CFW213" s="361"/>
      <c r="CFX213" s="361"/>
      <c r="CFY213" s="361"/>
      <c r="CFZ213" s="361"/>
      <c r="CGA213" s="361"/>
      <c r="CGB213" s="361"/>
      <c r="CGC213" s="361"/>
      <c r="CGD213" s="361"/>
      <c r="CGE213" s="361"/>
      <c r="CGF213" s="361"/>
      <c r="CGG213" s="361"/>
      <c r="CGH213" s="361"/>
      <c r="CGI213" s="361"/>
      <c r="CGJ213" s="361"/>
      <c r="CGK213" s="361"/>
      <c r="CGL213" s="361"/>
      <c r="CGM213" s="361"/>
      <c r="CGN213" s="361"/>
      <c r="CGO213" s="361"/>
      <c r="CGP213" s="361"/>
      <c r="CGQ213" s="361"/>
      <c r="CGR213" s="361"/>
      <c r="CGS213" s="361"/>
      <c r="CGT213" s="361"/>
      <c r="CGU213" s="361"/>
      <c r="CGV213" s="361"/>
      <c r="CGW213" s="361"/>
      <c r="CGX213" s="361"/>
      <c r="CGY213" s="361"/>
      <c r="CGZ213" s="361"/>
      <c r="CHA213" s="361"/>
      <c r="CHB213" s="361"/>
      <c r="CHC213" s="361"/>
      <c r="CHD213" s="361"/>
      <c r="CHE213" s="361"/>
      <c r="CHF213" s="361"/>
      <c r="CHG213" s="361"/>
      <c r="CHH213" s="361"/>
      <c r="CHI213" s="361"/>
      <c r="CHJ213" s="361"/>
      <c r="CHK213" s="361"/>
      <c r="CHL213" s="361"/>
      <c r="CHM213" s="361"/>
      <c r="CHN213" s="361"/>
      <c r="CHO213" s="361"/>
      <c r="CHP213" s="361"/>
      <c r="CHQ213" s="361"/>
      <c r="CHR213" s="361"/>
      <c r="CHS213" s="361"/>
      <c r="CHT213" s="361"/>
      <c r="CHU213" s="361"/>
      <c r="CHV213" s="361"/>
      <c r="CHW213" s="361"/>
      <c r="CHX213" s="361"/>
      <c r="CHY213" s="361"/>
      <c r="CHZ213" s="361"/>
      <c r="CIA213" s="361"/>
      <c r="CIB213" s="361"/>
      <c r="CIC213" s="361"/>
      <c r="CID213" s="361"/>
      <c r="CIE213" s="361"/>
      <c r="CIF213" s="361"/>
      <c r="CIG213" s="361"/>
      <c r="CIH213" s="361"/>
      <c r="CII213" s="361"/>
      <c r="CIJ213" s="361"/>
      <c r="CIK213" s="361"/>
      <c r="CIL213" s="361"/>
      <c r="CIM213" s="361"/>
      <c r="CIN213" s="361"/>
      <c r="CIO213" s="361"/>
      <c r="CIP213" s="361"/>
      <c r="CIQ213" s="361"/>
      <c r="CIR213" s="361"/>
      <c r="CIS213" s="361"/>
      <c r="CIT213" s="361"/>
      <c r="CIU213" s="361"/>
      <c r="CIV213" s="361"/>
      <c r="CIW213" s="361"/>
      <c r="CIX213" s="361"/>
      <c r="CIY213" s="361"/>
      <c r="CIZ213" s="361"/>
      <c r="CJA213" s="361"/>
      <c r="CJB213" s="361"/>
      <c r="CJC213" s="361"/>
      <c r="CJD213" s="361"/>
      <c r="CJE213" s="361"/>
      <c r="CJF213" s="361"/>
      <c r="CJG213" s="361"/>
      <c r="CJH213" s="361"/>
      <c r="CJI213" s="361"/>
      <c r="CJJ213" s="361"/>
      <c r="CJK213" s="361"/>
      <c r="CJL213" s="361"/>
      <c r="CJM213" s="361"/>
      <c r="CJN213" s="361"/>
      <c r="CJO213" s="361"/>
      <c r="CJP213" s="361"/>
      <c r="CJQ213" s="361"/>
      <c r="CJR213" s="361"/>
      <c r="CJS213" s="361"/>
      <c r="CJT213" s="361"/>
      <c r="CJU213" s="361"/>
      <c r="CJV213" s="361"/>
      <c r="CJW213" s="361"/>
      <c r="CJX213" s="361"/>
      <c r="CJY213" s="361"/>
      <c r="CJZ213" s="361"/>
      <c r="CKA213" s="361"/>
      <c r="CKB213" s="361"/>
      <c r="CKC213" s="361"/>
      <c r="CKD213" s="361"/>
      <c r="CKE213" s="361"/>
      <c r="CKF213" s="361"/>
      <c r="CKG213" s="361"/>
      <c r="CKH213" s="361"/>
      <c r="CKI213" s="361"/>
      <c r="CKJ213" s="361"/>
      <c r="CKK213" s="361"/>
      <c r="CKL213" s="361"/>
      <c r="CKM213" s="361"/>
      <c r="CKN213" s="361"/>
      <c r="CKO213" s="361"/>
      <c r="CKP213" s="361"/>
      <c r="CKQ213" s="361"/>
      <c r="CKR213" s="361"/>
      <c r="CKS213" s="361"/>
      <c r="CKT213" s="361"/>
      <c r="CKU213" s="361"/>
      <c r="CKV213" s="361"/>
      <c r="CKW213" s="361"/>
      <c r="CKX213" s="361"/>
      <c r="CKY213" s="361"/>
      <c r="CKZ213" s="361"/>
      <c r="CLA213" s="361"/>
      <c r="CLB213" s="361"/>
      <c r="CLC213" s="361"/>
      <c r="CLD213" s="361"/>
      <c r="CLE213" s="361"/>
      <c r="CLF213" s="361"/>
      <c r="CLG213" s="361"/>
      <c r="CLH213" s="361"/>
      <c r="CLI213" s="361"/>
      <c r="CLJ213" s="361"/>
      <c r="CLK213" s="361"/>
      <c r="CLL213" s="361"/>
      <c r="CLM213" s="361"/>
      <c r="CLN213" s="361"/>
      <c r="CLO213" s="361"/>
      <c r="CLP213" s="361"/>
      <c r="CLQ213" s="361"/>
      <c r="CLR213" s="361"/>
      <c r="CLS213" s="361"/>
      <c r="CLT213" s="361"/>
      <c r="CLU213" s="361"/>
      <c r="CLV213" s="361"/>
      <c r="CLW213" s="361"/>
      <c r="CLX213" s="361"/>
      <c r="CLY213" s="361"/>
      <c r="CLZ213" s="361"/>
      <c r="CMA213" s="361"/>
      <c r="CMB213" s="361"/>
      <c r="CMC213" s="361"/>
      <c r="CMD213" s="361"/>
      <c r="CME213" s="361"/>
      <c r="CMF213" s="361"/>
      <c r="CMG213" s="361"/>
      <c r="CMH213" s="361"/>
      <c r="CMI213" s="361"/>
      <c r="CMJ213" s="361"/>
      <c r="CMK213" s="361"/>
      <c r="CML213" s="361"/>
      <c r="CMM213" s="361"/>
      <c r="CMN213" s="361"/>
      <c r="CMO213" s="361"/>
      <c r="CMP213" s="361"/>
      <c r="CMQ213" s="361"/>
      <c r="CMR213" s="361"/>
      <c r="CMS213" s="361"/>
      <c r="CMT213" s="361"/>
      <c r="CMU213" s="361"/>
      <c r="CMV213" s="361"/>
      <c r="CMW213" s="361"/>
      <c r="CMX213" s="361"/>
      <c r="CMY213" s="361"/>
      <c r="CMZ213" s="361"/>
      <c r="CNA213" s="361"/>
      <c r="CNB213" s="361"/>
      <c r="CNC213" s="361"/>
      <c r="CND213" s="361"/>
      <c r="CNE213" s="361"/>
      <c r="CNF213" s="361"/>
      <c r="CNG213" s="361"/>
      <c r="CNH213" s="361"/>
      <c r="CNI213" s="361"/>
      <c r="CNJ213" s="361"/>
      <c r="CNK213" s="361"/>
      <c r="CNL213" s="361"/>
      <c r="CNM213" s="361"/>
      <c r="CNN213" s="361"/>
      <c r="CNO213" s="361"/>
      <c r="CNP213" s="361"/>
      <c r="CNQ213" s="361"/>
      <c r="CNR213" s="361"/>
      <c r="CNS213" s="361"/>
      <c r="CNT213" s="361"/>
      <c r="CNU213" s="361"/>
      <c r="CNV213" s="361"/>
      <c r="CNW213" s="361"/>
      <c r="CNX213" s="361"/>
      <c r="CNY213" s="361"/>
      <c r="CNZ213" s="361"/>
      <c r="COA213" s="361"/>
      <c r="COB213" s="361"/>
      <c r="COC213" s="361"/>
      <c r="COD213" s="361"/>
      <c r="COE213" s="361"/>
      <c r="COF213" s="361"/>
      <c r="COG213" s="361"/>
      <c r="COH213" s="361"/>
      <c r="COI213" s="361"/>
      <c r="COJ213" s="361"/>
      <c r="COK213" s="361"/>
      <c r="COL213" s="361"/>
      <c r="COM213" s="361"/>
      <c r="CON213" s="361"/>
      <c r="COO213" s="361"/>
      <c r="COP213" s="361"/>
      <c r="COQ213" s="361"/>
      <c r="COR213" s="361"/>
      <c r="COS213" s="361"/>
      <c r="COT213" s="361"/>
      <c r="COU213" s="361"/>
      <c r="COV213" s="361"/>
      <c r="COW213" s="361"/>
      <c r="COX213" s="361"/>
      <c r="COY213" s="361"/>
      <c r="COZ213" s="361"/>
      <c r="CPA213" s="361"/>
      <c r="CPB213" s="361"/>
      <c r="CPC213" s="361"/>
      <c r="CPD213" s="361"/>
      <c r="CPE213" s="361"/>
      <c r="CPF213" s="361"/>
      <c r="CPG213" s="361"/>
      <c r="CPH213" s="361"/>
      <c r="CPI213" s="361"/>
      <c r="CPJ213" s="361"/>
      <c r="CPK213" s="361"/>
      <c r="CPL213" s="361"/>
      <c r="CPM213" s="361"/>
      <c r="CPN213" s="361"/>
      <c r="CPO213" s="361"/>
      <c r="CPP213" s="361"/>
      <c r="CPQ213" s="361"/>
      <c r="CPR213" s="361"/>
      <c r="CPS213" s="361"/>
      <c r="CPT213" s="361"/>
      <c r="CPU213" s="361"/>
      <c r="CPV213" s="361"/>
      <c r="CPW213" s="361"/>
      <c r="CPX213" s="361"/>
      <c r="CPY213" s="361"/>
      <c r="CPZ213" s="361"/>
      <c r="CQA213" s="361"/>
      <c r="CQB213" s="361"/>
      <c r="CQC213" s="361"/>
      <c r="CQD213" s="361"/>
      <c r="CQE213" s="361"/>
      <c r="CQF213" s="361"/>
      <c r="CQG213" s="361"/>
      <c r="CQH213" s="361"/>
      <c r="CQI213" s="361"/>
      <c r="CQJ213" s="361"/>
      <c r="CQK213" s="361"/>
      <c r="CQL213" s="361"/>
      <c r="CQM213" s="361"/>
      <c r="CQN213" s="361"/>
      <c r="CQO213" s="361"/>
      <c r="CQP213" s="361"/>
      <c r="CQQ213" s="361"/>
      <c r="CQR213" s="361"/>
      <c r="CQS213" s="361"/>
      <c r="CQT213" s="361"/>
      <c r="CQU213" s="361"/>
      <c r="CQV213" s="361"/>
      <c r="CQW213" s="361"/>
      <c r="CQX213" s="361"/>
      <c r="CQY213" s="361"/>
      <c r="CQZ213" s="361"/>
      <c r="CRA213" s="361"/>
      <c r="CRB213" s="361"/>
      <c r="CRC213" s="361"/>
      <c r="CRD213" s="361"/>
      <c r="CRE213" s="361"/>
      <c r="CRF213" s="361"/>
      <c r="CRG213" s="361"/>
      <c r="CRH213" s="361"/>
      <c r="CRI213" s="361"/>
      <c r="CRJ213" s="361"/>
      <c r="CRK213" s="361"/>
      <c r="CRL213" s="361"/>
      <c r="CRM213" s="361"/>
      <c r="CRN213" s="361"/>
      <c r="CRO213" s="361"/>
      <c r="CRP213" s="361"/>
      <c r="CRQ213" s="361"/>
      <c r="CRR213" s="361"/>
      <c r="CRS213" s="361"/>
      <c r="CRT213" s="361"/>
      <c r="CRU213" s="361"/>
      <c r="CRV213" s="361"/>
      <c r="CRW213" s="361"/>
      <c r="CRX213" s="361"/>
      <c r="CRY213" s="361"/>
      <c r="CRZ213" s="361"/>
      <c r="CSA213" s="361"/>
      <c r="CSB213" s="361"/>
      <c r="CSC213" s="361"/>
      <c r="CSD213" s="361"/>
      <c r="CSE213" s="361"/>
      <c r="CSF213" s="361"/>
      <c r="CSG213" s="361"/>
      <c r="CSH213" s="361"/>
      <c r="CSI213" s="361"/>
      <c r="CSJ213" s="361"/>
      <c r="CSK213" s="361"/>
      <c r="CSL213" s="361"/>
      <c r="CSM213" s="361"/>
      <c r="CSN213" s="361"/>
      <c r="CSO213" s="361"/>
      <c r="CSP213" s="361"/>
      <c r="CSQ213" s="361"/>
      <c r="CSR213" s="361"/>
      <c r="CSS213" s="361"/>
      <c r="CST213" s="361"/>
      <c r="CSU213" s="361"/>
      <c r="CSV213" s="361"/>
      <c r="CSW213" s="361"/>
      <c r="CSX213" s="361"/>
      <c r="CSY213" s="361"/>
      <c r="CSZ213" s="361"/>
      <c r="CTA213" s="361"/>
      <c r="CTB213" s="361"/>
      <c r="CTC213" s="361"/>
      <c r="CTD213" s="361"/>
      <c r="CTE213" s="361"/>
      <c r="CTF213" s="361"/>
      <c r="CTG213" s="361"/>
      <c r="CTH213" s="361"/>
      <c r="CTI213" s="361"/>
      <c r="CTJ213" s="361"/>
      <c r="CTK213" s="361"/>
      <c r="CTL213" s="361"/>
      <c r="CTM213" s="361"/>
      <c r="CTN213" s="361"/>
      <c r="CTO213" s="361"/>
      <c r="CTP213" s="361"/>
      <c r="CTQ213" s="361"/>
      <c r="CTR213" s="361"/>
      <c r="CTS213" s="361"/>
      <c r="CTT213" s="361"/>
      <c r="CTU213" s="361"/>
      <c r="CTV213" s="361"/>
      <c r="CTW213" s="361"/>
      <c r="CTX213" s="361"/>
      <c r="CTY213" s="361"/>
      <c r="CTZ213" s="361"/>
      <c r="CUA213" s="361"/>
      <c r="CUB213" s="361"/>
      <c r="CUC213" s="361"/>
      <c r="CUD213" s="361"/>
      <c r="CUE213" s="361"/>
      <c r="CUF213" s="361"/>
      <c r="CUG213" s="361"/>
      <c r="CUH213" s="361"/>
      <c r="CUI213" s="361"/>
      <c r="CUJ213" s="361"/>
      <c r="CUK213" s="361"/>
      <c r="CUL213" s="361"/>
      <c r="CUM213" s="361"/>
      <c r="CUN213" s="361"/>
      <c r="CUO213" s="361"/>
      <c r="CUP213" s="361"/>
      <c r="CUQ213" s="361"/>
      <c r="CUR213" s="361"/>
      <c r="CUS213" s="361"/>
      <c r="CUT213" s="361"/>
      <c r="CUU213" s="361"/>
      <c r="CUV213" s="361"/>
      <c r="CUW213" s="361"/>
      <c r="CUX213" s="361"/>
      <c r="CUY213" s="361"/>
      <c r="CUZ213" s="361"/>
      <c r="CVA213" s="361"/>
      <c r="CVB213" s="361"/>
      <c r="CVC213" s="361"/>
      <c r="CVD213" s="361"/>
      <c r="CVE213" s="361"/>
      <c r="CVF213" s="361"/>
      <c r="CVG213" s="361"/>
      <c r="CVH213" s="361"/>
      <c r="CVI213" s="361"/>
      <c r="CVJ213" s="361"/>
      <c r="CVK213" s="361"/>
      <c r="CVL213" s="361"/>
      <c r="CVM213" s="361"/>
      <c r="CVN213" s="361"/>
      <c r="CVO213" s="361"/>
      <c r="CVP213" s="361"/>
      <c r="CVQ213" s="361"/>
      <c r="CVR213" s="361"/>
      <c r="CVS213" s="361"/>
      <c r="CVT213" s="361"/>
      <c r="CVU213" s="361"/>
      <c r="CVV213" s="361"/>
      <c r="CVW213" s="361"/>
      <c r="CVX213" s="361"/>
      <c r="CVY213" s="361"/>
      <c r="CVZ213" s="361"/>
      <c r="CWA213" s="361"/>
      <c r="CWB213" s="361"/>
      <c r="CWC213" s="361"/>
      <c r="CWD213" s="361"/>
      <c r="CWE213" s="361"/>
      <c r="CWF213" s="361"/>
      <c r="CWG213" s="361"/>
      <c r="CWH213" s="361"/>
      <c r="CWI213" s="361"/>
      <c r="CWJ213" s="361"/>
      <c r="CWK213" s="361"/>
      <c r="CWL213" s="361"/>
      <c r="CWM213" s="361"/>
      <c r="CWN213" s="361"/>
      <c r="CWO213" s="361"/>
      <c r="CWP213" s="361"/>
      <c r="CWQ213" s="361"/>
      <c r="CWR213" s="361"/>
      <c r="CWS213" s="361"/>
      <c r="CWT213" s="361"/>
      <c r="CWU213" s="361"/>
      <c r="CWV213" s="361"/>
      <c r="CWW213" s="361"/>
      <c r="CWX213" s="361"/>
      <c r="CWY213" s="361"/>
      <c r="CWZ213" s="361"/>
      <c r="CXA213" s="361"/>
      <c r="CXB213" s="361"/>
      <c r="CXC213" s="361"/>
      <c r="CXD213" s="361"/>
      <c r="CXE213" s="361"/>
      <c r="CXF213" s="361"/>
      <c r="CXG213" s="361"/>
      <c r="CXH213" s="361"/>
      <c r="CXI213" s="361"/>
      <c r="CXJ213" s="361"/>
      <c r="CXK213" s="361"/>
      <c r="CXL213" s="361"/>
      <c r="CXM213" s="361"/>
      <c r="CXN213" s="361"/>
      <c r="CXO213" s="361"/>
      <c r="CXP213" s="361"/>
      <c r="CXQ213" s="361"/>
      <c r="CXR213" s="361"/>
      <c r="CXS213" s="361"/>
      <c r="CXT213" s="361"/>
      <c r="CXU213" s="361"/>
      <c r="CXV213" s="361"/>
      <c r="CXW213" s="361"/>
      <c r="CXX213" s="361"/>
      <c r="CXY213" s="361"/>
      <c r="CXZ213" s="361"/>
      <c r="CYA213" s="361"/>
      <c r="CYB213" s="361"/>
      <c r="CYC213" s="361"/>
      <c r="CYD213" s="361"/>
      <c r="CYE213" s="361"/>
      <c r="CYF213" s="361"/>
      <c r="CYG213" s="361"/>
      <c r="CYH213" s="361"/>
      <c r="CYI213" s="361"/>
      <c r="CYJ213" s="361"/>
      <c r="CYK213" s="361"/>
      <c r="CYL213" s="361"/>
      <c r="CYM213" s="361"/>
      <c r="CYN213" s="361"/>
      <c r="CYO213" s="361"/>
      <c r="CYP213" s="361"/>
      <c r="CYQ213" s="361"/>
      <c r="CYR213" s="361"/>
      <c r="CYS213" s="361"/>
      <c r="CYT213" s="361"/>
      <c r="CYU213" s="361"/>
      <c r="CYV213" s="361"/>
      <c r="CYW213" s="361"/>
      <c r="CYX213" s="361"/>
      <c r="CYY213" s="361"/>
      <c r="CYZ213" s="361"/>
      <c r="CZA213" s="361"/>
      <c r="CZB213" s="361"/>
      <c r="CZC213" s="361"/>
      <c r="CZD213" s="361"/>
      <c r="CZE213" s="361"/>
      <c r="CZF213" s="361"/>
      <c r="CZG213" s="361"/>
      <c r="CZH213" s="361"/>
      <c r="CZI213" s="361"/>
      <c r="CZJ213" s="361"/>
      <c r="CZK213" s="361"/>
      <c r="CZL213" s="361"/>
      <c r="CZM213" s="361"/>
      <c r="CZN213" s="361"/>
      <c r="CZO213" s="361"/>
      <c r="CZP213" s="361"/>
      <c r="CZQ213" s="361"/>
      <c r="CZR213" s="361"/>
      <c r="CZS213" s="361"/>
      <c r="CZT213" s="361"/>
      <c r="CZU213" s="361"/>
      <c r="CZV213" s="361"/>
      <c r="CZW213" s="361"/>
      <c r="CZX213" s="361"/>
      <c r="CZY213" s="361"/>
      <c r="CZZ213" s="361"/>
      <c r="DAA213" s="361"/>
      <c r="DAB213" s="361"/>
      <c r="DAC213" s="361"/>
      <c r="DAD213" s="361"/>
      <c r="DAE213" s="361"/>
      <c r="DAF213" s="361"/>
      <c r="DAG213" s="361"/>
      <c r="DAH213" s="361"/>
      <c r="DAI213" s="361"/>
      <c r="DAJ213" s="361"/>
      <c r="DAK213" s="361"/>
      <c r="DAL213" s="361"/>
      <c r="DAM213" s="361"/>
      <c r="DAN213" s="361"/>
      <c r="DAO213" s="361"/>
      <c r="DAP213" s="361"/>
      <c r="DAQ213" s="361"/>
      <c r="DAR213" s="361"/>
      <c r="DAS213" s="361"/>
      <c r="DAT213" s="361"/>
      <c r="DAU213" s="361"/>
      <c r="DAV213" s="361"/>
      <c r="DAW213" s="361"/>
      <c r="DAX213" s="361"/>
      <c r="DAY213" s="361"/>
      <c r="DAZ213" s="361"/>
      <c r="DBA213" s="361"/>
      <c r="DBB213" s="361"/>
      <c r="DBC213" s="361"/>
      <c r="DBD213" s="361"/>
      <c r="DBE213" s="361"/>
      <c r="DBF213" s="361"/>
      <c r="DBG213" s="361"/>
      <c r="DBH213" s="361"/>
      <c r="DBI213" s="361"/>
      <c r="DBJ213" s="361"/>
      <c r="DBK213" s="361"/>
      <c r="DBL213" s="361"/>
      <c r="DBM213" s="361"/>
      <c r="DBN213" s="361"/>
      <c r="DBO213" s="361"/>
      <c r="DBP213" s="361"/>
      <c r="DBQ213" s="361"/>
      <c r="DBR213" s="361"/>
      <c r="DBS213" s="361"/>
      <c r="DBT213" s="361"/>
      <c r="DBU213" s="361"/>
      <c r="DBV213" s="361"/>
      <c r="DBW213" s="361"/>
      <c r="DBX213" s="361"/>
      <c r="DBY213" s="361"/>
      <c r="DBZ213" s="361"/>
      <c r="DCA213" s="361"/>
      <c r="DCB213" s="361"/>
      <c r="DCC213" s="361"/>
      <c r="DCD213" s="361"/>
      <c r="DCE213" s="361"/>
      <c r="DCF213" s="361"/>
      <c r="DCG213" s="361"/>
      <c r="DCH213" s="361"/>
      <c r="DCI213" s="361"/>
      <c r="DCJ213" s="361"/>
      <c r="DCK213" s="361"/>
      <c r="DCL213" s="361"/>
      <c r="DCM213" s="361"/>
      <c r="DCN213" s="361"/>
      <c r="DCO213" s="361"/>
      <c r="DCP213" s="361"/>
      <c r="DCQ213" s="361"/>
      <c r="DCR213" s="361"/>
      <c r="DCS213" s="361"/>
      <c r="DCT213" s="361"/>
      <c r="DCU213" s="361"/>
      <c r="DCV213" s="361"/>
      <c r="DCW213" s="361"/>
      <c r="DCX213" s="361"/>
      <c r="DCY213" s="361"/>
      <c r="DCZ213" s="361"/>
      <c r="DDA213" s="361"/>
      <c r="DDB213" s="361"/>
      <c r="DDC213" s="361"/>
      <c r="DDD213" s="361"/>
      <c r="DDE213" s="361"/>
      <c r="DDF213" s="361"/>
      <c r="DDG213" s="361"/>
      <c r="DDH213" s="361"/>
      <c r="DDI213" s="361"/>
      <c r="DDJ213" s="361"/>
      <c r="DDK213" s="361"/>
      <c r="DDL213" s="361"/>
      <c r="DDM213" s="361"/>
      <c r="DDN213" s="361"/>
      <c r="DDO213" s="361"/>
      <c r="DDP213" s="361"/>
      <c r="DDQ213" s="361"/>
      <c r="DDR213" s="361"/>
      <c r="DDS213" s="361"/>
      <c r="DDT213" s="361"/>
      <c r="DDU213" s="361"/>
      <c r="DDV213" s="361"/>
      <c r="DDW213" s="361"/>
      <c r="DDX213" s="361"/>
      <c r="DDY213" s="361"/>
      <c r="DDZ213" s="361"/>
      <c r="DEA213" s="361"/>
      <c r="DEB213" s="361"/>
      <c r="DEC213" s="361"/>
      <c r="DED213" s="361"/>
      <c r="DEE213" s="361"/>
      <c r="DEF213" s="361"/>
      <c r="DEG213" s="361"/>
      <c r="DEH213" s="361"/>
      <c r="DEI213" s="361"/>
      <c r="DEJ213" s="361"/>
      <c r="DEK213" s="361"/>
      <c r="DEL213" s="361"/>
      <c r="DEM213" s="361"/>
      <c r="DEN213" s="361"/>
      <c r="DEO213" s="361"/>
      <c r="DEP213" s="361"/>
      <c r="DEQ213" s="361"/>
      <c r="DER213" s="361"/>
      <c r="DES213" s="361"/>
      <c r="DET213" s="361"/>
      <c r="DEU213" s="361"/>
      <c r="DEV213" s="361"/>
      <c r="DEW213" s="361"/>
      <c r="DEX213" s="361"/>
      <c r="DEY213" s="361"/>
      <c r="DEZ213" s="361"/>
      <c r="DFA213" s="361"/>
      <c r="DFB213" s="361"/>
      <c r="DFC213" s="361"/>
      <c r="DFD213" s="361"/>
      <c r="DFE213" s="361"/>
      <c r="DFF213" s="361"/>
      <c r="DFG213" s="361"/>
      <c r="DFH213" s="361"/>
      <c r="DFI213" s="361"/>
      <c r="DFJ213" s="361"/>
      <c r="DFK213" s="361"/>
      <c r="DFL213" s="361"/>
      <c r="DFM213" s="361"/>
      <c r="DFN213" s="361"/>
      <c r="DFO213" s="361"/>
      <c r="DFP213" s="361"/>
      <c r="DFQ213" s="361"/>
      <c r="DFR213" s="361"/>
      <c r="DFS213" s="361"/>
      <c r="DFT213" s="361"/>
      <c r="DFU213" s="361"/>
      <c r="DFV213" s="361"/>
      <c r="DFW213" s="361"/>
      <c r="DFX213" s="361"/>
      <c r="DFY213" s="361"/>
      <c r="DFZ213" s="361"/>
      <c r="DGA213" s="361"/>
      <c r="DGB213" s="361"/>
      <c r="DGC213" s="361"/>
      <c r="DGD213" s="361"/>
      <c r="DGE213" s="361"/>
      <c r="DGF213" s="361"/>
      <c r="DGG213" s="361"/>
      <c r="DGH213" s="361"/>
      <c r="DGI213" s="361"/>
      <c r="DGJ213" s="361"/>
      <c r="DGK213" s="361"/>
      <c r="DGL213" s="361"/>
      <c r="DGM213" s="361"/>
      <c r="DGN213" s="361"/>
      <c r="DGO213" s="361"/>
      <c r="DGP213" s="361"/>
      <c r="DGQ213" s="361"/>
      <c r="DGR213" s="361"/>
      <c r="DGS213" s="361"/>
      <c r="DGT213" s="361"/>
      <c r="DGU213" s="361"/>
      <c r="DGV213" s="361"/>
      <c r="DGW213" s="361"/>
      <c r="DGX213" s="361"/>
      <c r="DGY213" s="361"/>
      <c r="DGZ213" s="361"/>
      <c r="DHA213" s="361"/>
      <c r="DHB213" s="361"/>
      <c r="DHC213" s="361"/>
      <c r="DHD213" s="361"/>
      <c r="DHE213" s="361"/>
      <c r="DHF213" s="361"/>
      <c r="DHG213" s="361"/>
      <c r="DHH213" s="361"/>
      <c r="DHI213" s="361"/>
      <c r="DHJ213" s="361"/>
      <c r="DHK213" s="361"/>
      <c r="DHL213" s="361"/>
      <c r="DHM213" s="361"/>
      <c r="DHN213" s="361"/>
      <c r="DHO213" s="361"/>
      <c r="DHP213" s="361"/>
      <c r="DHQ213" s="361"/>
      <c r="DHR213" s="361"/>
      <c r="DHS213" s="361"/>
      <c r="DHT213" s="361"/>
      <c r="DHU213" s="361"/>
      <c r="DHV213" s="361"/>
      <c r="DHW213" s="361"/>
      <c r="DHX213" s="361"/>
      <c r="DHY213" s="361"/>
      <c r="DHZ213" s="361"/>
      <c r="DIA213" s="361"/>
      <c r="DIB213" s="361"/>
      <c r="DIC213" s="361"/>
      <c r="DID213" s="361"/>
      <c r="DIE213" s="361"/>
      <c r="DIF213" s="361"/>
      <c r="DIG213" s="361"/>
      <c r="DIH213" s="361"/>
      <c r="DII213" s="361"/>
      <c r="DIJ213" s="361"/>
      <c r="DIK213" s="361"/>
      <c r="DIL213" s="361"/>
      <c r="DIM213" s="361"/>
      <c r="DIN213" s="361"/>
      <c r="DIO213" s="361"/>
      <c r="DIP213" s="361"/>
      <c r="DIQ213" s="361"/>
      <c r="DIR213" s="361"/>
      <c r="DIS213" s="361"/>
      <c r="DIT213" s="361"/>
      <c r="DIU213" s="361"/>
      <c r="DIV213" s="361"/>
      <c r="DIW213" s="361"/>
      <c r="DIX213" s="361"/>
      <c r="DIY213" s="361"/>
      <c r="DIZ213" s="361"/>
      <c r="DJA213" s="361"/>
      <c r="DJB213" s="361"/>
      <c r="DJC213" s="361"/>
      <c r="DJD213" s="361"/>
      <c r="DJE213" s="361"/>
      <c r="DJF213" s="361"/>
      <c r="DJG213" s="361"/>
      <c r="DJH213" s="361"/>
      <c r="DJI213" s="361"/>
      <c r="DJJ213" s="361"/>
      <c r="DJK213" s="361"/>
      <c r="DJL213" s="361"/>
      <c r="DJM213" s="361"/>
      <c r="DJN213" s="361"/>
      <c r="DJO213" s="361"/>
      <c r="DJP213" s="361"/>
      <c r="DJQ213" s="361"/>
      <c r="DJR213" s="361"/>
      <c r="DJS213" s="361"/>
      <c r="DJT213" s="361"/>
      <c r="DJU213" s="361"/>
      <c r="DJV213" s="361"/>
      <c r="DJW213" s="361"/>
      <c r="DJX213" s="361"/>
      <c r="DJY213" s="361"/>
      <c r="DJZ213" s="361"/>
      <c r="DKA213" s="361"/>
      <c r="DKB213" s="361"/>
      <c r="DKC213" s="361"/>
      <c r="DKD213" s="361"/>
      <c r="DKE213" s="361"/>
      <c r="DKF213" s="361"/>
      <c r="DKG213" s="361"/>
      <c r="DKH213" s="361"/>
      <c r="DKI213" s="361"/>
      <c r="DKJ213" s="361"/>
      <c r="DKK213" s="361"/>
      <c r="DKL213" s="361"/>
      <c r="DKM213" s="361"/>
      <c r="DKN213" s="361"/>
      <c r="DKO213" s="361"/>
      <c r="DKP213" s="361"/>
      <c r="DKQ213" s="361"/>
      <c r="DKR213" s="361"/>
      <c r="DKS213" s="361"/>
      <c r="DKT213" s="361"/>
      <c r="DKU213" s="361"/>
      <c r="DKV213" s="361"/>
      <c r="DKW213" s="361"/>
      <c r="DKX213" s="361"/>
      <c r="DKY213" s="361"/>
      <c r="DKZ213" s="361"/>
      <c r="DLA213" s="361"/>
      <c r="DLB213" s="361"/>
      <c r="DLC213" s="361"/>
      <c r="DLD213" s="361"/>
      <c r="DLE213" s="361"/>
      <c r="DLF213" s="361"/>
      <c r="DLG213" s="361"/>
      <c r="DLH213" s="361"/>
      <c r="DLI213" s="361"/>
      <c r="DLJ213" s="361"/>
      <c r="DLK213" s="361"/>
      <c r="DLL213" s="361"/>
      <c r="DLM213" s="361"/>
      <c r="DLN213" s="361"/>
      <c r="DLO213" s="361"/>
      <c r="DLP213" s="361"/>
      <c r="DLQ213" s="361"/>
      <c r="DLR213" s="361"/>
      <c r="DLS213" s="361"/>
      <c r="DLT213" s="361"/>
      <c r="DLU213" s="361"/>
      <c r="DLV213" s="361"/>
      <c r="DLW213" s="361"/>
      <c r="DLX213" s="361"/>
      <c r="DLY213" s="361"/>
      <c r="DLZ213" s="361"/>
      <c r="DMA213" s="361"/>
      <c r="DMB213" s="361"/>
      <c r="DMC213" s="361"/>
      <c r="DMD213" s="361"/>
      <c r="DME213" s="361"/>
      <c r="DMF213" s="361"/>
      <c r="DMG213" s="361"/>
      <c r="DMH213" s="361"/>
      <c r="DMI213" s="361"/>
      <c r="DMJ213" s="361"/>
      <c r="DMK213" s="361"/>
      <c r="DML213" s="361"/>
      <c r="DMM213" s="361"/>
      <c r="DMN213" s="361"/>
      <c r="DMO213" s="361"/>
      <c r="DMP213" s="361"/>
      <c r="DMQ213" s="361"/>
      <c r="DMR213" s="361"/>
      <c r="DMS213" s="361"/>
      <c r="DMT213" s="361"/>
      <c r="DMU213" s="361"/>
      <c r="DMV213" s="361"/>
      <c r="DMW213" s="361"/>
      <c r="DMX213" s="361"/>
      <c r="DMY213" s="361"/>
      <c r="DMZ213" s="361"/>
      <c r="DNA213" s="361"/>
      <c r="DNB213" s="361"/>
      <c r="DNC213" s="361"/>
      <c r="DND213" s="361"/>
      <c r="DNE213" s="361"/>
      <c r="DNF213" s="361"/>
      <c r="DNG213" s="361"/>
      <c r="DNH213" s="361"/>
      <c r="DNI213" s="361"/>
      <c r="DNJ213" s="361"/>
      <c r="DNK213" s="361"/>
      <c r="DNL213" s="361"/>
      <c r="DNM213" s="361"/>
      <c r="DNN213" s="361"/>
      <c r="DNO213" s="361"/>
      <c r="DNP213" s="361"/>
      <c r="DNQ213" s="361"/>
      <c r="DNR213" s="361"/>
      <c r="DNS213" s="361"/>
      <c r="DNT213" s="361"/>
      <c r="DNU213" s="361"/>
      <c r="DNV213" s="361"/>
      <c r="DNW213" s="361"/>
      <c r="DNX213" s="361"/>
      <c r="DNY213" s="361"/>
      <c r="DNZ213" s="361"/>
      <c r="DOA213" s="361"/>
      <c r="DOB213" s="361"/>
      <c r="DOC213" s="361"/>
      <c r="DOD213" s="361"/>
      <c r="DOE213" s="361"/>
      <c r="DOF213" s="361"/>
      <c r="DOG213" s="361"/>
      <c r="DOH213" s="361"/>
      <c r="DOI213" s="361"/>
      <c r="DOJ213" s="361"/>
      <c r="DOK213" s="361"/>
      <c r="DOL213" s="361"/>
      <c r="DOM213" s="361"/>
      <c r="DON213" s="361"/>
      <c r="DOO213" s="361"/>
      <c r="DOP213" s="361"/>
      <c r="DOQ213" s="361"/>
      <c r="DOR213" s="361"/>
      <c r="DOS213" s="361"/>
      <c r="DOT213" s="361"/>
      <c r="DOU213" s="361"/>
      <c r="DOV213" s="361"/>
      <c r="DOW213" s="361"/>
      <c r="DOX213" s="361"/>
      <c r="DOY213" s="361"/>
      <c r="DOZ213" s="361"/>
      <c r="DPA213" s="361"/>
      <c r="DPB213" s="361"/>
      <c r="DPC213" s="361"/>
      <c r="DPD213" s="361"/>
      <c r="DPE213" s="361"/>
      <c r="DPF213" s="361"/>
      <c r="DPG213" s="361"/>
      <c r="DPH213" s="361"/>
      <c r="DPI213" s="361"/>
      <c r="DPJ213" s="361"/>
      <c r="DPK213" s="361"/>
      <c r="DPL213" s="361"/>
      <c r="DPM213" s="361"/>
      <c r="DPN213" s="361"/>
      <c r="DPO213" s="361"/>
      <c r="DPP213" s="361"/>
      <c r="DPQ213" s="361"/>
      <c r="DPR213" s="361"/>
      <c r="DPS213" s="361"/>
      <c r="DPT213" s="361"/>
      <c r="DPU213" s="361"/>
      <c r="DPV213" s="361"/>
      <c r="DPW213" s="361"/>
      <c r="DPX213" s="361"/>
      <c r="DPY213" s="361"/>
      <c r="DPZ213" s="361"/>
      <c r="DQA213" s="361"/>
      <c r="DQB213" s="361"/>
      <c r="DQC213" s="361"/>
      <c r="DQD213" s="361"/>
      <c r="DQE213" s="361"/>
      <c r="DQF213" s="361"/>
      <c r="DQG213" s="361"/>
      <c r="DQH213" s="361"/>
      <c r="DQI213" s="361"/>
      <c r="DQJ213" s="361"/>
      <c r="DQK213" s="361"/>
      <c r="DQL213" s="361"/>
      <c r="DQM213" s="361"/>
      <c r="DQN213" s="361"/>
      <c r="DQO213" s="361"/>
      <c r="DQP213" s="361"/>
      <c r="DQQ213" s="361"/>
      <c r="DQR213" s="361"/>
      <c r="DQS213" s="361"/>
      <c r="DQT213" s="361"/>
      <c r="DQU213" s="361"/>
      <c r="DQV213" s="361"/>
      <c r="DQW213" s="361"/>
      <c r="DQX213" s="361"/>
      <c r="DQY213" s="361"/>
      <c r="DQZ213" s="361"/>
      <c r="DRA213" s="361"/>
      <c r="DRB213" s="361"/>
      <c r="DRC213" s="361"/>
      <c r="DRD213" s="361"/>
      <c r="DRE213" s="361"/>
      <c r="DRF213" s="361"/>
      <c r="DRG213" s="361"/>
      <c r="DRH213" s="361"/>
      <c r="DRI213" s="361"/>
      <c r="DRJ213" s="361"/>
      <c r="DRK213" s="361"/>
      <c r="DRL213" s="361"/>
      <c r="DRM213" s="361"/>
      <c r="DRN213" s="361"/>
      <c r="DRO213" s="361"/>
      <c r="DRP213" s="361"/>
      <c r="DRQ213" s="361"/>
      <c r="DRR213" s="361"/>
      <c r="DRS213" s="361"/>
      <c r="DRT213" s="361"/>
      <c r="DRU213" s="361"/>
      <c r="DRV213" s="361"/>
      <c r="DRW213" s="361"/>
      <c r="DRX213" s="361"/>
      <c r="DRY213" s="361"/>
      <c r="DRZ213" s="361"/>
      <c r="DSA213" s="361"/>
      <c r="DSB213" s="361"/>
      <c r="DSC213" s="361"/>
      <c r="DSD213" s="361"/>
      <c r="DSE213" s="361"/>
      <c r="DSF213" s="361"/>
      <c r="DSG213" s="361"/>
      <c r="DSH213" s="361"/>
      <c r="DSI213" s="361"/>
      <c r="DSJ213" s="361"/>
      <c r="DSK213" s="361"/>
      <c r="DSL213" s="361"/>
      <c r="DSM213" s="361"/>
      <c r="DSN213" s="361"/>
      <c r="DSO213" s="361"/>
      <c r="DSP213" s="361"/>
      <c r="DSQ213" s="361"/>
      <c r="DSR213" s="361"/>
      <c r="DSS213" s="361"/>
      <c r="DST213" s="361"/>
      <c r="DSU213" s="361"/>
      <c r="DSV213" s="361"/>
      <c r="DSW213" s="361"/>
      <c r="DSX213" s="361"/>
      <c r="DSY213" s="361"/>
      <c r="DSZ213" s="361"/>
      <c r="DTA213" s="361"/>
      <c r="DTB213" s="361"/>
      <c r="DTC213" s="361"/>
      <c r="DTD213" s="361"/>
      <c r="DTE213" s="361"/>
      <c r="DTF213" s="361"/>
      <c r="DTG213" s="361"/>
      <c r="DTH213" s="361"/>
      <c r="DTI213" s="361"/>
      <c r="DTJ213" s="361"/>
      <c r="DTK213" s="361"/>
      <c r="DTL213" s="361"/>
      <c r="DTM213" s="361"/>
      <c r="DTN213" s="361"/>
      <c r="DTO213" s="361"/>
      <c r="DTP213" s="361"/>
      <c r="DTQ213" s="361"/>
      <c r="DTR213" s="361"/>
      <c r="DTS213" s="361"/>
      <c r="DTT213" s="361"/>
      <c r="DTU213" s="361"/>
      <c r="DTV213" s="361"/>
      <c r="DTW213" s="361"/>
      <c r="DTX213" s="361"/>
      <c r="DTY213" s="361"/>
      <c r="DTZ213" s="361"/>
      <c r="DUA213" s="361"/>
      <c r="DUB213" s="361"/>
      <c r="DUC213" s="361"/>
      <c r="DUD213" s="361"/>
      <c r="DUE213" s="361"/>
      <c r="DUF213" s="361"/>
      <c r="DUG213" s="361"/>
      <c r="DUH213" s="361"/>
      <c r="DUI213" s="361"/>
      <c r="DUJ213" s="361"/>
      <c r="DUK213" s="361"/>
      <c r="DUL213" s="361"/>
      <c r="DUM213" s="361"/>
      <c r="DUN213" s="361"/>
      <c r="DUO213" s="361"/>
      <c r="DUP213" s="361"/>
      <c r="DUQ213" s="361"/>
      <c r="DUR213" s="361"/>
      <c r="DUS213" s="361"/>
      <c r="DUT213" s="361"/>
      <c r="DUU213" s="361"/>
      <c r="DUV213" s="361"/>
      <c r="DUW213" s="361"/>
      <c r="DUX213" s="361"/>
      <c r="DUY213" s="361"/>
      <c r="DUZ213" s="361"/>
      <c r="DVA213" s="361"/>
      <c r="DVB213" s="361"/>
      <c r="DVC213" s="361"/>
      <c r="DVD213" s="361"/>
      <c r="DVE213" s="361"/>
      <c r="DVF213" s="361"/>
      <c r="DVG213" s="361"/>
      <c r="DVH213" s="361"/>
      <c r="DVI213" s="361"/>
      <c r="DVJ213" s="361"/>
      <c r="DVK213" s="361"/>
      <c r="DVL213" s="361"/>
      <c r="DVM213" s="361"/>
      <c r="DVN213" s="361"/>
      <c r="DVO213" s="361"/>
      <c r="DVP213" s="361"/>
      <c r="DVQ213" s="361"/>
      <c r="DVR213" s="361"/>
      <c r="DVS213" s="361"/>
      <c r="DVT213" s="361"/>
      <c r="DVU213" s="361"/>
      <c r="DVV213" s="361"/>
      <c r="DVW213" s="361"/>
      <c r="DVX213" s="361"/>
      <c r="DVY213" s="361"/>
      <c r="DVZ213" s="361"/>
      <c r="DWA213" s="361"/>
      <c r="DWB213" s="361"/>
      <c r="DWC213" s="361"/>
      <c r="DWD213" s="361"/>
      <c r="DWE213" s="361"/>
      <c r="DWF213" s="361"/>
      <c r="DWG213" s="361"/>
      <c r="DWH213" s="361"/>
      <c r="DWI213" s="361"/>
      <c r="DWJ213" s="361"/>
      <c r="DWK213" s="361"/>
      <c r="DWL213" s="361"/>
      <c r="DWM213" s="361"/>
      <c r="DWN213" s="361"/>
      <c r="DWO213" s="361"/>
      <c r="DWP213" s="361"/>
      <c r="DWQ213" s="361"/>
      <c r="DWR213" s="361"/>
      <c r="DWS213" s="361"/>
      <c r="DWT213" s="361"/>
      <c r="DWU213" s="361"/>
      <c r="DWV213" s="361"/>
      <c r="DWW213" s="361"/>
      <c r="DWX213" s="361"/>
      <c r="DWY213" s="361"/>
      <c r="DWZ213" s="361"/>
      <c r="DXA213" s="361"/>
      <c r="DXB213" s="361"/>
      <c r="DXC213" s="361"/>
      <c r="DXD213" s="361"/>
      <c r="DXE213" s="361"/>
      <c r="DXF213" s="361"/>
      <c r="DXG213" s="361"/>
      <c r="DXH213" s="361"/>
      <c r="DXI213" s="361"/>
      <c r="DXJ213" s="361"/>
      <c r="DXK213" s="361"/>
      <c r="DXL213" s="361"/>
      <c r="DXM213" s="361"/>
      <c r="DXN213" s="361"/>
      <c r="DXO213" s="361"/>
      <c r="DXP213" s="361"/>
      <c r="DXQ213" s="361"/>
      <c r="DXR213" s="361"/>
      <c r="DXS213" s="361"/>
      <c r="DXT213" s="361"/>
      <c r="DXU213" s="361"/>
      <c r="DXV213" s="361"/>
      <c r="DXW213" s="361"/>
      <c r="DXX213" s="361"/>
      <c r="DXY213" s="361"/>
      <c r="DXZ213" s="361"/>
      <c r="DYA213" s="361"/>
      <c r="DYB213" s="361"/>
      <c r="DYC213" s="361"/>
      <c r="DYD213" s="361"/>
      <c r="DYE213" s="361"/>
      <c r="DYF213" s="361"/>
      <c r="DYG213" s="361"/>
      <c r="DYH213" s="361"/>
      <c r="DYI213" s="361"/>
      <c r="DYJ213" s="361"/>
      <c r="DYK213" s="361"/>
      <c r="DYL213" s="361"/>
      <c r="DYM213" s="361"/>
      <c r="DYN213" s="361"/>
      <c r="DYO213" s="361"/>
      <c r="DYP213" s="361"/>
      <c r="DYQ213" s="361"/>
      <c r="DYR213" s="361"/>
      <c r="DYS213" s="361"/>
      <c r="DYT213" s="361"/>
      <c r="DYU213" s="361"/>
      <c r="DYV213" s="361"/>
      <c r="DYW213" s="361"/>
      <c r="DYX213" s="361"/>
      <c r="DYY213" s="361"/>
      <c r="DYZ213" s="361"/>
      <c r="DZA213" s="361"/>
      <c r="DZB213" s="361"/>
      <c r="DZC213" s="361"/>
      <c r="DZD213" s="361"/>
      <c r="DZE213" s="361"/>
      <c r="DZF213" s="361"/>
      <c r="DZG213" s="361"/>
      <c r="DZH213" s="361"/>
      <c r="DZI213" s="361"/>
      <c r="DZJ213" s="361"/>
      <c r="DZK213" s="361"/>
      <c r="DZL213" s="361"/>
      <c r="DZM213" s="361"/>
      <c r="DZN213" s="361"/>
      <c r="DZO213" s="361"/>
      <c r="DZP213" s="361"/>
      <c r="DZQ213" s="361"/>
      <c r="DZR213" s="361"/>
      <c r="DZS213" s="361"/>
      <c r="DZT213" s="361"/>
      <c r="DZU213" s="361"/>
      <c r="DZV213" s="361"/>
      <c r="DZW213" s="361"/>
      <c r="DZX213" s="361"/>
      <c r="DZY213" s="361"/>
      <c r="DZZ213" s="361"/>
      <c r="EAA213" s="361"/>
      <c r="EAB213" s="361"/>
      <c r="EAC213" s="361"/>
      <c r="EAD213" s="361"/>
      <c r="EAE213" s="361"/>
      <c r="EAF213" s="361"/>
      <c r="EAG213" s="361"/>
      <c r="EAH213" s="361"/>
      <c r="EAI213" s="361"/>
      <c r="EAJ213" s="361"/>
      <c r="EAK213" s="361"/>
      <c r="EAL213" s="361"/>
      <c r="EAM213" s="361"/>
      <c r="EAN213" s="361"/>
      <c r="EAO213" s="361"/>
      <c r="EAP213" s="361"/>
      <c r="EAQ213" s="361"/>
      <c r="EAR213" s="361"/>
      <c r="EAS213" s="361"/>
      <c r="EAT213" s="361"/>
      <c r="EAU213" s="361"/>
      <c r="EAV213" s="361"/>
      <c r="EAW213" s="361"/>
      <c r="EAX213" s="361"/>
      <c r="EAY213" s="361"/>
      <c r="EAZ213" s="361"/>
      <c r="EBA213" s="361"/>
      <c r="EBB213" s="361"/>
      <c r="EBC213" s="361"/>
      <c r="EBD213" s="361"/>
      <c r="EBE213" s="361"/>
      <c r="EBF213" s="361"/>
      <c r="EBG213" s="361"/>
      <c r="EBH213" s="361"/>
      <c r="EBI213" s="361"/>
      <c r="EBJ213" s="361"/>
      <c r="EBK213" s="361"/>
      <c r="EBL213" s="361"/>
      <c r="EBM213" s="361"/>
      <c r="EBN213" s="361"/>
      <c r="EBO213" s="361"/>
      <c r="EBP213" s="361"/>
      <c r="EBQ213" s="361"/>
      <c r="EBR213" s="361"/>
      <c r="EBS213" s="361"/>
      <c r="EBT213" s="361"/>
      <c r="EBU213" s="361"/>
      <c r="EBV213" s="361"/>
      <c r="EBW213" s="361"/>
      <c r="EBX213" s="361"/>
      <c r="EBY213" s="361"/>
      <c r="EBZ213" s="361"/>
      <c r="ECA213" s="361"/>
      <c r="ECB213" s="361"/>
      <c r="ECC213" s="361"/>
      <c r="ECD213" s="361"/>
      <c r="ECE213" s="361"/>
      <c r="ECF213" s="361"/>
      <c r="ECG213" s="361"/>
      <c r="ECH213" s="361"/>
      <c r="ECI213" s="361"/>
      <c r="ECJ213" s="361"/>
      <c r="ECK213" s="361"/>
      <c r="ECL213" s="361"/>
      <c r="ECM213" s="361"/>
      <c r="ECN213" s="361"/>
      <c r="ECO213" s="361"/>
      <c r="ECP213" s="361"/>
      <c r="ECQ213" s="361"/>
      <c r="ECR213" s="361"/>
      <c r="ECS213" s="361"/>
      <c r="ECT213" s="361"/>
      <c r="ECU213" s="361"/>
      <c r="ECV213" s="361"/>
      <c r="ECW213" s="361"/>
      <c r="ECX213" s="361"/>
      <c r="ECY213" s="361"/>
      <c r="ECZ213" s="361"/>
      <c r="EDA213" s="361"/>
      <c r="EDB213" s="361"/>
      <c r="EDC213" s="361"/>
      <c r="EDD213" s="361"/>
      <c r="EDE213" s="361"/>
      <c r="EDF213" s="361"/>
      <c r="EDG213" s="361"/>
      <c r="EDH213" s="361"/>
      <c r="EDI213" s="361"/>
      <c r="EDJ213" s="361"/>
      <c r="EDK213" s="361"/>
      <c r="EDL213" s="361"/>
      <c r="EDM213" s="361"/>
      <c r="EDN213" s="361"/>
      <c r="EDO213" s="361"/>
      <c r="EDP213" s="361"/>
      <c r="EDQ213" s="361"/>
      <c r="EDR213" s="361"/>
      <c r="EDS213" s="361"/>
      <c r="EDT213" s="361"/>
      <c r="EDU213" s="361"/>
      <c r="EDV213" s="361"/>
      <c r="EDW213" s="361"/>
      <c r="EDX213" s="361"/>
      <c r="EDY213" s="361"/>
      <c r="EDZ213" s="361"/>
      <c r="EEA213" s="361"/>
      <c r="EEB213" s="361"/>
      <c r="EEC213" s="361"/>
      <c r="EED213" s="361"/>
      <c r="EEE213" s="361"/>
      <c r="EEF213" s="361"/>
      <c r="EEG213" s="361"/>
      <c r="EEH213" s="361"/>
      <c r="EEI213" s="361"/>
      <c r="EEJ213" s="361"/>
      <c r="EEK213" s="361"/>
      <c r="EEL213" s="361"/>
      <c r="EEM213" s="361"/>
      <c r="EEN213" s="361"/>
      <c r="EEO213" s="361"/>
      <c r="EEP213" s="361"/>
      <c r="EEQ213" s="361"/>
      <c r="EER213" s="361"/>
      <c r="EES213" s="361"/>
      <c r="EET213" s="361"/>
      <c r="EEU213" s="361"/>
      <c r="EEV213" s="361"/>
      <c r="EEW213" s="361"/>
      <c r="EEX213" s="361"/>
      <c r="EEY213" s="361"/>
      <c r="EEZ213" s="361"/>
      <c r="EFA213" s="361"/>
      <c r="EFB213" s="361"/>
      <c r="EFC213" s="361"/>
      <c r="EFD213" s="361"/>
      <c r="EFE213" s="361"/>
      <c r="EFF213" s="361"/>
      <c r="EFG213" s="361"/>
      <c r="EFH213" s="361"/>
      <c r="EFI213" s="361"/>
      <c r="EFJ213" s="361"/>
      <c r="EFK213" s="361"/>
      <c r="EFL213" s="361"/>
      <c r="EFM213" s="361"/>
      <c r="EFN213" s="361"/>
      <c r="EFO213" s="361"/>
      <c r="EFP213" s="361"/>
      <c r="EFQ213" s="361"/>
      <c r="EFR213" s="361"/>
      <c r="EFS213" s="361"/>
      <c r="EFT213" s="361"/>
      <c r="EFU213" s="361"/>
      <c r="EFV213" s="361"/>
      <c r="EFW213" s="361"/>
      <c r="EFX213" s="361"/>
      <c r="EFY213" s="361"/>
      <c r="EFZ213" s="361"/>
      <c r="EGA213" s="361"/>
      <c r="EGB213" s="361"/>
      <c r="EGC213" s="361"/>
      <c r="EGD213" s="361"/>
      <c r="EGE213" s="361"/>
      <c r="EGF213" s="361"/>
      <c r="EGG213" s="361"/>
      <c r="EGH213" s="361"/>
      <c r="EGI213" s="361"/>
      <c r="EGJ213" s="361"/>
      <c r="EGK213" s="361"/>
      <c r="EGL213" s="361"/>
      <c r="EGM213" s="361"/>
      <c r="EGN213" s="361"/>
      <c r="EGO213" s="361"/>
      <c r="EGP213" s="361"/>
      <c r="EGQ213" s="361"/>
      <c r="EGR213" s="361"/>
      <c r="EGS213" s="361"/>
      <c r="EGT213" s="361"/>
      <c r="EGU213" s="361"/>
      <c r="EGV213" s="361"/>
      <c r="EGW213" s="361"/>
      <c r="EGX213" s="361"/>
      <c r="EGY213" s="361"/>
      <c r="EGZ213" s="361"/>
      <c r="EHA213" s="361"/>
      <c r="EHB213" s="361"/>
      <c r="EHC213" s="361"/>
      <c r="EHD213" s="361"/>
      <c r="EHE213" s="361"/>
      <c r="EHF213" s="361"/>
      <c r="EHG213" s="361"/>
      <c r="EHH213" s="361"/>
      <c r="EHI213" s="361"/>
      <c r="EHJ213" s="361"/>
      <c r="EHK213" s="361"/>
      <c r="EHL213" s="361"/>
      <c r="EHM213" s="361"/>
      <c r="EHN213" s="361"/>
      <c r="EHO213" s="361"/>
      <c r="EHP213" s="361"/>
      <c r="EHQ213" s="361"/>
      <c r="EHR213" s="361"/>
      <c r="EHS213" s="361"/>
      <c r="EHT213" s="361"/>
      <c r="EHU213" s="361"/>
      <c r="EHV213" s="361"/>
      <c r="EHW213" s="361"/>
      <c r="EHX213" s="361"/>
      <c r="EHY213" s="361"/>
      <c r="EHZ213" s="361"/>
      <c r="EIA213" s="361"/>
      <c r="EIB213" s="361"/>
      <c r="EIC213" s="361"/>
      <c r="EID213" s="361"/>
      <c r="EIE213" s="361"/>
      <c r="EIF213" s="361"/>
      <c r="EIG213" s="361"/>
      <c r="EIH213" s="361"/>
      <c r="EII213" s="361"/>
      <c r="EIJ213" s="361"/>
      <c r="EIK213" s="361"/>
      <c r="EIL213" s="361"/>
      <c r="EIM213" s="361"/>
      <c r="EIN213" s="361"/>
      <c r="EIO213" s="361"/>
      <c r="EIP213" s="361"/>
      <c r="EIQ213" s="361"/>
      <c r="EIR213" s="361"/>
      <c r="EIS213" s="361"/>
      <c r="EIT213" s="361"/>
      <c r="EIU213" s="361"/>
      <c r="EIV213" s="361"/>
      <c r="EIW213" s="361"/>
      <c r="EIX213" s="361"/>
      <c r="EIY213" s="361"/>
      <c r="EIZ213" s="361"/>
      <c r="EJA213" s="361"/>
      <c r="EJB213" s="361"/>
      <c r="EJC213" s="361"/>
      <c r="EJD213" s="361"/>
      <c r="EJE213" s="361"/>
      <c r="EJF213" s="361"/>
      <c r="EJG213" s="361"/>
      <c r="EJH213" s="361"/>
      <c r="EJI213" s="361"/>
      <c r="EJJ213" s="361"/>
      <c r="EJK213" s="361"/>
      <c r="EJL213" s="361"/>
      <c r="EJM213" s="361"/>
      <c r="EJN213" s="361"/>
      <c r="EJO213" s="361"/>
      <c r="EJP213" s="361"/>
      <c r="EJQ213" s="361"/>
      <c r="EJR213" s="361"/>
      <c r="EJS213" s="361"/>
      <c r="EJT213" s="361"/>
      <c r="EJU213" s="361"/>
      <c r="EJV213" s="361"/>
      <c r="EJW213" s="361"/>
      <c r="EJX213" s="361"/>
      <c r="EJY213" s="361"/>
      <c r="EJZ213" s="361"/>
      <c r="EKA213" s="361"/>
      <c r="EKB213" s="361"/>
      <c r="EKC213" s="361"/>
      <c r="EKD213" s="361"/>
      <c r="EKE213" s="361"/>
      <c r="EKF213" s="361"/>
      <c r="EKG213" s="361"/>
      <c r="EKH213" s="361"/>
      <c r="EKI213" s="361"/>
      <c r="EKJ213" s="361"/>
      <c r="EKK213" s="361"/>
      <c r="EKL213" s="361"/>
      <c r="EKM213" s="361"/>
      <c r="EKN213" s="361"/>
      <c r="EKO213" s="361"/>
      <c r="EKP213" s="361"/>
      <c r="EKQ213" s="361"/>
      <c r="EKR213" s="361"/>
      <c r="EKS213" s="361"/>
      <c r="EKT213" s="361"/>
      <c r="EKU213" s="361"/>
      <c r="EKV213" s="361"/>
      <c r="EKW213" s="361"/>
      <c r="EKX213" s="361"/>
      <c r="EKY213" s="361"/>
      <c r="EKZ213" s="361"/>
      <c r="ELA213" s="361"/>
      <c r="ELB213" s="361"/>
      <c r="ELC213" s="361"/>
      <c r="ELD213" s="361"/>
      <c r="ELE213" s="361"/>
      <c r="ELF213" s="361"/>
      <c r="ELG213" s="361"/>
      <c r="ELH213" s="361"/>
      <c r="ELI213" s="361"/>
      <c r="ELJ213" s="361"/>
      <c r="ELK213" s="361"/>
      <c r="ELL213" s="361"/>
      <c r="ELM213" s="361"/>
      <c r="ELN213" s="361"/>
      <c r="ELO213" s="361"/>
      <c r="ELP213" s="361"/>
      <c r="ELQ213" s="361"/>
      <c r="ELR213" s="361"/>
      <c r="ELS213" s="361"/>
      <c r="ELT213" s="361"/>
      <c r="ELU213" s="361"/>
      <c r="ELV213" s="361"/>
      <c r="ELW213" s="361"/>
      <c r="ELX213" s="361"/>
      <c r="ELY213" s="361"/>
      <c r="ELZ213" s="361"/>
      <c r="EMA213" s="361"/>
      <c r="EMB213" s="361"/>
      <c r="EMC213" s="361"/>
      <c r="EMD213" s="361"/>
      <c r="EME213" s="361"/>
      <c r="EMF213" s="361"/>
      <c r="EMG213" s="361"/>
      <c r="EMH213" s="361"/>
      <c r="EMI213" s="361"/>
      <c r="EMJ213" s="361"/>
      <c r="EMK213" s="361"/>
      <c r="EML213" s="361"/>
      <c r="EMM213" s="361"/>
      <c r="EMN213" s="361"/>
      <c r="EMO213" s="361"/>
      <c r="EMP213" s="361"/>
      <c r="EMQ213" s="361"/>
      <c r="EMR213" s="361"/>
      <c r="EMS213" s="361"/>
      <c r="EMT213" s="361"/>
      <c r="EMU213" s="361"/>
      <c r="EMV213" s="361"/>
      <c r="EMW213" s="361"/>
      <c r="EMX213" s="361"/>
      <c r="EMY213" s="361"/>
      <c r="EMZ213" s="361"/>
      <c r="ENA213" s="361"/>
      <c r="ENB213" s="361"/>
      <c r="ENC213" s="361"/>
      <c r="END213" s="361"/>
      <c r="ENE213" s="361"/>
      <c r="ENF213" s="361"/>
      <c r="ENG213" s="361"/>
      <c r="ENH213" s="361"/>
      <c r="ENI213" s="361"/>
      <c r="ENJ213" s="361"/>
      <c r="ENK213" s="361"/>
      <c r="ENL213" s="361"/>
      <c r="ENM213" s="361"/>
      <c r="ENN213" s="361"/>
      <c r="ENO213" s="361"/>
      <c r="ENP213" s="361"/>
      <c r="ENQ213" s="361"/>
      <c r="ENR213" s="361"/>
      <c r="ENS213" s="361"/>
      <c r="ENT213" s="361"/>
      <c r="ENU213" s="361"/>
      <c r="ENV213" s="361"/>
      <c r="ENW213" s="361"/>
      <c r="ENX213" s="361"/>
      <c r="ENY213" s="361"/>
      <c r="ENZ213" s="361"/>
      <c r="EOA213" s="361"/>
      <c r="EOB213" s="361"/>
      <c r="EOC213" s="361"/>
      <c r="EOD213" s="361"/>
      <c r="EOE213" s="361"/>
      <c r="EOF213" s="361"/>
      <c r="EOG213" s="361"/>
      <c r="EOH213" s="361"/>
      <c r="EOI213" s="361"/>
      <c r="EOJ213" s="361"/>
      <c r="EOK213" s="361"/>
      <c r="EOL213" s="361"/>
      <c r="EOM213" s="361"/>
      <c r="EON213" s="361"/>
      <c r="EOO213" s="361"/>
      <c r="EOP213" s="361"/>
      <c r="EOQ213" s="361"/>
      <c r="EOR213" s="361"/>
      <c r="EOS213" s="361"/>
      <c r="EOT213" s="361"/>
      <c r="EOU213" s="361"/>
      <c r="EOV213" s="361"/>
      <c r="EOW213" s="361"/>
      <c r="EOX213" s="361"/>
      <c r="EOY213" s="361"/>
      <c r="EOZ213" s="361"/>
      <c r="EPA213" s="361"/>
      <c r="EPB213" s="361"/>
      <c r="EPC213" s="361"/>
      <c r="EPD213" s="361"/>
      <c r="EPE213" s="361"/>
      <c r="EPF213" s="361"/>
      <c r="EPG213" s="361"/>
      <c r="EPH213" s="361"/>
      <c r="EPI213" s="361"/>
      <c r="EPJ213" s="361"/>
      <c r="EPK213" s="361"/>
      <c r="EPL213" s="361"/>
      <c r="EPM213" s="361"/>
      <c r="EPN213" s="361"/>
      <c r="EPO213" s="361"/>
      <c r="EPP213" s="361"/>
      <c r="EPQ213" s="361"/>
      <c r="EPR213" s="361"/>
      <c r="EPS213" s="361"/>
      <c r="EPT213" s="361"/>
      <c r="EPU213" s="361"/>
      <c r="EPV213" s="361"/>
      <c r="EPW213" s="361"/>
      <c r="EPX213" s="361"/>
      <c r="EPY213" s="361"/>
      <c r="EPZ213" s="361"/>
      <c r="EQA213" s="361"/>
      <c r="EQB213" s="361"/>
      <c r="EQC213" s="361"/>
      <c r="EQD213" s="361"/>
      <c r="EQE213" s="361"/>
      <c r="EQF213" s="361"/>
      <c r="EQG213" s="361"/>
      <c r="EQH213" s="361"/>
      <c r="EQI213" s="361"/>
      <c r="EQJ213" s="361"/>
      <c r="EQK213" s="361"/>
      <c r="EQL213" s="361"/>
      <c r="EQM213" s="361"/>
      <c r="EQN213" s="361"/>
      <c r="EQO213" s="361"/>
      <c r="EQP213" s="361"/>
      <c r="EQQ213" s="361"/>
      <c r="EQR213" s="361"/>
      <c r="EQS213" s="361"/>
      <c r="EQT213" s="361"/>
      <c r="EQU213" s="361"/>
      <c r="EQV213" s="361"/>
      <c r="EQW213" s="361"/>
      <c r="EQX213" s="361"/>
      <c r="EQY213" s="361"/>
      <c r="EQZ213" s="361"/>
      <c r="ERA213" s="361"/>
      <c r="ERB213" s="361"/>
      <c r="ERC213" s="361"/>
      <c r="ERD213" s="361"/>
      <c r="ERE213" s="361"/>
      <c r="ERF213" s="361"/>
      <c r="ERG213" s="361"/>
      <c r="ERH213" s="361"/>
      <c r="ERI213" s="361"/>
      <c r="ERJ213" s="361"/>
      <c r="ERK213" s="361"/>
      <c r="ERL213" s="361"/>
      <c r="ERM213" s="361"/>
      <c r="ERN213" s="361"/>
      <c r="ERO213" s="361"/>
      <c r="ERP213" s="361"/>
      <c r="ERQ213" s="361"/>
      <c r="ERR213" s="361"/>
      <c r="ERS213" s="361"/>
      <c r="ERT213" s="361"/>
      <c r="ERU213" s="361"/>
      <c r="ERV213" s="361"/>
      <c r="ERW213" s="361"/>
      <c r="ERX213" s="361"/>
      <c r="ERY213" s="361"/>
      <c r="ERZ213" s="361"/>
      <c r="ESA213" s="361"/>
      <c r="ESB213" s="361"/>
      <c r="ESC213" s="361"/>
      <c r="ESD213" s="361"/>
      <c r="ESE213" s="361"/>
      <c r="ESF213" s="361"/>
      <c r="ESG213" s="361"/>
      <c r="ESH213" s="361"/>
      <c r="ESI213" s="361"/>
      <c r="ESJ213" s="361"/>
      <c r="ESK213" s="361"/>
      <c r="ESL213" s="361"/>
      <c r="ESM213" s="361"/>
      <c r="ESN213" s="361"/>
      <c r="ESO213" s="361"/>
      <c r="ESP213" s="361"/>
      <c r="ESQ213" s="361"/>
      <c r="ESR213" s="361"/>
      <c r="ESS213" s="361"/>
      <c r="EST213" s="361"/>
      <c r="ESU213" s="361"/>
      <c r="ESV213" s="361"/>
      <c r="ESW213" s="361"/>
      <c r="ESX213" s="361"/>
      <c r="ESY213" s="361"/>
      <c r="ESZ213" s="361"/>
      <c r="ETA213" s="361"/>
      <c r="ETB213" s="361"/>
      <c r="ETC213" s="361"/>
      <c r="ETD213" s="361"/>
      <c r="ETE213" s="361"/>
      <c r="ETF213" s="361"/>
      <c r="ETG213" s="361"/>
      <c r="ETH213" s="361"/>
      <c r="ETI213" s="361"/>
      <c r="ETJ213" s="361"/>
      <c r="ETK213" s="361"/>
      <c r="ETL213" s="361"/>
      <c r="ETM213" s="361"/>
      <c r="ETN213" s="361"/>
      <c r="ETO213" s="361"/>
      <c r="ETP213" s="361"/>
      <c r="ETQ213" s="361"/>
      <c r="ETR213" s="361"/>
      <c r="ETS213" s="361"/>
      <c r="ETT213" s="361"/>
      <c r="ETU213" s="361"/>
      <c r="ETV213" s="361"/>
      <c r="ETW213" s="361"/>
      <c r="ETX213" s="361"/>
      <c r="ETY213" s="361"/>
      <c r="ETZ213" s="361"/>
      <c r="EUA213" s="361"/>
      <c r="EUB213" s="361"/>
      <c r="EUC213" s="361"/>
      <c r="EUD213" s="361"/>
      <c r="EUE213" s="361"/>
      <c r="EUF213" s="361"/>
      <c r="EUG213" s="361"/>
      <c r="EUH213" s="361"/>
      <c r="EUI213" s="361"/>
      <c r="EUJ213" s="361"/>
      <c r="EUK213" s="361"/>
      <c r="EUL213" s="361"/>
      <c r="EUM213" s="361"/>
      <c r="EUN213" s="361"/>
      <c r="EUO213" s="361"/>
      <c r="EUP213" s="361"/>
      <c r="EUQ213" s="361"/>
      <c r="EUR213" s="361"/>
      <c r="EUS213" s="361"/>
      <c r="EUT213" s="361"/>
      <c r="EUU213" s="361"/>
      <c r="EUV213" s="361"/>
      <c r="EUW213" s="361"/>
      <c r="EUX213" s="361"/>
      <c r="EUY213" s="361"/>
      <c r="EUZ213" s="361"/>
      <c r="EVA213" s="361"/>
      <c r="EVB213" s="361"/>
      <c r="EVC213" s="361"/>
      <c r="EVD213" s="361"/>
      <c r="EVE213" s="361"/>
      <c r="EVF213" s="361"/>
      <c r="EVG213" s="361"/>
      <c r="EVH213" s="361"/>
      <c r="EVI213" s="361"/>
      <c r="EVJ213" s="361"/>
      <c r="EVK213" s="361"/>
      <c r="EVL213" s="361"/>
      <c r="EVM213" s="361"/>
      <c r="EVN213" s="361"/>
      <c r="EVO213" s="361"/>
      <c r="EVP213" s="361"/>
      <c r="EVQ213" s="361"/>
      <c r="EVR213" s="361"/>
      <c r="EVS213" s="361"/>
      <c r="EVT213" s="361"/>
      <c r="EVU213" s="361"/>
      <c r="EVV213" s="361"/>
      <c r="EVW213" s="361"/>
      <c r="EVX213" s="361"/>
      <c r="EVY213" s="361"/>
      <c r="EVZ213" s="361"/>
      <c r="EWA213" s="361"/>
      <c r="EWB213" s="361"/>
      <c r="EWC213" s="361"/>
      <c r="EWD213" s="361"/>
      <c r="EWE213" s="361"/>
      <c r="EWF213" s="361"/>
      <c r="EWG213" s="361"/>
      <c r="EWH213" s="361"/>
      <c r="EWI213" s="361"/>
      <c r="EWJ213" s="361"/>
      <c r="EWK213" s="361"/>
      <c r="EWL213" s="361"/>
      <c r="EWM213" s="361"/>
      <c r="EWN213" s="361"/>
      <c r="EWO213" s="361"/>
      <c r="EWP213" s="361"/>
      <c r="EWQ213" s="361"/>
      <c r="EWR213" s="361"/>
      <c r="EWS213" s="361"/>
      <c r="EWT213" s="361"/>
      <c r="EWU213" s="361"/>
      <c r="EWV213" s="361"/>
      <c r="EWW213" s="361"/>
      <c r="EWX213" s="361"/>
      <c r="EWY213" s="361"/>
      <c r="EWZ213" s="361"/>
      <c r="EXA213" s="361"/>
      <c r="EXB213" s="361"/>
      <c r="EXC213" s="361"/>
      <c r="EXD213" s="361"/>
      <c r="EXE213" s="361"/>
      <c r="EXF213" s="361"/>
      <c r="EXG213" s="361"/>
      <c r="EXH213" s="361"/>
      <c r="EXI213" s="361"/>
      <c r="EXJ213" s="361"/>
      <c r="EXK213" s="361"/>
      <c r="EXL213" s="361"/>
      <c r="EXM213" s="361"/>
      <c r="EXN213" s="361"/>
      <c r="EXO213" s="361"/>
      <c r="EXP213" s="361"/>
      <c r="EXQ213" s="361"/>
      <c r="EXR213" s="361"/>
      <c r="EXS213" s="361"/>
      <c r="EXT213" s="361"/>
      <c r="EXU213" s="361"/>
      <c r="EXV213" s="361"/>
      <c r="EXW213" s="361"/>
      <c r="EXX213" s="361"/>
      <c r="EXY213" s="361"/>
      <c r="EXZ213" s="361"/>
      <c r="EYA213" s="361"/>
      <c r="EYB213" s="361"/>
      <c r="EYC213" s="361"/>
      <c r="EYD213" s="361"/>
      <c r="EYE213" s="361"/>
      <c r="EYF213" s="361"/>
      <c r="EYG213" s="361"/>
      <c r="EYH213" s="361"/>
      <c r="EYI213" s="361"/>
      <c r="EYJ213" s="361"/>
      <c r="EYK213" s="361"/>
      <c r="EYL213" s="361"/>
      <c r="EYM213" s="361"/>
      <c r="EYN213" s="361"/>
      <c r="EYO213" s="361"/>
      <c r="EYP213" s="361"/>
      <c r="EYQ213" s="361"/>
      <c r="EYR213" s="361"/>
      <c r="EYS213" s="361"/>
      <c r="EYT213" s="361"/>
      <c r="EYU213" s="361"/>
      <c r="EYV213" s="361"/>
      <c r="EYW213" s="361"/>
      <c r="EYX213" s="361"/>
      <c r="EYY213" s="361"/>
      <c r="EYZ213" s="361"/>
      <c r="EZA213" s="361"/>
      <c r="EZB213" s="361"/>
      <c r="EZC213" s="361"/>
      <c r="EZD213" s="361"/>
      <c r="EZE213" s="361"/>
      <c r="EZF213" s="361"/>
      <c r="EZG213" s="361"/>
      <c r="EZH213" s="361"/>
      <c r="EZI213" s="361"/>
      <c r="EZJ213" s="361"/>
      <c r="EZK213" s="361"/>
      <c r="EZL213" s="361"/>
      <c r="EZM213" s="361"/>
      <c r="EZN213" s="361"/>
      <c r="EZO213" s="361"/>
      <c r="EZP213" s="361"/>
      <c r="EZQ213" s="361"/>
      <c r="EZR213" s="361"/>
      <c r="EZS213" s="361"/>
      <c r="EZT213" s="361"/>
      <c r="EZU213" s="361"/>
      <c r="EZV213" s="361"/>
      <c r="EZW213" s="361"/>
      <c r="EZX213" s="361"/>
      <c r="EZY213" s="361"/>
      <c r="EZZ213" s="361"/>
      <c r="FAA213" s="361"/>
      <c r="FAB213" s="361"/>
      <c r="FAC213" s="361"/>
      <c r="FAD213" s="361"/>
      <c r="FAE213" s="361"/>
      <c r="FAF213" s="361"/>
      <c r="FAG213" s="361"/>
      <c r="FAH213" s="361"/>
      <c r="FAI213" s="361"/>
      <c r="FAJ213" s="361"/>
      <c r="FAK213" s="361"/>
      <c r="FAL213" s="361"/>
      <c r="FAM213" s="361"/>
      <c r="FAN213" s="361"/>
      <c r="FAO213" s="361"/>
      <c r="FAP213" s="361"/>
      <c r="FAQ213" s="361"/>
      <c r="FAR213" s="361"/>
      <c r="FAS213" s="361"/>
      <c r="FAT213" s="361"/>
      <c r="FAU213" s="361"/>
      <c r="FAV213" s="361"/>
      <c r="FAW213" s="361"/>
      <c r="FAX213" s="361"/>
      <c r="FAY213" s="361"/>
      <c r="FAZ213" s="361"/>
      <c r="FBA213" s="361"/>
      <c r="FBB213" s="361"/>
      <c r="FBC213" s="361"/>
      <c r="FBD213" s="361"/>
      <c r="FBE213" s="361"/>
      <c r="FBF213" s="361"/>
      <c r="FBG213" s="361"/>
      <c r="FBH213" s="361"/>
      <c r="FBI213" s="361"/>
      <c r="FBJ213" s="361"/>
      <c r="FBK213" s="361"/>
      <c r="FBL213" s="361"/>
      <c r="FBM213" s="361"/>
      <c r="FBN213" s="361"/>
      <c r="FBO213" s="361"/>
      <c r="FBP213" s="361"/>
      <c r="FBQ213" s="361"/>
      <c r="FBR213" s="361"/>
      <c r="FBS213" s="361"/>
      <c r="FBT213" s="361"/>
      <c r="FBU213" s="361"/>
      <c r="FBV213" s="361"/>
      <c r="FBW213" s="361"/>
      <c r="FBX213" s="361"/>
      <c r="FBY213" s="361"/>
      <c r="FBZ213" s="361"/>
      <c r="FCA213" s="361"/>
      <c r="FCB213" s="361"/>
      <c r="FCC213" s="361"/>
      <c r="FCD213" s="361"/>
      <c r="FCE213" s="361"/>
      <c r="FCF213" s="361"/>
      <c r="FCG213" s="361"/>
      <c r="FCH213" s="361"/>
      <c r="FCI213" s="361"/>
      <c r="FCJ213" s="361"/>
      <c r="FCK213" s="361"/>
      <c r="FCL213" s="361"/>
      <c r="FCM213" s="361"/>
      <c r="FCN213" s="361"/>
      <c r="FCO213" s="361"/>
      <c r="FCP213" s="361"/>
      <c r="FCQ213" s="361"/>
      <c r="FCR213" s="361"/>
      <c r="FCS213" s="361"/>
      <c r="FCT213" s="361"/>
      <c r="FCU213" s="361"/>
      <c r="FCV213" s="361"/>
      <c r="FCW213" s="361"/>
      <c r="FCX213" s="361"/>
      <c r="FCY213" s="361"/>
      <c r="FCZ213" s="361"/>
      <c r="FDA213" s="361"/>
      <c r="FDB213" s="361"/>
      <c r="FDC213" s="361"/>
      <c r="FDD213" s="361"/>
      <c r="FDE213" s="361"/>
      <c r="FDF213" s="361"/>
      <c r="FDG213" s="361"/>
      <c r="FDH213" s="361"/>
      <c r="FDI213" s="361"/>
      <c r="FDJ213" s="361"/>
      <c r="FDK213" s="361"/>
      <c r="FDL213" s="361"/>
      <c r="FDM213" s="361"/>
      <c r="FDN213" s="361"/>
      <c r="FDO213" s="361"/>
      <c r="FDP213" s="361"/>
      <c r="FDQ213" s="361"/>
      <c r="FDR213" s="361"/>
      <c r="FDS213" s="361"/>
      <c r="FDT213" s="361"/>
      <c r="FDU213" s="361"/>
      <c r="FDV213" s="361"/>
      <c r="FDW213" s="361"/>
      <c r="FDX213" s="361"/>
      <c r="FDY213" s="361"/>
      <c r="FDZ213" s="361"/>
      <c r="FEA213" s="361"/>
      <c r="FEB213" s="361"/>
      <c r="FEC213" s="361"/>
      <c r="FED213" s="361"/>
      <c r="FEE213" s="361"/>
      <c r="FEF213" s="361"/>
      <c r="FEG213" s="361"/>
      <c r="FEH213" s="361"/>
      <c r="FEI213" s="361"/>
      <c r="FEJ213" s="361"/>
      <c r="FEK213" s="361"/>
      <c r="FEL213" s="361"/>
      <c r="FEM213" s="361"/>
      <c r="FEN213" s="361"/>
      <c r="FEO213" s="361"/>
      <c r="FEP213" s="361"/>
      <c r="FEQ213" s="361"/>
      <c r="FER213" s="361"/>
      <c r="FES213" s="361"/>
      <c r="FET213" s="361"/>
      <c r="FEU213" s="361"/>
      <c r="FEV213" s="361"/>
      <c r="FEW213" s="361"/>
      <c r="FEX213" s="361"/>
      <c r="FEY213" s="361"/>
      <c r="FEZ213" s="361"/>
      <c r="FFA213" s="361"/>
      <c r="FFB213" s="361"/>
      <c r="FFC213" s="361"/>
      <c r="FFD213" s="361"/>
      <c r="FFE213" s="361"/>
      <c r="FFF213" s="361"/>
      <c r="FFG213" s="361"/>
      <c r="FFH213" s="361"/>
      <c r="FFI213" s="361"/>
      <c r="FFJ213" s="361"/>
      <c r="FFK213" s="361"/>
      <c r="FFL213" s="361"/>
      <c r="FFM213" s="361"/>
      <c r="FFN213" s="361"/>
      <c r="FFO213" s="361"/>
      <c r="FFP213" s="361"/>
      <c r="FFQ213" s="361"/>
      <c r="FFR213" s="361"/>
      <c r="FFS213" s="361"/>
      <c r="FFT213" s="361"/>
      <c r="FFU213" s="361"/>
      <c r="FFV213" s="361"/>
      <c r="FFW213" s="361"/>
      <c r="FFX213" s="361"/>
      <c r="FFY213" s="361"/>
      <c r="FFZ213" s="361"/>
      <c r="FGA213" s="361"/>
      <c r="FGB213" s="361"/>
      <c r="FGC213" s="361"/>
      <c r="FGD213" s="361"/>
      <c r="FGE213" s="361"/>
      <c r="FGF213" s="361"/>
      <c r="FGG213" s="361"/>
      <c r="FGH213" s="361"/>
      <c r="FGI213" s="361"/>
      <c r="FGJ213" s="361"/>
      <c r="FGK213" s="361"/>
      <c r="FGL213" s="361"/>
      <c r="FGM213" s="361"/>
      <c r="FGN213" s="361"/>
      <c r="FGO213" s="361"/>
      <c r="FGP213" s="361"/>
      <c r="FGQ213" s="361"/>
      <c r="FGR213" s="361"/>
      <c r="FGS213" s="361"/>
      <c r="FGT213" s="361"/>
      <c r="FGU213" s="361"/>
      <c r="FGV213" s="361"/>
      <c r="FGW213" s="361"/>
      <c r="FGX213" s="361"/>
      <c r="FGY213" s="361"/>
      <c r="FGZ213" s="361"/>
      <c r="FHA213" s="361"/>
      <c r="FHB213" s="361"/>
      <c r="FHC213" s="361"/>
      <c r="FHD213" s="361"/>
      <c r="FHE213" s="361"/>
      <c r="FHF213" s="361"/>
      <c r="FHG213" s="361"/>
      <c r="FHH213" s="361"/>
      <c r="FHI213" s="361"/>
      <c r="FHJ213" s="361"/>
      <c r="FHK213" s="361"/>
      <c r="FHL213" s="361"/>
      <c r="FHM213" s="361"/>
      <c r="FHN213" s="361"/>
      <c r="FHO213" s="361"/>
      <c r="FHP213" s="361"/>
      <c r="FHQ213" s="361"/>
      <c r="FHR213" s="361"/>
      <c r="FHS213" s="361"/>
      <c r="FHT213" s="361"/>
      <c r="FHU213" s="361"/>
      <c r="FHV213" s="361"/>
      <c r="FHW213" s="361"/>
      <c r="FHX213" s="361"/>
      <c r="FHY213" s="361"/>
      <c r="FHZ213" s="361"/>
      <c r="FIA213" s="361"/>
      <c r="FIB213" s="361"/>
      <c r="FIC213" s="361"/>
      <c r="FID213" s="361"/>
      <c r="FIE213" s="361"/>
      <c r="FIF213" s="361"/>
      <c r="FIG213" s="361"/>
      <c r="FIH213" s="361"/>
      <c r="FII213" s="361"/>
      <c r="FIJ213" s="361"/>
      <c r="FIK213" s="361"/>
      <c r="FIL213" s="361"/>
      <c r="FIM213" s="361"/>
      <c r="FIN213" s="361"/>
      <c r="FIO213" s="361"/>
      <c r="FIP213" s="361"/>
      <c r="FIQ213" s="361"/>
      <c r="FIR213" s="361"/>
      <c r="FIS213" s="361"/>
      <c r="FIT213" s="361"/>
      <c r="FIU213" s="361"/>
      <c r="FIV213" s="361"/>
      <c r="FIW213" s="361"/>
      <c r="FIX213" s="361"/>
      <c r="FIY213" s="361"/>
      <c r="FIZ213" s="361"/>
      <c r="FJA213" s="361"/>
      <c r="FJB213" s="361"/>
      <c r="FJC213" s="361"/>
      <c r="FJD213" s="361"/>
      <c r="FJE213" s="361"/>
      <c r="FJF213" s="361"/>
      <c r="FJG213" s="361"/>
      <c r="FJH213" s="361"/>
      <c r="FJI213" s="361"/>
      <c r="FJJ213" s="361"/>
      <c r="FJK213" s="361"/>
      <c r="FJL213" s="361"/>
      <c r="FJM213" s="361"/>
      <c r="FJN213" s="361"/>
      <c r="FJO213" s="361"/>
      <c r="FJP213" s="361"/>
      <c r="FJQ213" s="361"/>
      <c r="FJR213" s="361"/>
      <c r="FJS213" s="361"/>
      <c r="FJT213" s="361"/>
      <c r="FJU213" s="361"/>
      <c r="FJV213" s="361"/>
      <c r="FJW213" s="361"/>
      <c r="FJX213" s="361"/>
      <c r="FJY213" s="361"/>
      <c r="FJZ213" s="361"/>
      <c r="FKA213" s="361"/>
      <c r="FKB213" s="361"/>
      <c r="FKC213" s="361"/>
      <c r="FKD213" s="361"/>
      <c r="FKE213" s="361"/>
      <c r="FKF213" s="361"/>
      <c r="FKG213" s="361"/>
      <c r="FKH213" s="361"/>
      <c r="FKI213" s="361"/>
      <c r="FKJ213" s="361"/>
      <c r="FKK213" s="361"/>
      <c r="FKL213" s="361"/>
      <c r="FKM213" s="361"/>
      <c r="FKN213" s="361"/>
      <c r="FKO213" s="361"/>
      <c r="FKP213" s="361"/>
      <c r="FKQ213" s="361"/>
      <c r="FKR213" s="361"/>
      <c r="FKS213" s="361"/>
      <c r="FKT213" s="361"/>
      <c r="FKU213" s="361"/>
      <c r="FKV213" s="361"/>
      <c r="FKW213" s="361"/>
      <c r="FKX213" s="361"/>
      <c r="FKY213" s="361"/>
      <c r="FKZ213" s="361"/>
      <c r="FLA213" s="361"/>
      <c r="FLB213" s="361"/>
      <c r="FLC213" s="361"/>
      <c r="FLD213" s="361"/>
      <c r="FLE213" s="361"/>
      <c r="FLF213" s="361"/>
      <c r="FLG213" s="361"/>
      <c r="FLH213" s="361"/>
      <c r="FLI213" s="361"/>
      <c r="FLJ213" s="361"/>
      <c r="FLK213" s="361"/>
      <c r="FLL213" s="361"/>
      <c r="FLM213" s="361"/>
      <c r="FLN213" s="361"/>
      <c r="FLO213" s="361"/>
      <c r="FLP213" s="361"/>
      <c r="FLQ213" s="361"/>
      <c r="FLR213" s="361"/>
      <c r="FLS213" s="361"/>
      <c r="FLT213" s="361"/>
      <c r="FLU213" s="361"/>
      <c r="FLV213" s="361"/>
      <c r="FLW213" s="361"/>
      <c r="FLX213" s="361"/>
      <c r="FLY213" s="361"/>
      <c r="FLZ213" s="361"/>
      <c r="FMA213" s="361"/>
      <c r="FMB213" s="361"/>
      <c r="FMC213" s="361"/>
      <c r="FMD213" s="361"/>
      <c r="FME213" s="361"/>
      <c r="FMF213" s="361"/>
      <c r="FMG213" s="361"/>
      <c r="FMH213" s="361"/>
      <c r="FMI213" s="361"/>
      <c r="FMJ213" s="361"/>
      <c r="FMK213" s="361"/>
      <c r="FML213" s="361"/>
      <c r="FMM213" s="361"/>
      <c r="FMN213" s="361"/>
      <c r="FMO213" s="361"/>
      <c r="FMP213" s="361"/>
      <c r="FMQ213" s="361"/>
      <c r="FMR213" s="361"/>
      <c r="FMS213" s="361"/>
      <c r="FMT213" s="361"/>
      <c r="FMU213" s="361"/>
      <c r="FMV213" s="361"/>
      <c r="FMW213" s="361"/>
      <c r="FMX213" s="361"/>
      <c r="FMY213" s="361"/>
      <c r="FMZ213" s="361"/>
      <c r="FNA213" s="361"/>
      <c r="FNB213" s="361"/>
      <c r="FNC213" s="361"/>
      <c r="FND213" s="361"/>
      <c r="FNE213" s="361"/>
      <c r="FNF213" s="361"/>
      <c r="FNG213" s="361"/>
      <c r="FNH213" s="361"/>
      <c r="FNI213" s="361"/>
      <c r="FNJ213" s="361"/>
      <c r="FNK213" s="361"/>
      <c r="FNL213" s="361"/>
      <c r="FNM213" s="361"/>
      <c r="FNN213" s="361"/>
      <c r="FNO213" s="361"/>
      <c r="FNP213" s="361"/>
      <c r="FNQ213" s="361"/>
      <c r="FNR213" s="361"/>
      <c r="FNS213" s="361"/>
      <c r="FNT213" s="361"/>
      <c r="FNU213" s="361"/>
      <c r="FNV213" s="361"/>
      <c r="FNW213" s="361"/>
      <c r="FNX213" s="361"/>
      <c r="FNY213" s="361"/>
      <c r="FNZ213" s="361"/>
      <c r="FOA213" s="361"/>
      <c r="FOB213" s="361"/>
      <c r="FOC213" s="361"/>
      <c r="FOD213" s="361"/>
      <c r="FOE213" s="361"/>
      <c r="FOF213" s="361"/>
      <c r="FOG213" s="361"/>
      <c r="FOH213" s="361"/>
      <c r="FOI213" s="361"/>
      <c r="FOJ213" s="361"/>
      <c r="FOK213" s="361"/>
      <c r="FOL213" s="361"/>
      <c r="FOM213" s="361"/>
      <c r="FON213" s="361"/>
      <c r="FOO213" s="361"/>
      <c r="FOP213" s="361"/>
      <c r="FOQ213" s="361"/>
      <c r="FOR213" s="361"/>
      <c r="FOS213" s="361"/>
      <c r="FOT213" s="361"/>
      <c r="FOU213" s="361"/>
      <c r="FOV213" s="361"/>
      <c r="FOW213" s="361"/>
      <c r="FOX213" s="361"/>
      <c r="FOY213" s="361"/>
      <c r="FOZ213" s="361"/>
      <c r="FPA213" s="361"/>
      <c r="FPB213" s="361"/>
      <c r="FPC213" s="361"/>
      <c r="FPD213" s="361"/>
      <c r="FPE213" s="361"/>
      <c r="FPF213" s="361"/>
      <c r="FPG213" s="361"/>
      <c r="FPH213" s="361"/>
      <c r="FPI213" s="361"/>
      <c r="FPJ213" s="361"/>
      <c r="FPK213" s="361"/>
      <c r="FPL213" s="361"/>
      <c r="FPM213" s="361"/>
      <c r="FPN213" s="361"/>
      <c r="FPO213" s="361"/>
      <c r="FPP213" s="361"/>
      <c r="FPQ213" s="361"/>
      <c r="FPR213" s="361"/>
      <c r="FPS213" s="361"/>
      <c r="FPT213" s="361"/>
      <c r="FPU213" s="361"/>
      <c r="FPV213" s="361"/>
      <c r="FPW213" s="361"/>
      <c r="FPX213" s="361"/>
      <c r="FPY213" s="361"/>
      <c r="FPZ213" s="361"/>
      <c r="FQA213" s="361"/>
      <c r="FQB213" s="361"/>
      <c r="FQC213" s="361"/>
      <c r="FQD213" s="361"/>
      <c r="FQE213" s="361"/>
      <c r="FQF213" s="361"/>
      <c r="FQG213" s="361"/>
      <c r="FQH213" s="361"/>
      <c r="FQI213" s="361"/>
      <c r="FQJ213" s="361"/>
      <c r="FQK213" s="361"/>
      <c r="FQL213" s="361"/>
      <c r="FQM213" s="361"/>
      <c r="FQN213" s="361"/>
      <c r="FQO213" s="361"/>
      <c r="FQP213" s="361"/>
      <c r="FQQ213" s="361"/>
      <c r="FQR213" s="361"/>
      <c r="FQS213" s="361"/>
      <c r="FQT213" s="361"/>
      <c r="FQU213" s="361"/>
      <c r="FQV213" s="361"/>
      <c r="FQW213" s="361"/>
      <c r="FQX213" s="361"/>
      <c r="FQY213" s="361"/>
      <c r="FQZ213" s="361"/>
      <c r="FRA213" s="361"/>
      <c r="FRB213" s="361"/>
      <c r="FRC213" s="361"/>
      <c r="FRD213" s="361"/>
      <c r="FRE213" s="361"/>
      <c r="FRF213" s="361"/>
      <c r="FRG213" s="361"/>
      <c r="FRH213" s="361"/>
      <c r="FRI213" s="361"/>
      <c r="FRJ213" s="361"/>
      <c r="FRK213" s="361"/>
      <c r="FRL213" s="361"/>
      <c r="FRM213" s="361"/>
      <c r="FRN213" s="361"/>
      <c r="FRO213" s="361"/>
      <c r="FRP213" s="361"/>
      <c r="FRQ213" s="361"/>
      <c r="FRR213" s="361"/>
      <c r="FRS213" s="361"/>
      <c r="FRT213" s="361"/>
      <c r="FRU213" s="361"/>
      <c r="FRV213" s="361"/>
      <c r="FRW213" s="361"/>
      <c r="FRX213" s="361"/>
      <c r="FRY213" s="361"/>
      <c r="FRZ213" s="361"/>
      <c r="FSA213" s="361"/>
      <c r="FSB213" s="361"/>
      <c r="FSC213" s="361"/>
      <c r="FSD213" s="361"/>
      <c r="FSE213" s="361"/>
      <c r="FSF213" s="361"/>
      <c r="FSG213" s="361"/>
      <c r="FSH213" s="361"/>
      <c r="FSI213" s="361"/>
      <c r="FSJ213" s="361"/>
      <c r="FSK213" s="361"/>
      <c r="FSL213" s="361"/>
      <c r="FSM213" s="361"/>
      <c r="FSN213" s="361"/>
      <c r="FSO213" s="361"/>
      <c r="FSP213" s="361"/>
      <c r="FSQ213" s="361"/>
      <c r="FSR213" s="361"/>
      <c r="FSS213" s="361"/>
      <c r="FST213" s="361"/>
      <c r="FSU213" s="361"/>
      <c r="FSV213" s="361"/>
      <c r="FSW213" s="361"/>
      <c r="FSX213" s="361"/>
      <c r="FSY213" s="361"/>
      <c r="FSZ213" s="361"/>
      <c r="FTA213" s="361"/>
      <c r="FTB213" s="361"/>
      <c r="FTC213" s="361"/>
      <c r="FTD213" s="361"/>
      <c r="FTE213" s="361"/>
      <c r="FTF213" s="361"/>
      <c r="FTG213" s="361"/>
      <c r="FTH213" s="361"/>
      <c r="FTI213" s="361"/>
      <c r="FTJ213" s="361"/>
      <c r="FTK213" s="361"/>
      <c r="FTL213" s="361"/>
      <c r="FTM213" s="361"/>
      <c r="FTN213" s="361"/>
      <c r="FTO213" s="361"/>
      <c r="FTP213" s="361"/>
      <c r="FTQ213" s="361"/>
      <c r="FTR213" s="361"/>
      <c r="FTS213" s="361"/>
      <c r="FTT213" s="361"/>
      <c r="FTU213" s="361"/>
      <c r="FTV213" s="361"/>
      <c r="FTW213" s="361"/>
      <c r="FTX213" s="361"/>
      <c r="FTY213" s="361"/>
      <c r="FTZ213" s="361"/>
      <c r="FUA213" s="361"/>
      <c r="FUB213" s="361"/>
      <c r="FUC213" s="361"/>
      <c r="FUD213" s="361"/>
      <c r="FUE213" s="361"/>
      <c r="FUF213" s="361"/>
      <c r="FUG213" s="361"/>
      <c r="FUH213" s="361"/>
      <c r="FUI213" s="361"/>
      <c r="FUJ213" s="361"/>
      <c r="FUK213" s="361"/>
      <c r="FUL213" s="361"/>
      <c r="FUM213" s="361"/>
      <c r="FUN213" s="361"/>
      <c r="FUO213" s="361"/>
      <c r="FUP213" s="361"/>
      <c r="FUQ213" s="361"/>
      <c r="FUR213" s="361"/>
      <c r="FUS213" s="361"/>
      <c r="FUT213" s="361"/>
      <c r="FUU213" s="361"/>
      <c r="FUV213" s="361"/>
      <c r="FUW213" s="361"/>
      <c r="FUX213" s="361"/>
      <c r="FUY213" s="361"/>
      <c r="FUZ213" s="361"/>
      <c r="FVA213" s="361"/>
      <c r="FVB213" s="361"/>
      <c r="FVC213" s="361"/>
      <c r="FVD213" s="361"/>
      <c r="FVE213" s="361"/>
      <c r="FVF213" s="361"/>
      <c r="FVG213" s="361"/>
      <c r="FVH213" s="361"/>
      <c r="FVI213" s="361"/>
      <c r="FVJ213" s="361"/>
      <c r="FVK213" s="361"/>
      <c r="FVL213" s="361"/>
      <c r="FVM213" s="361"/>
      <c r="FVN213" s="361"/>
      <c r="FVO213" s="361"/>
      <c r="FVP213" s="361"/>
      <c r="FVQ213" s="361"/>
      <c r="FVR213" s="361"/>
      <c r="FVS213" s="361"/>
      <c r="FVT213" s="361"/>
      <c r="FVU213" s="361"/>
      <c r="FVV213" s="361"/>
      <c r="FVW213" s="361"/>
      <c r="FVX213" s="361"/>
      <c r="FVY213" s="361"/>
      <c r="FVZ213" s="361"/>
      <c r="FWA213" s="361"/>
      <c r="FWB213" s="361"/>
      <c r="FWC213" s="361"/>
      <c r="FWD213" s="361"/>
      <c r="FWE213" s="361"/>
      <c r="FWF213" s="361"/>
      <c r="FWG213" s="361"/>
      <c r="FWH213" s="361"/>
      <c r="FWI213" s="361"/>
      <c r="FWJ213" s="361"/>
      <c r="FWK213" s="361"/>
      <c r="FWL213" s="361"/>
      <c r="FWM213" s="361"/>
      <c r="FWN213" s="361"/>
      <c r="FWO213" s="361"/>
      <c r="FWP213" s="361"/>
      <c r="FWQ213" s="361"/>
      <c r="FWR213" s="361"/>
      <c r="FWS213" s="361"/>
      <c r="FWT213" s="361"/>
      <c r="FWU213" s="361"/>
      <c r="FWV213" s="361"/>
      <c r="FWW213" s="361"/>
      <c r="FWX213" s="361"/>
      <c r="FWY213" s="361"/>
      <c r="FWZ213" s="361"/>
      <c r="FXA213" s="361"/>
      <c r="FXB213" s="361"/>
      <c r="FXC213" s="361"/>
      <c r="FXD213" s="361"/>
      <c r="FXE213" s="361"/>
      <c r="FXF213" s="361"/>
      <c r="FXG213" s="361"/>
      <c r="FXH213" s="361"/>
      <c r="FXI213" s="361"/>
      <c r="FXJ213" s="361"/>
      <c r="FXK213" s="361"/>
      <c r="FXL213" s="361"/>
      <c r="FXM213" s="361"/>
      <c r="FXN213" s="361"/>
      <c r="FXO213" s="361"/>
      <c r="FXP213" s="361"/>
      <c r="FXQ213" s="361"/>
      <c r="FXR213" s="361"/>
      <c r="FXS213" s="361"/>
      <c r="FXT213" s="361"/>
      <c r="FXU213" s="361"/>
      <c r="FXV213" s="361"/>
      <c r="FXW213" s="361"/>
      <c r="FXX213" s="361"/>
      <c r="FXY213" s="361"/>
      <c r="FXZ213" s="361"/>
      <c r="FYA213" s="361"/>
      <c r="FYB213" s="361"/>
      <c r="FYC213" s="361"/>
      <c r="FYD213" s="361"/>
      <c r="FYE213" s="361"/>
      <c r="FYF213" s="361"/>
      <c r="FYG213" s="361"/>
      <c r="FYH213" s="361"/>
      <c r="FYI213" s="361"/>
      <c r="FYJ213" s="361"/>
      <c r="FYK213" s="361"/>
      <c r="FYL213" s="361"/>
      <c r="FYM213" s="361"/>
      <c r="FYN213" s="361"/>
      <c r="FYO213" s="361"/>
      <c r="FYP213" s="361"/>
      <c r="FYQ213" s="361"/>
      <c r="FYR213" s="361"/>
      <c r="FYS213" s="361"/>
      <c r="FYT213" s="361"/>
      <c r="FYU213" s="361"/>
      <c r="FYV213" s="361"/>
      <c r="FYW213" s="361"/>
      <c r="FYX213" s="361"/>
      <c r="FYY213" s="361"/>
      <c r="FYZ213" s="361"/>
      <c r="FZA213" s="361"/>
      <c r="FZB213" s="361"/>
      <c r="FZC213" s="361"/>
      <c r="FZD213" s="361"/>
      <c r="FZE213" s="361"/>
      <c r="FZF213" s="361"/>
      <c r="FZG213" s="361"/>
      <c r="FZH213" s="361"/>
      <c r="FZI213" s="361"/>
      <c r="FZJ213" s="361"/>
      <c r="FZK213" s="361"/>
      <c r="FZL213" s="361"/>
      <c r="FZM213" s="361"/>
      <c r="FZN213" s="361"/>
      <c r="FZO213" s="361"/>
      <c r="FZP213" s="361"/>
      <c r="FZQ213" s="361"/>
      <c r="FZR213" s="361"/>
      <c r="FZS213" s="361"/>
      <c r="FZT213" s="361"/>
      <c r="FZU213" s="361"/>
      <c r="FZV213" s="361"/>
      <c r="FZW213" s="361"/>
      <c r="FZX213" s="361"/>
      <c r="FZY213" s="361"/>
      <c r="FZZ213" s="361"/>
      <c r="GAA213" s="361"/>
      <c r="GAB213" s="361"/>
      <c r="GAC213" s="361"/>
      <c r="GAD213" s="361"/>
      <c r="GAE213" s="361"/>
      <c r="GAF213" s="361"/>
      <c r="GAG213" s="361"/>
      <c r="GAH213" s="361"/>
      <c r="GAI213" s="361"/>
      <c r="GAJ213" s="361"/>
      <c r="GAK213" s="361"/>
      <c r="GAL213" s="361"/>
      <c r="GAM213" s="361"/>
      <c r="GAN213" s="361"/>
      <c r="GAO213" s="361"/>
      <c r="GAP213" s="361"/>
      <c r="GAQ213" s="361"/>
      <c r="GAR213" s="361"/>
      <c r="GAS213" s="361"/>
      <c r="GAT213" s="361"/>
      <c r="GAU213" s="361"/>
      <c r="GAV213" s="361"/>
      <c r="GAW213" s="361"/>
      <c r="GAX213" s="361"/>
      <c r="GAY213" s="361"/>
      <c r="GAZ213" s="361"/>
      <c r="GBA213" s="361"/>
      <c r="GBB213" s="361"/>
      <c r="GBC213" s="361"/>
      <c r="GBD213" s="361"/>
      <c r="GBE213" s="361"/>
      <c r="GBF213" s="361"/>
      <c r="GBG213" s="361"/>
      <c r="GBH213" s="361"/>
      <c r="GBI213" s="361"/>
      <c r="GBJ213" s="361"/>
      <c r="GBK213" s="361"/>
      <c r="GBL213" s="361"/>
      <c r="GBM213" s="361"/>
      <c r="GBN213" s="361"/>
      <c r="GBO213" s="361"/>
      <c r="GBP213" s="361"/>
      <c r="GBQ213" s="361"/>
      <c r="GBR213" s="361"/>
      <c r="GBS213" s="361"/>
      <c r="GBT213" s="361"/>
      <c r="GBU213" s="361"/>
      <c r="GBV213" s="361"/>
      <c r="GBW213" s="361"/>
      <c r="GBX213" s="361"/>
      <c r="GBY213" s="361"/>
      <c r="GBZ213" s="361"/>
      <c r="GCA213" s="361"/>
      <c r="GCB213" s="361"/>
      <c r="GCC213" s="361"/>
      <c r="GCD213" s="361"/>
      <c r="GCE213" s="361"/>
      <c r="GCF213" s="361"/>
      <c r="GCG213" s="361"/>
      <c r="GCH213" s="361"/>
      <c r="GCI213" s="361"/>
      <c r="GCJ213" s="361"/>
      <c r="GCK213" s="361"/>
      <c r="GCL213" s="361"/>
      <c r="GCM213" s="361"/>
      <c r="GCN213" s="361"/>
      <c r="GCO213" s="361"/>
      <c r="GCP213" s="361"/>
      <c r="GCQ213" s="361"/>
      <c r="GCR213" s="361"/>
      <c r="GCS213" s="361"/>
      <c r="GCT213" s="361"/>
      <c r="GCU213" s="361"/>
      <c r="GCV213" s="361"/>
      <c r="GCW213" s="361"/>
      <c r="GCX213" s="361"/>
      <c r="GCY213" s="361"/>
      <c r="GCZ213" s="361"/>
      <c r="GDA213" s="361"/>
      <c r="GDB213" s="361"/>
      <c r="GDC213" s="361"/>
      <c r="GDD213" s="361"/>
      <c r="GDE213" s="361"/>
      <c r="GDF213" s="361"/>
      <c r="GDG213" s="361"/>
      <c r="GDH213" s="361"/>
      <c r="GDI213" s="361"/>
      <c r="GDJ213" s="361"/>
      <c r="GDK213" s="361"/>
      <c r="GDL213" s="361"/>
      <c r="GDM213" s="361"/>
      <c r="GDN213" s="361"/>
      <c r="GDO213" s="361"/>
      <c r="GDP213" s="361"/>
      <c r="GDQ213" s="361"/>
      <c r="GDR213" s="361"/>
      <c r="GDS213" s="361"/>
      <c r="GDT213" s="361"/>
      <c r="GDU213" s="361"/>
      <c r="GDV213" s="361"/>
      <c r="GDW213" s="361"/>
      <c r="GDX213" s="361"/>
      <c r="GDY213" s="361"/>
      <c r="GDZ213" s="361"/>
      <c r="GEA213" s="361"/>
      <c r="GEB213" s="361"/>
      <c r="GEC213" s="361"/>
      <c r="GED213" s="361"/>
      <c r="GEE213" s="361"/>
      <c r="GEF213" s="361"/>
      <c r="GEG213" s="361"/>
      <c r="GEH213" s="361"/>
      <c r="GEI213" s="361"/>
      <c r="GEJ213" s="361"/>
      <c r="GEK213" s="361"/>
      <c r="GEL213" s="361"/>
      <c r="GEM213" s="361"/>
      <c r="GEN213" s="361"/>
      <c r="GEO213" s="361"/>
      <c r="GEP213" s="361"/>
      <c r="GEQ213" s="361"/>
      <c r="GER213" s="361"/>
      <c r="GES213" s="361"/>
      <c r="GET213" s="361"/>
      <c r="GEU213" s="361"/>
      <c r="GEV213" s="361"/>
      <c r="GEW213" s="361"/>
      <c r="GEX213" s="361"/>
      <c r="GEY213" s="361"/>
      <c r="GEZ213" s="361"/>
      <c r="GFA213" s="361"/>
      <c r="GFB213" s="361"/>
      <c r="GFC213" s="361"/>
      <c r="GFD213" s="361"/>
      <c r="GFE213" s="361"/>
      <c r="GFF213" s="361"/>
      <c r="GFG213" s="361"/>
      <c r="GFH213" s="361"/>
      <c r="GFI213" s="361"/>
      <c r="GFJ213" s="361"/>
      <c r="GFK213" s="361"/>
      <c r="GFL213" s="361"/>
      <c r="GFM213" s="361"/>
      <c r="GFN213" s="361"/>
      <c r="GFO213" s="361"/>
      <c r="GFP213" s="361"/>
      <c r="GFQ213" s="361"/>
      <c r="GFR213" s="361"/>
      <c r="GFS213" s="361"/>
      <c r="GFT213" s="361"/>
      <c r="GFU213" s="361"/>
      <c r="GFV213" s="361"/>
      <c r="GFW213" s="361"/>
      <c r="GFX213" s="361"/>
      <c r="GFY213" s="361"/>
      <c r="GFZ213" s="361"/>
      <c r="GGA213" s="361"/>
      <c r="GGB213" s="361"/>
      <c r="GGC213" s="361"/>
      <c r="GGD213" s="361"/>
      <c r="GGE213" s="361"/>
      <c r="GGF213" s="361"/>
      <c r="GGG213" s="361"/>
      <c r="GGH213" s="361"/>
      <c r="GGI213" s="361"/>
      <c r="GGJ213" s="361"/>
      <c r="GGK213" s="361"/>
      <c r="GGL213" s="361"/>
      <c r="GGM213" s="361"/>
      <c r="GGN213" s="361"/>
      <c r="GGO213" s="361"/>
      <c r="GGP213" s="361"/>
      <c r="GGQ213" s="361"/>
      <c r="GGR213" s="361"/>
      <c r="GGS213" s="361"/>
      <c r="GGT213" s="361"/>
      <c r="GGU213" s="361"/>
      <c r="GGV213" s="361"/>
      <c r="GGW213" s="361"/>
      <c r="GGX213" s="361"/>
      <c r="GGY213" s="361"/>
      <c r="GGZ213" s="361"/>
      <c r="GHA213" s="361"/>
      <c r="GHB213" s="361"/>
      <c r="GHC213" s="361"/>
      <c r="GHD213" s="361"/>
      <c r="GHE213" s="361"/>
      <c r="GHF213" s="361"/>
      <c r="GHG213" s="361"/>
      <c r="GHH213" s="361"/>
      <c r="GHI213" s="361"/>
      <c r="GHJ213" s="361"/>
      <c r="GHK213" s="361"/>
      <c r="GHL213" s="361"/>
      <c r="GHM213" s="361"/>
      <c r="GHN213" s="361"/>
      <c r="GHO213" s="361"/>
      <c r="GHP213" s="361"/>
      <c r="GHQ213" s="361"/>
      <c r="GHR213" s="361"/>
      <c r="GHS213" s="361"/>
      <c r="GHT213" s="361"/>
      <c r="GHU213" s="361"/>
      <c r="GHV213" s="361"/>
      <c r="GHW213" s="361"/>
      <c r="GHX213" s="361"/>
      <c r="GHY213" s="361"/>
      <c r="GHZ213" s="361"/>
      <c r="GIA213" s="361"/>
      <c r="GIB213" s="361"/>
      <c r="GIC213" s="361"/>
      <c r="GID213" s="361"/>
      <c r="GIE213" s="361"/>
      <c r="GIF213" s="361"/>
      <c r="GIG213" s="361"/>
      <c r="GIH213" s="361"/>
      <c r="GII213" s="361"/>
      <c r="GIJ213" s="361"/>
      <c r="GIK213" s="361"/>
      <c r="GIL213" s="361"/>
      <c r="GIM213" s="361"/>
      <c r="GIN213" s="361"/>
      <c r="GIO213" s="361"/>
      <c r="GIP213" s="361"/>
      <c r="GIQ213" s="361"/>
      <c r="GIR213" s="361"/>
      <c r="GIS213" s="361"/>
      <c r="GIT213" s="361"/>
      <c r="GIU213" s="361"/>
      <c r="GIV213" s="361"/>
      <c r="GIW213" s="361"/>
      <c r="GIX213" s="361"/>
      <c r="GIY213" s="361"/>
      <c r="GIZ213" s="361"/>
      <c r="GJA213" s="361"/>
      <c r="GJB213" s="361"/>
      <c r="GJC213" s="361"/>
      <c r="GJD213" s="361"/>
      <c r="GJE213" s="361"/>
      <c r="GJF213" s="361"/>
      <c r="GJG213" s="361"/>
      <c r="GJH213" s="361"/>
      <c r="GJI213" s="361"/>
      <c r="GJJ213" s="361"/>
      <c r="GJK213" s="361"/>
      <c r="GJL213" s="361"/>
      <c r="GJM213" s="361"/>
      <c r="GJN213" s="361"/>
      <c r="GJO213" s="361"/>
      <c r="GJP213" s="361"/>
      <c r="GJQ213" s="361"/>
      <c r="GJR213" s="361"/>
      <c r="GJS213" s="361"/>
      <c r="GJT213" s="361"/>
      <c r="GJU213" s="361"/>
      <c r="GJV213" s="361"/>
      <c r="GJW213" s="361"/>
      <c r="GJX213" s="361"/>
      <c r="GJY213" s="361"/>
      <c r="GJZ213" s="361"/>
      <c r="GKA213" s="361"/>
      <c r="GKB213" s="361"/>
      <c r="GKC213" s="361"/>
      <c r="GKD213" s="361"/>
      <c r="GKE213" s="361"/>
      <c r="GKF213" s="361"/>
      <c r="GKG213" s="361"/>
      <c r="GKH213" s="361"/>
      <c r="GKI213" s="361"/>
      <c r="GKJ213" s="361"/>
      <c r="GKK213" s="361"/>
      <c r="GKL213" s="361"/>
      <c r="GKM213" s="361"/>
      <c r="GKN213" s="361"/>
      <c r="GKO213" s="361"/>
      <c r="GKP213" s="361"/>
      <c r="GKQ213" s="361"/>
      <c r="GKR213" s="361"/>
      <c r="GKS213" s="361"/>
      <c r="GKT213" s="361"/>
      <c r="GKU213" s="361"/>
      <c r="GKV213" s="361"/>
      <c r="GKW213" s="361"/>
      <c r="GKX213" s="361"/>
      <c r="GKY213" s="361"/>
      <c r="GKZ213" s="361"/>
      <c r="GLA213" s="361"/>
      <c r="GLB213" s="361"/>
      <c r="GLC213" s="361"/>
      <c r="GLD213" s="361"/>
      <c r="GLE213" s="361"/>
      <c r="GLF213" s="361"/>
      <c r="GLG213" s="361"/>
      <c r="GLH213" s="361"/>
      <c r="GLI213" s="361"/>
      <c r="GLJ213" s="361"/>
      <c r="GLK213" s="361"/>
      <c r="GLL213" s="361"/>
      <c r="GLM213" s="361"/>
      <c r="GLN213" s="361"/>
      <c r="GLO213" s="361"/>
      <c r="GLP213" s="361"/>
      <c r="GLQ213" s="361"/>
      <c r="GLR213" s="361"/>
      <c r="GLS213" s="361"/>
      <c r="GLT213" s="361"/>
      <c r="GLU213" s="361"/>
      <c r="GLV213" s="361"/>
      <c r="GLW213" s="361"/>
      <c r="GLX213" s="361"/>
      <c r="GLY213" s="361"/>
      <c r="GLZ213" s="361"/>
      <c r="GMA213" s="361"/>
      <c r="GMB213" s="361"/>
      <c r="GMC213" s="361"/>
      <c r="GMD213" s="361"/>
      <c r="GME213" s="361"/>
      <c r="GMF213" s="361"/>
      <c r="GMG213" s="361"/>
      <c r="GMH213" s="361"/>
      <c r="GMI213" s="361"/>
      <c r="GMJ213" s="361"/>
      <c r="GMK213" s="361"/>
      <c r="GML213" s="361"/>
      <c r="GMM213" s="361"/>
      <c r="GMN213" s="361"/>
      <c r="GMO213" s="361"/>
      <c r="GMP213" s="361"/>
      <c r="GMQ213" s="361"/>
      <c r="GMR213" s="361"/>
      <c r="GMS213" s="361"/>
      <c r="GMT213" s="361"/>
      <c r="GMU213" s="361"/>
      <c r="GMV213" s="361"/>
      <c r="GMW213" s="361"/>
      <c r="GMX213" s="361"/>
      <c r="GMY213" s="361"/>
      <c r="GMZ213" s="361"/>
      <c r="GNA213" s="361"/>
      <c r="GNB213" s="361"/>
      <c r="GNC213" s="361"/>
      <c r="GND213" s="361"/>
      <c r="GNE213" s="361"/>
      <c r="GNF213" s="361"/>
      <c r="GNG213" s="361"/>
      <c r="GNH213" s="361"/>
      <c r="GNI213" s="361"/>
      <c r="GNJ213" s="361"/>
      <c r="GNK213" s="361"/>
      <c r="GNL213" s="361"/>
      <c r="GNM213" s="361"/>
      <c r="GNN213" s="361"/>
      <c r="GNO213" s="361"/>
      <c r="GNP213" s="361"/>
      <c r="GNQ213" s="361"/>
      <c r="GNR213" s="361"/>
      <c r="GNS213" s="361"/>
      <c r="GNT213" s="361"/>
      <c r="GNU213" s="361"/>
      <c r="GNV213" s="361"/>
      <c r="GNW213" s="361"/>
      <c r="GNX213" s="361"/>
      <c r="GNY213" s="361"/>
      <c r="GNZ213" s="361"/>
      <c r="GOA213" s="361"/>
      <c r="GOB213" s="361"/>
      <c r="GOC213" s="361"/>
      <c r="GOD213" s="361"/>
      <c r="GOE213" s="361"/>
      <c r="GOF213" s="361"/>
      <c r="GOG213" s="361"/>
      <c r="GOH213" s="361"/>
      <c r="GOI213" s="361"/>
      <c r="GOJ213" s="361"/>
      <c r="GOK213" s="361"/>
      <c r="GOL213" s="361"/>
      <c r="GOM213" s="361"/>
      <c r="GON213" s="361"/>
      <c r="GOO213" s="361"/>
      <c r="GOP213" s="361"/>
      <c r="GOQ213" s="361"/>
      <c r="GOR213" s="361"/>
      <c r="GOS213" s="361"/>
      <c r="GOT213" s="361"/>
      <c r="GOU213" s="361"/>
      <c r="GOV213" s="361"/>
      <c r="GOW213" s="361"/>
      <c r="GOX213" s="361"/>
      <c r="GOY213" s="361"/>
      <c r="GOZ213" s="361"/>
      <c r="GPA213" s="361"/>
      <c r="GPB213" s="361"/>
      <c r="GPC213" s="361"/>
      <c r="GPD213" s="361"/>
      <c r="GPE213" s="361"/>
      <c r="GPF213" s="361"/>
      <c r="GPG213" s="361"/>
      <c r="GPH213" s="361"/>
      <c r="GPI213" s="361"/>
      <c r="GPJ213" s="361"/>
      <c r="GPK213" s="361"/>
      <c r="GPL213" s="361"/>
      <c r="GPM213" s="361"/>
      <c r="GPN213" s="361"/>
      <c r="GPO213" s="361"/>
      <c r="GPP213" s="361"/>
      <c r="GPQ213" s="361"/>
      <c r="GPR213" s="361"/>
      <c r="GPS213" s="361"/>
      <c r="GPT213" s="361"/>
      <c r="GPU213" s="361"/>
      <c r="GPV213" s="361"/>
      <c r="GPW213" s="361"/>
      <c r="GPX213" s="361"/>
      <c r="GPY213" s="361"/>
      <c r="GPZ213" s="361"/>
      <c r="GQA213" s="361"/>
      <c r="GQB213" s="361"/>
      <c r="GQC213" s="361"/>
      <c r="GQD213" s="361"/>
      <c r="GQE213" s="361"/>
      <c r="GQF213" s="361"/>
      <c r="GQG213" s="361"/>
      <c r="GQH213" s="361"/>
      <c r="GQI213" s="361"/>
      <c r="GQJ213" s="361"/>
      <c r="GQK213" s="361"/>
      <c r="GQL213" s="361"/>
      <c r="GQM213" s="361"/>
      <c r="GQN213" s="361"/>
      <c r="GQO213" s="361"/>
      <c r="GQP213" s="361"/>
      <c r="GQQ213" s="361"/>
      <c r="GQR213" s="361"/>
      <c r="GQS213" s="361"/>
      <c r="GQT213" s="361"/>
      <c r="GQU213" s="361"/>
      <c r="GQV213" s="361"/>
      <c r="GQW213" s="361"/>
      <c r="GQX213" s="361"/>
      <c r="GQY213" s="361"/>
      <c r="GQZ213" s="361"/>
      <c r="GRA213" s="361"/>
      <c r="GRB213" s="361"/>
      <c r="GRC213" s="361"/>
      <c r="GRD213" s="361"/>
      <c r="GRE213" s="361"/>
      <c r="GRF213" s="361"/>
      <c r="GRG213" s="361"/>
      <c r="GRH213" s="361"/>
      <c r="GRI213" s="361"/>
      <c r="GRJ213" s="361"/>
      <c r="GRK213" s="361"/>
      <c r="GRL213" s="361"/>
      <c r="GRM213" s="361"/>
      <c r="GRN213" s="361"/>
      <c r="GRO213" s="361"/>
      <c r="GRP213" s="361"/>
      <c r="GRQ213" s="361"/>
      <c r="GRR213" s="361"/>
      <c r="GRS213" s="361"/>
      <c r="GRT213" s="361"/>
      <c r="GRU213" s="361"/>
      <c r="GRV213" s="361"/>
      <c r="GRW213" s="361"/>
      <c r="GRX213" s="361"/>
      <c r="GRY213" s="361"/>
      <c r="GRZ213" s="361"/>
      <c r="GSA213" s="361"/>
      <c r="GSB213" s="361"/>
      <c r="GSC213" s="361"/>
      <c r="GSD213" s="361"/>
      <c r="GSE213" s="361"/>
      <c r="GSF213" s="361"/>
      <c r="GSG213" s="361"/>
      <c r="GSH213" s="361"/>
      <c r="GSI213" s="361"/>
      <c r="GSJ213" s="361"/>
      <c r="GSK213" s="361"/>
      <c r="GSL213" s="361"/>
      <c r="GSM213" s="361"/>
      <c r="GSN213" s="361"/>
      <c r="GSO213" s="361"/>
      <c r="GSP213" s="361"/>
      <c r="GSQ213" s="361"/>
      <c r="GSR213" s="361"/>
      <c r="GSS213" s="361"/>
      <c r="GST213" s="361"/>
      <c r="GSU213" s="361"/>
      <c r="GSV213" s="361"/>
      <c r="GSW213" s="361"/>
      <c r="GSX213" s="361"/>
      <c r="GSY213" s="361"/>
      <c r="GSZ213" s="361"/>
      <c r="GTA213" s="361"/>
      <c r="GTB213" s="361"/>
      <c r="GTC213" s="361"/>
      <c r="GTD213" s="361"/>
      <c r="GTE213" s="361"/>
      <c r="GTF213" s="361"/>
      <c r="GTG213" s="361"/>
      <c r="GTH213" s="361"/>
      <c r="GTI213" s="361"/>
      <c r="GTJ213" s="361"/>
      <c r="GTK213" s="361"/>
      <c r="GTL213" s="361"/>
      <c r="GTM213" s="361"/>
      <c r="GTN213" s="361"/>
      <c r="GTO213" s="361"/>
      <c r="GTP213" s="361"/>
      <c r="GTQ213" s="361"/>
      <c r="GTR213" s="361"/>
      <c r="GTS213" s="361"/>
      <c r="GTT213" s="361"/>
      <c r="GTU213" s="361"/>
      <c r="GTV213" s="361"/>
      <c r="GTW213" s="361"/>
      <c r="GTX213" s="361"/>
      <c r="GTY213" s="361"/>
      <c r="GTZ213" s="361"/>
      <c r="GUA213" s="361"/>
      <c r="GUB213" s="361"/>
      <c r="GUC213" s="361"/>
      <c r="GUD213" s="361"/>
      <c r="GUE213" s="361"/>
      <c r="GUF213" s="361"/>
      <c r="GUG213" s="361"/>
      <c r="GUH213" s="361"/>
      <c r="GUI213" s="361"/>
      <c r="GUJ213" s="361"/>
      <c r="GUK213" s="361"/>
      <c r="GUL213" s="361"/>
      <c r="GUM213" s="361"/>
      <c r="GUN213" s="361"/>
      <c r="GUO213" s="361"/>
      <c r="GUP213" s="361"/>
      <c r="GUQ213" s="361"/>
      <c r="GUR213" s="361"/>
      <c r="GUS213" s="361"/>
      <c r="GUT213" s="361"/>
      <c r="GUU213" s="361"/>
      <c r="GUV213" s="361"/>
      <c r="GUW213" s="361"/>
      <c r="GUX213" s="361"/>
      <c r="GUY213" s="361"/>
      <c r="GUZ213" s="361"/>
      <c r="GVA213" s="361"/>
      <c r="GVB213" s="361"/>
      <c r="GVC213" s="361"/>
      <c r="GVD213" s="361"/>
      <c r="GVE213" s="361"/>
      <c r="GVF213" s="361"/>
      <c r="GVG213" s="361"/>
      <c r="GVH213" s="361"/>
      <c r="GVI213" s="361"/>
      <c r="GVJ213" s="361"/>
      <c r="GVK213" s="361"/>
      <c r="GVL213" s="361"/>
      <c r="GVM213" s="361"/>
      <c r="GVN213" s="361"/>
      <c r="GVO213" s="361"/>
      <c r="GVP213" s="361"/>
      <c r="GVQ213" s="361"/>
      <c r="GVR213" s="361"/>
      <c r="GVS213" s="361"/>
      <c r="GVT213" s="361"/>
      <c r="GVU213" s="361"/>
      <c r="GVV213" s="361"/>
      <c r="GVW213" s="361"/>
      <c r="GVX213" s="361"/>
      <c r="GVY213" s="361"/>
      <c r="GVZ213" s="361"/>
      <c r="GWA213" s="361"/>
      <c r="GWB213" s="361"/>
      <c r="GWC213" s="361"/>
      <c r="GWD213" s="361"/>
      <c r="GWE213" s="361"/>
      <c r="GWF213" s="361"/>
      <c r="GWG213" s="361"/>
      <c r="GWH213" s="361"/>
      <c r="GWI213" s="361"/>
      <c r="GWJ213" s="361"/>
      <c r="GWK213" s="361"/>
      <c r="GWL213" s="361"/>
      <c r="GWM213" s="361"/>
      <c r="GWN213" s="361"/>
      <c r="GWO213" s="361"/>
      <c r="GWP213" s="361"/>
      <c r="GWQ213" s="361"/>
      <c r="GWR213" s="361"/>
      <c r="GWS213" s="361"/>
      <c r="GWT213" s="361"/>
      <c r="GWU213" s="361"/>
      <c r="GWV213" s="361"/>
      <c r="GWW213" s="361"/>
      <c r="GWX213" s="361"/>
      <c r="GWY213" s="361"/>
      <c r="GWZ213" s="361"/>
      <c r="GXA213" s="361"/>
      <c r="GXB213" s="361"/>
      <c r="GXC213" s="361"/>
      <c r="GXD213" s="361"/>
      <c r="GXE213" s="361"/>
      <c r="GXF213" s="361"/>
      <c r="GXG213" s="361"/>
      <c r="GXH213" s="361"/>
      <c r="GXI213" s="361"/>
      <c r="GXJ213" s="361"/>
      <c r="GXK213" s="361"/>
      <c r="GXL213" s="361"/>
      <c r="GXM213" s="361"/>
      <c r="GXN213" s="361"/>
      <c r="GXO213" s="361"/>
      <c r="GXP213" s="361"/>
      <c r="GXQ213" s="361"/>
      <c r="GXR213" s="361"/>
      <c r="GXS213" s="361"/>
      <c r="GXT213" s="361"/>
      <c r="GXU213" s="361"/>
      <c r="GXV213" s="361"/>
      <c r="GXW213" s="361"/>
      <c r="GXX213" s="361"/>
      <c r="GXY213" s="361"/>
      <c r="GXZ213" s="361"/>
      <c r="GYA213" s="361"/>
      <c r="GYB213" s="361"/>
      <c r="GYC213" s="361"/>
      <c r="GYD213" s="361"/>
      <c r="GYE213" s="361"/>
      <c r="GYF213" s="361"/>
      <c r="GYG213" s="361"/>
      <c r="GYH213" s="361"/>
      <c r="GYI213" s="361"/>
      <c r="GYJ213" s="361"/>
      <c r="GYK213" s="361"/>
      <c r="GYL213" s="361"/>
      <c r="GYM213" s="361"/>
      <c r="GYN213" s="361"/>
      <c r="GYO213" s="361"/>
      <c r="GYP213" s="361"/>
      <c r="GYQ213" s="361"/>
      <c r="GYR213" s="361"/>
      <c r="GYS213" s="361"/>
      <c r="GYT213" s="361"/>
      <c r="GYU213" s="361"/>
      <c r="GYV213" s="361"/>
      <c r="GYW213" s="361"/>
      <c r="GYX213" s="361"/>
      <c r="GYY213" s="361"/>
      <c r="GYZ213" s="361"/>
      <c r="GZA213" s="361"/>
      <c r="GZB213" s="361"/>
      <c r="GZC213" s="361"/>
      <c r="GZD213" s="361"/>
      <c r="GZE213" s="361"/>
      <c r="GZF213" s="361"/>
      <c r="GZG213" s="361"/>
      <c r="GZH213" s="361"/>
      <c r="GZI213" s="361"/>
      <c r="GZJ213" s="361"/>
      <c r="GZK213" s="361"/>
      <c r="GZL213" s="361"/>
      <c r="GZM213" s="361"/>
      <c r="GZN213" s="361"/>
      <c r="GZO213" s="361"/>
      <c r="GZP213" s="361"/>
      <c r="GZQ213" s="361"/>
      <c r="GZR213" s="361"/>
      <c r="GZS213" s="361"/>
      <c r="GZT213" s="361"/>
      <c r="GZU213" s="361"/>
      <c r="GZV213" s="361"/>
      <c r="GZW213" s="361"/>
      <c r="GZX213" s="361"/>
      <c r="GZY213" s="361"/>
      <c r="GZZ213" s="361"/>
      <c r="HAA213" s="361"/>
      <c r="HAB213" s="361"/>
      <c r="HAC213" s="361"/>
      <c r="HAD213" s="361"/>
      <c r="HAE213" s="361"/>
      <c r="HAF213" s="361"/>
      <c r="HAG213" s="361"/>
      <c r="HAH213" s="361"/>
      <c r="HAI213" s="361"/>
      <c r="HAJ213" s="361"/>
      <c r="HAK213" s="361"/>
      <c r="HAL213" s="361"/>
      <c r="HAM213" s="361"/>
      <c r="HAN213" s="361"/>
      <c r="HAO213" s="361"/>
      <c r="HAP213" s="361"/>
      <c r="HAQ213" s="361"/>
      <c r="HAR213" s="361"/>
      <c r="HAS213" s="361"/>
      <c r="HAT213" s="361"/>
      <c r="HAU213" s="361"/>
      <c r="HAV213" s="361"/>
      <c r="HAW213" s="361"/>
      <c r="HAX213" s="361"/>
      <c r="HAY213" s="361"/>
      <c r="HAZ213" s="361"/>
      <c r="HBA213" s="361"/>
      <c r="HBB213" s="361"/>
      <c r="HBC213" s="361"/>
      <c r="HBD213" s="361"/>
      <c r="HBE213" s="361"/>
      <c r="HBF213" s="361"/>
      <c r="HBG213" s="361"/>
      <c r="HBH213" s="361"/>
      <c r="HBI213" s="361"/>
      <c r="HBJ213" s="361"/>
      <c r="HBK213" s="361"/>
      <c r="HBL213" s="361"/>
      <c r="HBM213" s="361"/>
      <c r="HBN213" s="361"/>
      <c r="HBO213" s="361"/>
      <c r="HBP213" s="361"/>
      <c r="HBQ213" s="361"/>
      <c r="HBR213" s="361"/>
      <c r="HBS213" s="361"/>
      <c r="HBT213" s="361"/>
      <c r="HBU213" s="361"/>
      <c r="HBV213" s="361"/>
      <c r="HBW213" s="361"/>
      <c r="HBX213" s="361"/>
      <c r="HBY213" s="361"/>
      <c r="HBZ213" s="361"/>
      <c r="HCA213" s="361"/>
      <c r="HCB213" s="361"/>
      <c r="HCC213" s="361"/>
      <c r="HCD213" s="361"/>
      <c r="HCE213" s="361"/>
      <c r="HCF213" s="361"/>
      <c r="HCG213" s="361"/>
      <c r="HCH213" s="361"/>
      <c r="HCI213" s="361"/>
      <c r="HCJ213" s="361"/>
      <c r="HCK213" s="361"/>
      <c r="HCL213" s="361"/>
      <c r="HCM213" s="361"/>
      <c r="HCN213" s="361"/>
      <c r="HCO213" s="361"/>
      <c r="HCP213" s="361"/>
      <c r="HCQ213" s="361"/>
      <c r="HCR213" s="361"/>
      <c r="HCS213" s="361"/>
      <c r="HCT213" s="361"/>
      <c r="HCU213" s="361"/>
      <c r="HCV213" s="361"/>
      <c r="HCW213" s="361"/>
      <c r="HCX213" s="361"/>
      <c r="HCY213" s="361"/>
      <c r="HCZ213" s="361"/>
      <c r="HDA213" s="361"/>
      <c r="HDB213" s="361"/>
      <c r="HDC213" s="361"/>
      <c r="HDD213" s="361"/>
      <c r="HDE213" s="361"/>
      <c r="HDF213" s="361"/>
      <c r="HDG213" s="361"/>
      <c r="HDH213" s="361"/>
      <c r="HDI213" s="361"/>
      <c r="HDJ213" s="361"/>
      <c r="HDK213" s="361"/>
      <c r="HDL213" s="361"/>
      <c r="HDM213" s="361"/>
      <c r="HDN213" s="361"/>
      <c r="HDO213" s="361"/>
      <c r="HDP213" s="361"/>
      <c r="HDQ213" s="361"/>
      <c r="HDR213" s="361"/>
      <c r="HDS213" s="361"/>
      <c r="HDT213" s="361"/>
      <c r="HDU213" s="361"/>
      <c r="HDV213" s="361"/>
      <c r="HDW213" s="361"/>
      <c r="HDX213" s="361"/>
      <c r="HDY213" s="361"/>
      <c r="HDZ213" s="361"/>
      <c r="HEA213" s="361"/>
      <c r="HEB213" s="361"/>
      <c r="HEC213" s="361"/>
      <c r="HED213" s="361"/>
      <c r="HEE213" s="361"/>
      <c r="HEF213" s="361"/>
      <c r="HEG213" s="361"/>
      <c r="HEH213" s="361"/>
      <c r="HEI213" s="361"/>
      <c r="HEJ213" s="361"/>
      <c r="HEK213" s="361"/>
      <c r="HEL213" s="361"/>
      <c r="HEM213" s="361"/>
      <c r="HEN213" s="361"/>
      <c r="HEO213" s="361"/>
      <c r="HEP213" s="361"/>
      <c r="HEQ213" s="361"/>
      <c r="HER213" s="361"/>
      <c r="HES213" s="361"/>
      <c r="HET213" s="361"/>
      <c r="HEU213" s="361"/>
      <c r="HEV213" s="361"/>
      <c r="HEW213" s="361"/>
      <c r="HEX213" s="361"/>
      <c r="HEY213" s="361"/>
      <c r="HEZ213" s="361"/>
      <c r="HFA213" s="361"/>
      <c r="HFB213" s="361"/>
      <c r="HFC213" s="361"/>
      <c r="HFD213" s="361"/>
      <c r="HFE213" s="361"/>
      <c r="HFF213" s="361"/>
      <c r="HFG213" s="361"/>
      <c r="HFH213" s="361"/>
      <c r="HFI213" s="361"/>
      <c r="HFJ213" s="361"/>
      <c r="HFK213" s="361"/>
      <c r="HFL213" s="361"/>
      <c r="HFM213" s="361"/>
      <c r="HFN213" s="361"/>
      <c r="HFO213" s="361"/>
      <c r="HFP213" s="361"/>
      <c r="HFQ213" s="361"/>
      <c r="HFR213" s="361"/>
      <c r="HFS213" s="361"/>
      <c r="HFT213" s="361"/>
      <c r="HFU213" s="361"/>
      <c r="HFV213" s="361"/>
      <c r="HFW213" s="361"/>
      <c r="HFX213" s="361"/>
      <c r="HFY213" s="361"/>
      <c r="HFZ213" s="361"/>
      <c r="HGA213" s="361"/>
      <c r="HGB213" s="361"/>
      <c r="HGC213" s="361"/>
      <c r="HGD213" s="361"/>
      <c r="HGE213" s="361"/>
      <c r="HGF213" s="361"/>
      <c r="HGG213" s="361"/>
      <c r="HGH213" s="361"/>
      <c r="HGI213" s="361"/>
      <c r="HGJ213" s="361"/>
      <c r="HGK213" s="361"/>
      <c r="HGL213" s="361"/>
      <c r="HGM213" s="361"/>
      <c r="HGN213" s="361"/>
      <c r="HGO213" s="361"/>
      <c r="HGP213" s="361"/>
      <c r="HGQ213" s="361"/>
      <c r="HGR213" s="361"/>
      <c r="HGS213" s="361"/>
      <c r="HGT213" s="361"/>
      <c r="HGU213" s="361"/>
      <c r="HGV213" s="361"/>
      <c r="HGW213" s="361"/>
      <c r="HGX213" s="361"/>
      <c r="HGY213" s="361"/>
      <c r="HGZ213" s="361"/>
      <c r="HHA213" s="361"/>
      <c r="HHB213" s="361"/>
      <c r="HHC213" s="361"/>
      <c r="HHD213" s="361"/>
      <c r="HHE213" s="361"/>
      <c r="HHF213" s="361"/>
      <c r="HHG213" s="361"/>
      <c r="HHH213" s="361"/>
      <c r="HHI213" s="361"/>
      <c r="HHJ213" s="361"/>
      <c r="HHK213" s="361"/>
      <c r="HHL213" s="361"/>
      <c r="HHM213" s="361"/>
      <c r="HHN213" s="361"/>
      <c r="HHO213" s="361"/>
      <c r="HHP213" s="361"/>
      <c r="HHQ213" s="361"/>
      <c r="HHR213" s="361"/>
      <c r="HHS213" s="361"/>
      <c r="HHT213" s="361"/>
      <c r="HHU213" s="361"/>
      <c r="HHV213" s="361"/>
      <c r="HHW213" s="361"/>
      <c r="HHX213" s="361"/>
      <c r="HHY213" s="361"/>
      <c r="HHZ213" s="361"/>
      <c r="HIA213" s="361"/>
      <c r="HIB213" s="361"/>
      <c r="HIC213" s="361"/>
      <c r="HID213" s="361"/>
      <c r="HIE213" s="361"/>
      <c r="HIF213" s="361"/>
      <c r="HIG213" s="361"/>
      <c r="HIH213" s="361"/>
      <c r="HII213" s="361"/>
      <c r="HIJ213" s="361"/>
      <c r="HIK213" s="361"/>
      <c r="HIL213" s="361"/>
      <c r="HIM213" s="361"/>
      <c r="HIN213" s="361"/>
      <c r="HIO213" s="361"/>
      <c r="HIP213" s="361"/>
      <c r="HIQ213" s="361"/>
      <c r="HIR213" s="361"/>
      <c r="HIS213" s="361"/>
      <c r="HIT213" s="361"/>
      <c r="HIU213" s="361"/>
      <c r="HIV213" s="361"/>
      <c r="HIW213" s="361"/>
      <c r="HIX213" s="361"/>
      <c r="HIY213" s="361"/>
      <c r="HIZ213" s="361"/>
      <c r="HJA213" s="361"/>
      <c r="HJB213" s="361"/>
      <c r="HJC213" s="361"/>
      <c r="HJD213" s="361"/>
      <c r="HJE213" s="361"/>
      <c r="HJF213" s="361"/>
      <c r="HJG213" s="361"/>
      <c r="HJH213" s="361"/>
      <c r="HJI213" s="361"/>
      <c r="HJJ213" s="361"/>
      <c r="HJK213" s="361"/>
      <c r="HJL213" s="361"/>
      <c r="HJM213" s="361"/>
      <c r="HJN213" s="361"/>
      <c r="HJO213" s="361"/>
      <c r="HJP213" s="361"/>
      <c r="HJQ213" s="361"/>
      <c r="HJR213" s="361"/>
      <c r="HJS213" s="361"/>
      <c r="HJT213" s="361"/>
      <c r="HJU213" s="361"/>
      <c r="HJV213" s="361"/>
      <c r="HJW213" s="361"/>
      <c r="HJX213" s="361"/>
      <c r="HJY213" s="361"/>
      <c r="HJZ213" s="361"/>
      <c r="HKA213" s="361"/>
      <c r="HKB213" s="361"/>
      <c r="HKC213" s="361"/>
      <c r="HKD213" s="361"/>
      <c r="HKE213" s="361"/>
      <c r="HKF213" s="361"/>
      <c r="HKG213" s="361"/>
      <c r="HKH213" s="361"/>
      <c r="HKI213" s="361"/>
      <c r="HKJ213" s="361"/>
      <c r="HKK213" s="361"/>
      <c r="HKL213" s="361"/>
      <c r="HKM213" s="361"/>
      <c r="HKN213" s="361"/>
      <c r="HKO213" s="361"/>
      <c r="HKP213" s="361"/>
      <c r="HKQ213" s="361"/>
      <c r="HKR213" s="361"/>
      <c r="HKS213" s="361"/>
      <c r="HKT213" s="361"/>
      <c r="HKU213" s="361"/>
      <c r="HKV213" s="361"/>
      <c r="HKW213" s="361"/>
      <c r="HKX213" s="361"/>
      <c r="HKY213" s="361"/>
      <c r="HKZ213" s="361"/>
      <c r="HLA213" s="361"/>
      <c r="HLB213" s="361"/>
      <c r="HLC213" s="361"/>
      <c r="HLD213" s="361"/>
      <c r="HLE213" s="361"/>
      <c r="HLF213" s="361"/>
      <c r="HLG213" s="361"/>
      <c r="HLH213" s="361"/>
      <c r="HLI213" s="361"/>
      <c r="HLJ213" s="361"/>
      <c r="HLK213" s="361"/>
      <c r="HLL213" s="361"/>
      <c r="HLM213" s="361"/>
      <c r="HLN213" s="361"/>
      <c r="HLO213" s="361"/>
      <c r="HLP213" s="361"/>
      <c r="HLQ213" s="361"/>
      <c r="HLR213" s="361"/>
      <c r="HLS213" s="361"/>
      <c r="HLT213" s="361"/>
      <c r="HLU213" s="361"/>
      <c r="HLV213" s="361"/>
      <c r="HLW213" s="361"/>
      <c r="HLX213" s="361"/>
      <c r="HLY213" s="361"/>
      <c r="HLZ213" s="361"/>
      <c r="HMA213" s="361"/>
      <c r="HMB213" s="361"/>
      <c r="HMC213" s="361"/>
      <c r="HMD213" s="361"/>
      <c r="HME213" s="361"/>
      <c r="HMF213" s="361"/>
      <c r="HMG213" s="361"/>
      <c r="HMH213" s="361"/>
      <c r="HMI213" s="361"/>
      <c r="HMJ213" s="361"/>
      <c r="HMK213" s="361"/>
      <c r="HML213" s="361"/>
      <c r="HMM213" s="361"/>
      <c r="HMN213" s="361"/>
      <c r="HMO213" s="361"/>
      <c r="HMP213" s="361"/>
      <c r="HMQ213" s="361"/>
      <c r="HMR213" s="361"/>
      <c r="HMS213" s="361"/>
      <c r="HMT213" s="361"/>
      <c r="HMU213" s="361"/>
      <c r="HMV213" s="361"/>
      <c r="HMW213" s="361"/>
      <c r="HMX213" s="361"/>
      <c r="HMY213" s="361"/>
      <c r="HMZ213" s="361"/>
      <c r="HNA213" s="361"/>
      <c r="HNB213" s="361"/>
      <c r="HNC213" s="361"/>
      <c r="HND213" s="361"/>
      <c r="HNE213" s="361"/>
      <c r="HNF213" s="361"/>
      <c r="HNG213" s="361"/>
      <c r="HNH213" s="361"/>
      <c r="HNI213" s="361"/>
      <c r="HNJ213" s="361"/>
      <c r="HNK213" s="361"/>
      <c r="HNL213" s="361"/>
      <c r="HNM213" s="361"/>
      <c r="HNN213" s="361"/>
      <c r="HNO213" s="361"/>
      <c r="HNP213" s="361"/>
      <c r="HNQ213" s="361"/>
      <c r="HNR213" s="361"/>
      <c r="HNS213" s="361"/>
      <c r="HNT213" s="361"/>
      <c r="HNU213" s="361"/>
      <c r="HNV213" s="361"/>
      <c r="HNW213" s="361"/>
      <c r="HNX213" s="361"/>
      <c r="HNY213" s="361"/>
      <c r="HNZ213" s="361"/>
      <c r="HOA213" s="361"/>
      <c r="HOB213" s="361"/>
      <c r="HOC213" s="361"/>
      <c r="HOD213" s="361"/>
      <c r="HOE213" s="361"/>
      <c r="HOF213" s="361"/>
      <c r="HOG213" s="361"/>
      <c r="HOH213" s="361"/>
      <c r="HOI213" s="361"/>
      <c r="HOJ213" s="361"/>
      <c r="HOK213" s="361"/>
      <c r="HOL213" s="361"/>
      <c r="HOM213" s="361"/>
      <c r="HON213" s="361"/>
      <c r="HOO213" s="361"/>
      <c r="HOP213" s="361"/>
      <c r="HOQ213" s="361"/>
      <c r="HOR213" s="361"/>
      <c r="HOS213" s="361"/>
      <c r="HOT213" s="361"/>
      <c r="HOU213" s="361"/>
      <c r="HOV213" s="361"/>
      <c r="HOW213" s="361"/>
      <c r="HOX213" s="361"/>
      <c r="HOY213" s="361"/>
      <c r="HOZ213" s="361"/>
      <c r="HPA213" s="361"/>
      <c r="HPB213" s="361"/>
      <c r="HPC213" s="361"/>
      <c r="HPD213" s="361"/>
      <c r="HPE213" s="361"/>
      <c r="HPF213" s="361"/>
      <c r="HPG213" s="361"/>
      <c r="HPH213" s="361"/>
      <c r="HPI213" s="361"/>
      <c r="HPJ213" s="361"/>
      <c r="HPK213" s="361"/>
      <c r="HPL213" s="361"/>
      <c r="HPM213" s="361"/>
      <c r="HPN213" s="361"/>
      <c r="HPO213" s="361"/>
      <c r="HPP213" s="361"/>
      <c r="HPQ213" s="361"/>
      <c r="HPR213" s="361"/>
      <c r="HPS213" s="361"/>
      <c r="HPT213" s="361"/>
      <c r="HPU213" s="361"/>
      <c r="HPV213" s="361"/>
      <c r="HPW213" s="361"/>
      <c r="HPX213" s="361"/>
      <c r="HPY213" s="361"/>
      <c r="HPZ213" s="361"/>
      <c r="HQA213" s="361"/>
      <c r="HQB213" s="361"/>
      <c r="HQC213" s="361"/>
      <c r="HQD213" s="361"/>
      <c r="HQE213" s="361"/>
      <c r="HQF213" s="361"/>
      <c r="HQG213" s="361"/>
      <c r="HQH213" s="361"/>
      <c r="HQI213" s="361"/>
      <c r="HQJ213" s="361"/>
      <c r="HQK213" s="361"/>
      <c r="HQL213" s="361"/>
      <c r="HQM213" s="361"/>
      <c r="HQN213" s="361"/>
      <c r="HQO213" s="361"/>
      <c r="HQP213" s="361"/>
      <c r="HQQ213" s="361"/>
      <c r="HQR213" s="361"/>
      <c r="HQS213" s="361"/>
      <c r="HQT213" s="361"/>
      <c r="HQU213" s="361"/>
      <c r="HQV213" s="361"/>
      <c r="HQW213" s="361"/>
      <c r="HQX213" s="361"/>
      <c r="HQY213" s="361"/>
      <c r="HQZ213" s="361"/>
      <c r="HRA213" s="361"/>
      <c r="HRB213" s="361"/>
      <c r="HRC213" s="361"/>
      <c r="HRD213" s="361"/>
      <c r="HRE213" s="361"/>
      <c r="HRF213" s="361"/>
      <c r="HRG213" s="361"/>
      <c r="HRH213" s="361"/>
      <c r="HRI213" s="361"/>
      <c r="HRJ213" s="361"/>
      <c r="HRK213" s="361"/>
      <c r="HRL213" s="361"/>
      <c r="HRM213" s="361"/>
      <c r="HRN213" s="361"/>
      <c r="HRO213" s="361"/>
      <c r="HRP213" s="361"/>
      <c r="HRQ213" s="361"/>
      <c r="HRR213" s="361"/>
      <c r="HRS213" s="361"/>
      <c r="HRT213" s="361"/>
      <c r="HRU213" s="361"/>
      <c r="HRV213" s="361"/>
      <c r="HRW213" s="361"/>
      <c r="HRX213" s="361"/>
      <c r="HRY213" s="361"/>
      <c r="HRZ213" s="361"/>
      <c r="HSA213" s="361"/>
      <c r="HSB213" s="361"/>
      <c r="HSC213" s="361"/>
      <c r="HSD213" s="361"/>
      <c r="HSE213" s="361"/>
      <c r="HSF213" s="361"/>
      <c r="HSG213" s="361"/>
      <c r="HSH213" s="361"/>
      <c r="HSI213" s="361"/>
      <c r="HSJ213" s="361"/>
      <c r="HSK213" s="361"/>
      <c r="HSL213" s="361"/>
      <c r="HSM213" s="361"/>
      <c r="HSN213" s="361"/>
      <c r="HSO213" s="361"/>
      <c r="HSP213" s="361"/>
      <c r="HSQ213" s="361"/>
      <c r="HSR213" s="361"/>
      <c r="HSS213" s="361"/>
      <c r="HST213" s="361"/>
      <c r="HSU213" s="361"/>
      <c r="HSV213" s="361"/>
      <c r="HSW213" s="361"/>
      <c r="HSX213" s="361"/>
      <c r="HSY213" s="361"/>
      <c r="HSZ213" s="361"/>
      <c r="HTA213" s="361"/>
      <c r="HTB213" s="361"/>
      <c r="HTC213" s="361"/>
      <c r="HTD213" s="361"/>
      <c r="HTE213" s="361"/>
      <c r="HTF213" s="361"/>
      <c r="HTG213" s="361"/>
      <c r="HTH213" s="361"/>
      <c r="HTI213" s="361"/>
      <c r="HTJ213" s="361"/>
      <c r="HTK213" s="361"/>
      <c r="HTL213" s="361"/>
      <c r="HTM213" s="361"/>
      <c r="HTN213" s="361"/>
      <c r="HTO213" s="361"/>
      <c r="HTP213" s="361"/>
      <c r="HTQ213" s="361"/>
      <c r="HTR213" s="361"/>
      <c r="HTS213" s="361"/>
      <c r="HTT213" s="361"/>
      <c r="HTU213" s="361"/>
      <c r="HTV213" s="361"/>
      <c r="HTW213" s="361"/>
      <c r="HTX213" s="361"/>
      <c r="HTY213" s="361"/>
      <c r="HTZ213" s="361"/>
      <c r="HUA213" s="361"/>
      <c r="HUB213" s="361"/>
      <c r="HUC213" s="361"/>
      <c r="HUD213" s="361"/>
      <c r="HUE213" s="361"/>
      <c r="HUF213" s="361"/>
      <c r="HUG213" s="361"/>
      <c r="HUH213" s="361"/>
      <c r="HUI213" s="361"/>
      <c r="HUJ213" s="361"/>
      <c r="HUK213" s="361"/>
      <c r="HUL213" s="361"/>
      <c r="HUM213" s="361"/>
      <c r="HUN213" s="361"/>
      <c r="HUO213" s="361"/>
      <c r="HUP213" s="361"/>
      <c r="HUQ213" s="361"/>
      <c r="HUR213" s="361"/>
      <c r="HUS213" s="361"/>
      <c r="HUT213" s="361"/>
      <c r="HUU213" s="361"/>
      <c r="HUV213" s="361"/>
      <c r="HUW213" s="361"/>
      <c r="HUX213" s="361"/>
      <c r="HUY213" s="361"/>
      <c r="HUZ213" s="361"/>
      <c r="HVA213" s="361"/>
      <c r="HVB213" s="361"/>
      <c r="HVC213" s="361"/>
      <c r="HVD213" s="361"/>
      <c r="HVE213" s="361"/>
      <c r="HVF213" s="361"/>
      <c r="HVG213" s="361"/>
      <c r="HVH213" s="361"/>
      <c r="HVI213" s="361"/>
      <c r="HVJ213" s="361"/>
      <c r="HVK213" s="361"/>
      <c r="HVL213" s="361"/>
      <c r="HVM213" s="361"/>
      <c r="HVN213" s="361"/>
      <c r="HVO213" s="361"/>
      <c r="HVP213" s="361"/>
      <c r="HVQ213" s="361"/>
      <c r="HVR213" s="361"/>
      <c r="HVS213" s="361"/>
      <c r="HVT213" s="361"/>
      <c r="HVU213" s="361"/>
      <c r="HVV213" s="361"/>
      <c r="HVW213" s="361"/>
      <c r="HVX213" s="361"/>
      <c r="HVY213" s="361"/>
      <c r="HVZ213" s="361"/>
      <c r="HWA213" s="361"/>
      <c r="HWB213" s="361"/>
      <c r="HWC213" s="361"/>
      <c r="HWD213" s="361"/>
      <c r="HWE213" s="361"/>
      <c r="HWF213" s="361"/>
      <c r="HWG213" s="361"/>
      <c r="HWH213" s="361"/>
      <c r="HWI213" s="361"/>
      <c r="HWJ213" s="361"/>
      <c r="HWK213" s="361"/>
      <c r="HWL213" s="361"/>
      <c r="HWM213" s="361"/>
      <c r="HWN213" s="361"/>
      <c r="HWO213" s="361"/>
      <c r="HWP213" s="361"/>
      <c r="HWQ213" s="361"/>
      <c r="HWR213" s="361"/>
      <c r="HWS213" s="361"/>
      <c r="HWT213" s="361"/>
      <c r="HWU213" s="361"/>
      <c r="HWV213" s="361"/>
      <c r="HWW213" s="361"/>
      <c r="HWX213" s="361"/>
      <c r="HWY213" s="361"/>
      <c r="HWZ213" s="361"/>
      <c r="HXA213" s="361"/>
      <c r="HXB213" s="361"/>
      <c r="HXC213" s="361"/>
      <c r="HXD213" s="361"/>
      <c r="HXE213" s="361"/>
      <c r="HXF213" s="361"/>
      <c r="HXG213" s="361"/>
      <c r="HXH213" s="361"/>
      <c r="HXI213" s="361"/>
      <c r="HXJ213" s="361"/>
      <c r="HXK213" s="361"/>
      <c r="HXL213" s="361"/>
      <c r="HXM213" s="361"/>
      <c r="HXN213" s="361"/>
      <c r="HXO213" s="361"/>
      <c r="HXP213" s="361"/>
      <c r="HXQ213" s="361"/>
      <c r="HXR213" s="361"/>
      <c r="HXS213" s="361"/>
      <c r="HXT213" s="361"/>
      <c r="HXU213" s="361"/>
      <c r="HXV213" s="361"/>
      <c r="HXW213" s="361"/>
      <c r="HXX213" s="361"/>
      <c r="HXY213" s="361"/>
      <c r="HXZ213" s="361"/>
      <c r="HYA213" s="361"/>
      <c r="HYB213" s="361"/>
      <c r="HYC213" s="361"/>
      <c r="HYD213" s="361"/>
      <c r="HYE213" s="361"/>
      <c r="HYF213" s="361"/>
      <c r="HYG213" s="361"/>
      <c r="HYH213" s="361"/>
      <c r="HYI213" s="361"/>
      <c r="HYJ213" s="361"/>
      <c r="HYK213" s="361"/>
      <c r="HYL213" s="361"/>
      <c r="HYM213" s="361"/>
      <c r="HYN213" s="361"/>
      <c r="HYO213" s="361"/>
      <c r="HYP213" s="361"/>
      <c r="HYQ213" s="361"/>
      <c r="HYR213" s="361"/>
      <c r="HYS213" s="361"/>
      <c r="HYT213" s="361"/>
      <c r="HYU213" s="361"/>
      <c r="HYV213" s="361"/>
      <c r="HYW213" s="361"/>
      <c r="HYX213" s="361"/>
      <c r="HYY213" s="361"/>
      <c r="HYZ213" s="361"/>
      <c r="HZA213" s="361"/>
      <c r="HZB213" s="361"/>
      <c r="HZC213" s="361"/>
      <c r="HZD213" s="361"/>
      <c r="HZE213" s="361"/>
      <c r="HZF213" s="361"/>
      <c r="HZG213" s="361"/>
      <c r="HZH213" s="361"/>
      <c r="HZI213" s="361"/>
      <c r="HZJ213" s="361"/>
      <c r="HZK213" s="361"/>
      <c r="HZL213" s="361"/>
      <c r="HZM213" s="361"/>
      <c r="HZN213" s="361"/>
      <c r="HZO213" s="361"/>
      <c r="HZP213" s="361"/>
      <c r="HZQ213" s="361"/>
      <c r="HZR213" s="361"/>
      <c r="HZS213" s="361"/>
      <c r="HZT213" s="361"/>
      <c r="HZU213" s="361"/>
      <c r="HZV213" s="361"/>
      <c r="HZW213" s="361"/>
      <c r="HZX213" s="361"/>
      <c r="HZY213" s="361"/>
      <c r="HZZ213" s="361"/>
      <c r="IAA213" s="361"/>
      <c r="IAB213" s="361"/>
      <c r="IAC213" s="361"/>
      <c r="IAD213" s="361"/>
      <c r="IAE213" s="361"/>
      <c r="IAF213" s="361"/>
      <c r="IAG213" s="361"/>
      <c r="IAH213" s="361"/>
      <c r="IAI213" s="361"/>
      <c r="IAJ213" s="361"/>
      <c r="IAK213" s="361"/>
      <c r="IAL213" s="361"/>
      <c r="IAM213" s="361"/>
      <c r="IAN213" s="361"/>
      <c r="IAO213" s="361"/>
      <c r="IAP213" s="361"/>
      <c r="IAQ213" s="361"/>
      <c r="IAR213" s="361"/>
      <c r="IAS213" s="361"/>
      <c r="IAT213" s="361"/>
      <c r="IAU213" s="361"/>
      <c r="IAV213" s="361"/>
      <c r="IAW213" s="361"/>
      <c r="IAX213" s="361"/>
      <c r="IAY213" s="361"/>
      <c r="IAZ213" s="361"/>
      <c r="IBA213" s="361"/>
      <c r="IBB213" s="361"/>
      <c r="IBC213" s="361"/>
      <c r="IBD213" s="361"/>
      <c r="IBE213" s="361"/>
      <c r="IBF213" s="361"/>
      <c r="IBG213" s="361"/>
      <c r="IBH213" s="361"/>
      <c r="IBI213" s="361"/>
      <c r="IBJ213" s="361"/>
      <c r="IBK213" s="361"/>
      <c r="IBL213" s="361"/>
      <c r="IBM213" s="361"/>
      <c r="IBN213" s="361"/>
      <c r="IBO213" s="361"/>
      <c r="IBP213" s="361"/>
      <c r="IBQ213" s="361"/>
      <c r="IBR213" s="361"/>
      <c r="IBS213" s="361"/>
      <c r="IBT213" s="361"/>
      <c r="IBU213" s="361"/>
      <c r="IBV213" s="361"/>
      <c r="IBW213" s="361"/>
      <c r="IBX213" s="361"/>
      <c r="IBY213" s="361"/>
      <c r="IBZ213" s="361"/>
      <c r="ICA213" s="361"/>
      <c r="ICB213" s="361"/>
      <c r="ICC213" s="361"/>
      <c r="ICD213" s="361"/>
      <c r="ICE213" s="361"/>
      <c r="ICF213" s="361"/>
      <c r="ICG213" s="361"/>
      <c r="ICH213" s="361"/>
      <c r="ICI213" s="361"/>
      <c r="ICJ213" s="361"/>
      <c r="ICK213" s="361"/>
      <c r="ICL213" s="361"/>
      <c r="ICM213" s="361"/>
      <c r="ICN213" s="361"/>
      <c r="ICO213" s="361"/>
      <c r="ICP213" s="361"/>
      <c r="ICQ213" s="361"/>
      <c r="ICR213" s="361"/>
      <c r="ICS213" s="361"/>
      <c r="ICT213" s="361"/>
      <c r="ICU213" s="361"/>
      <c r="ICV213" s="361"/>
      <c r="ICW213" s="361"/>
      <c r="ICX213" s="361"/>
      <c r="ICY213" s="361"/>
      <c r="ICZ213" s="361"/>
      <c r="IDA213" s="361"/>
      <c r="IDB213" s="361"/>
      <c r="IDC213" s="361"/>
      <c r="IDD213" s="361"/>
      <c r="IDE213" s="361"/>
      <c r="IDF213" s="361"/>
      <c r="IDG213" s="361"/>
      <c r="IDH213" s="361"/>
      <c r="IDI213" s="361"/>
      <c r="IDJ213" s="361"/>
      <c r="IDK213" s="361"/>
      <c r="IDL213" s="361"/>
      <c r="IDM213" s="361"/>
      <c r="IDN213" s="361"/>
      <c r="IDO213" s="361"/>
      <c r="IDP213" s="361"/>
      <c r="IDQ213" s="361"/>
      <c r="IDR213" s="361"/>
      <c r="IDS213" s="361"/>
      <c r="IDT213" s="361"/>
      <c r="IDU213" s="361"/>
      <c r="IDV213" s="361"/>
      <c r="IDW213" s="361"/>
      <c r="IDX213" s="361"/>
      <c r="IDY213" s="361"/>
      <c r="IDZ213" s="361"/>
      <c r="IEA213" s="361"/>
      <c r="IEB213" s="361"/>
      <c r="IEC213" s="361"/>
      <c r="IED213" s="361"/>
      <c r="IEE213" s="361"/>
      <c r="IEF213" s="361"/>
      <c r="IEG213" s="361"/>
      <c r="IEH213" s="361"/>
      <c r="IEI213" s="361"/>
      <c r="IEJ213" s="361"/>
      <c r="IEK213" s="361"/>
      <c r="IEL213" s="361"/>
      <c r="IEM213" s="361"/>
      <c r="IEN213" s="361"/>
      <c r="IEO213" s="361"/>
      <c r="IEP213" s="361"/>
      <c r="IEQ213" s="361"/>
      <c r="IER213" s="361"/>
      <c r="IES213" s="361"/>
      <c r="IET213" s="361"/>
      <c r="IEU213" s="361"/>
      <c r="IEV213" s="361"/>
      <c r="IEW213" s="361"/>
      <c r="IEX213" s="361"/>
      <c r="IEY213" s="361"/>
      <c r="IEZ213" s="361"/>
      <c r="IFA213" s="361"/>
      <c r="IFB213" s="361"/>
      <c r="IFC213" s="361"/>
      <c r="IFD213" s="361"/>
      <c r="IFE213" s="361"/>
      <c r="IFF213" s="361"/>
      <c r="IFG213" s="361"/>
      <c r="IFH213" s="361"/>
      <c r="IFI213" s="361"/>
      <c r="IFJ213" s="361"/>
      <c r="IFK213" s="361"/>
      <c r="IFL213" s="361"/>
      <c r="IFM213" s="361"/>
      <c r="IFN213" s="361"/>
      <c r="IFO213" s="361"/>
      <c r="IFP213" s="361"/>
      <c r="IFQ213" s="361"/>
      <c r="IFR213" s="361"/>
      <c r="IFS213" s="361"/>
      <c r="IFT213" s="361"/>
      <c r="IFU213" s="361"/>
      <c r="IFV213" s="361"/>
      <c r="IFW213" s="361"/>
      <c r="IFX213" s="361"/>
      <c r="IFY213" s="361"/>
      <c r="IFZ213" s="361"/>
      <c r="IGA213" s="361"/>
      <c r="IGB213" s="361"/>
      <c r="IGC213" s="361"/>
      <c r="IGD213" s="361"/>
      <c r="IGE213" s="361"/>
      <c r="IGF213" s="361"/>
      <c r="IGG213" s="361"/>
      <c r="IGH213" s="361"/>
      <c r="IGI213" s="361"/>
      <c r="IGJ213" s="361"/>
      <c r="IGK213" s="361"/>
      <c r="IGL213" s="361"/>
      <c r="IGM213" s="361"/>
      <c r="IGN213" s="361"/>
      <c r="IGO213" s="361"/>
      <c r="IGP213" s="361"/>
      <c r="IGQ213" s="361"/>
      <c r="IGR213" s="361"/>
      <c r="IGS213" s="361"/>
      <c r="IGT213" s="361"/>
      <c r="IGU213" s="361"/>
      <c r="IGV213" s="361"/>
      <c r="IGW213" s="361"/>
      <c r="IGX213" s="361"/>
      <c r="IGY213" s="361"/>
      <c r="IGZ213" s="361"/>
      <c r="IHA213" s="361"/>
      <c r="IHB213" s="361"/>
      <c r="IHC213" s="361"/>
      <c r="IHD213" s="361"/>
      <c r="IHE213" s="361"/>
      <c r="IHF213" s="361"/>
      <c r="IHG213" s="361"/>
      <c r="IHH213" s="361"/>
      <c r="IHI213" s="361"/>
      <c r="IHJ213" s="361"/>
      <c r="IHK213" s="361"/>
      <c r="IHL213" s="361"/>
      <c r="IHM213" s="361"/>
      <c r="IHN213" s="361"/>
      <c r="IHO213" s="361"/>
      <c r="IHP213" s="361"/>
      <c r="IHQ213" s="361"/>
      <c r="IHR213" s="361"/>
      <c r="IHS213" s="361"/>
      <c r="IHT213" s="361"/>
      <c r="IHU213" s="361"/>
      <c r="IHV213" s="361"/>
      <c r="IHW213" s="361"/>
      <c r="IHX213" s="361"/>
      <c r="IHY213" s="361"/>
      <c r="IHZ213" s="361"/>
      <c r="IIA213" s="361"/>
      <c r="IIB213" s="361"/>
      <c r="IIC213" s="361"/>
      <c r="IID213" s="361"/>
      <c r="IIE213" s="361"/>
      <c r="IIF213" s="361"/>
      <c r="IIG213" s="361"/>
      <c r="IIH213" s="361"/>
      <c r="III213" s="361"/>
      <c r="IIJ213" s="361"/>
      <c r="IIK213" s="361"/>
      <c r="IIL213" s="361"/>
      <c r="IIM213" s="361"/>
      <c r="IIN213" s="361"/>
      <c r="IIO213" s="361"/>
      <c r="IIP213" s="361"/>
      <c r="IIQ213" s="361"/>
      <c r="IIR213" s="361"/>
      <c r="IIS213" s="361"/>
      <c r="IIT213" s="361"/>
      <c r="IIU213" s="361"/>
      <c r="IIV213" s="361"/>
      <c r="IIW213" s="361"/>
      <c r="IIX213" s="361"/>
      <c r="IIY213" s="361"/>
      <c r="IIZ213" s="361"/>
      <c r="IJA213" s="361"/>
      <c r="IJB213" s="361"/>
      <c r="IJC213" s="361"/>
      <c r="IJD213" s="361"/>
      <c r="IJE213" s="361"/>
      <c r="IJF213" s="361"/>
      <c r="IJG213" s="361"/>
      <c r="IJH213" s="361"/>
      <c r="IJI213" s="361"/>
      <c r="IJJ213" s="361"/>
      <c r="IJK213" s="361"/>
      <c r="IJL213" s="361"/>
      <c r="IJM213" s="361"/>
      <c r="IJN213" s="361"/>
      <c r="IJO213" s="361"/>
      <c r="IJP213" s="361"/>
      <c r="IJQ213" s="361"/>
      <c r="IJR213" s="361"/>
      <c r="IJS213" s="361"/>
      <c r="IJT213" s="361"/>
      <c r="IJU213" s="361"/>
      <c r="IJV213" s="361"/>
      <c r="IJW213" s="361"/>
      <c r="IJX213" s="361"/>
      <c r="IJY213" s="361"/>
      <c r="IJZ213" s="361"/>
      <c r="IKA213" s="361"/>
      <c r="IKB213" s="361"/>
      <c r="IKC213" s="361"/>
      <c r="IKD213" s="361"/>
      <c r="IKE213" s="361"/>
      <c r="IKF213" s="361"/>
      <c r="IKG213" s="361"/>
      <c r="IKH213" s="361"/>
      <c r="IKI213" s="361"/>
      <c r="IKJ213" s="361"/>
      <c r="IKK213" s="361"/>
      <c r="IKL213" s="361"/>
      <c r="IKM213" s="361"/>
      <c r="IKN213" s="361"/>
      <c r="IKO213" s="361"/>
      <c r="IKP213" s="361"/>
      <c r="IKQ213" s="361"/>
      <c r="IKR213" s="361"/>
      <c r="IKS213" s="361"/>
      <c r="IKT213" s="361"/>
      <c r="IKU213" s="361"/>
      <c r="IKV213" s="361"/>
      <c r="IKW213" s="361"/>
      <c r="IKX213" s="361"/>
      <c r="IKY213" s="361"/>
      <c r="IKZ213" s="361"/>
      <c r="ILA213" s="361"/>
      <c r="ILB213" s="361"/>
      <c r="ILC213" s="361"/>
      <c r="ILD213" s="361"/>
      <c r="ILE213" s="361"/>
      <c r="ILF213" s="361"/>
      <c r="ILG213" s="361"/>
      <c r="ILH213" s="361"/>
      <c r="ILI213" s="361"/>
      <c r="ILJ213" s="361"/>
      <c r="ILK213" s="361"/>
      <c r="ILL213" s="361"/>
      <c r="ILM213" s="361"/>
      <c r="ILN213" s="361"/>
      <c r="ILO213" s="361"/>
      <c r="ILP213" s="361"/>
      <c r="ILQ213" s="361"/>
      <c r="ILR213" s="361"/>
      <c r="ILS213" s="361"/>
      <c r="ILT213" s="361"/>
      <c r="ILU213" s="361"/>
      <c r="ILV213" s="361"/>
      <c r="ILW213" s="361"/>
      <c r="ILX213" s="361"/>
      <c r="ILY213" s="361"/>
      <c r="ILZ213" s="361"/>
      <c r="IMA213" s="361"/>
      <c r="IMB213" s="361"/>
      <c r="IMC213" s="361"/>
      <c r="IMD213" s="361"/>
      <c r="IME213" s="361"/>
      <c r="IMF213" s="361"/>
      <c r="IMG213" s="361"/>
      <c r="IMH213" s="361"/>
      <c r="IMI213" s="361"/>
      <c r="IMJ213" s="361"/>
      <c r="IMK213" s="361"/>
      <c r="IML213" s="361"/>
      <c r="IMM213" s="361"/>
      <c r="IMN213" s="361"/>
      <c r="IMO213" s="361"/>
      <c r="IMP213" s="361"/>
      <c r="IMQ213" s="361"/>
      <c r="IMR213" s="361"/>
      <c r="IMS213" s="361"/>
      <c r="IMT213" s="361"/>
      <c r="IMU213" s="361"/>
      <c r="IMV213" s="361"/>
      <c r="IMW213" s="361"/>
      <c r="IMX213" s="361"/>
      <c r="IMY213" s="361"/>
      <c r="IMZ213" s="361"/>
      <c r="INA213" s="361"/>
      <c r="INB213" s="361"/>
      <c r="INC213" s="361"/>
      <c r="IND213" s="361"/>
      <c r="INE213" s="361"/>
      <c r="INF213" s="361"/>
      <c r="ING213" s="361"/>
      <c r="INH213" s="361"/>
      <c r="INI213" s="361"/>
      <c r="INJ213" s="361"/>
      <c r="INK213" s="361"/>
      <c r="INL213" s="361"/>
      <c r="INM213" s="361"/>
      <c r="INN213" s="361"/>
      <c r="INO213" s="361"/>
      <c r="INP213" s="361"/>
      <c r="INQ213" s="361"/>
      <c r="INR213" s="361"/>
      <c r="INS213" s="361"/>
      <c r="INT213" s="361"/>
      <c r="INU213" s="361"/>
      <c r="INV213" s="361"/>
      <c r="INW213" s="361"/>
      <c r="INX213" s="361"/>
      <c r="INY213" s="361"/>
      <c r="INZ213" s="361"/>
      <c r="IOA213" s="361"/>
      <c r="IOB213" s="361"/>
      <c r="IOC213" s="361"/>
      <c r="IOD213" s="361"/>
      <c r="IOE213" s="361"/>
      <c r="IOF213" s="361"/>
      <c r="IOG213" s="361"/>
      <c r="IOH213" s="361"/>
      <c r="IOI213" s="361"/>
      <c r="IOJ213" s="361"/>
      <c r="IOK213" s="361"/>
      <c r="IOL213" s="361"/>
      <c r="IOM213" s="361"/>
      <c r="ION213" s="361"/>
      <c r="IOO213" s="361"/>
      <c r="IOP213" s="361"/>
      <c r="IOQ213" s="361"/>
      <c r="IOR213" s="361"/>
      <c r="IOS213" s="361"/>
      <c r="IOT213" s="361"/>
      <c r="IOU213" s="361"/>
      <c r="IOV213" s="361"/>
      <c r="IOW213" s="361"/>
      <c r="IOX213" s="361"/>
      <c r="IOY213" s="361"/>
      <c r="IOZ213" s="361"/>
      <c r="IPA213" s="361"/>
      <c r="IPB213" s="361"/>
      <c r="IPC213" s="361"/>
      <c r="IPD213" s="361"/>
      <c r="IPE213" s="361"/>
      <c r="IPF213" s="361"/>
      <c r="IPG213" s="361"/>
      <c r="IPH213" s="361"/>
      <c r="IPI213" s="361"/>
      <c r="IPJ213" s="361"/>
      <c r="IPK213" s="361"/>
      <c r="IPL213" s="361"/>
      <c r="IPM213" s="361"/>
      <c r="IPN213" s="361"/>
      <c r="IPO213" s="361"/>
      <c r="IPP213" s="361"/>
      <c r="IPQ213" s="361"/>
      <c r="IPR213" s="361"/>
      <c r="IPS213" s="361"/>
      <c r="IPT213" s="361"/>
      <c r="IPU213" s="361"/>
      <c r="IPV213" s="361"/>
      <c r="IPW213" s="361"/>
      <c r="IPX213" s="361"/>
      <c r="IPY213" s="361"/>
      <c r="IPZ213" s="361"/>
      <c r="IQA213" s="361"/>
      <c r="IQB213" s="361"/>
      <c r="IQC213" s="361"/>
      <c r="IQD213" s="361"/>
      <c r="IQE213" s="361"/>
      <c r="IQF213" s="361"/>
      <c r="IQG213" s="361"/>
      <c r="IQH213" s="361"/>
      <c r="IQI213" s="361"/>
      <c r="IQJ213" s="361"/>
      <c r="IQK213" s="361"/>
      <c r="IQL213" s="361"/>
      <c r="IQM213" s="361"/>
      <c r="IQN213" s="361"/>
      <c r="IQO213" s="361"/>
      <c r="IQP213" s="361"/>
      <c r="IQQ213" s="361"/>
      <c r="IQR213" s="361"/>
      <c r="IQS213" s="361"/>
      <c r="IQT213" s="361"/>
      <c r="IQU213" s="361"/>
      <c r="IQV213" s="361"/>
      <c r="IQW213" s="361"/>
      <c r="IQX213" s="361"/>
      <c r="IQY213" s="361"/>
      <c r="IQZ213" s="361"/>
      <c r="IRA213" s="361"/>
      <c r="IRB213" s="361"/>
      <c r="IRC213" s="361"/>
      <c r="IRD213" s="361"/>
      <c r="IRE213" s="361"/>
      <c r="IRF213" s="361"/>
      <c r="IRG213" s="361"/>
      <c r="IRH213" s="361"/>
      <c r="IRI213" s="361"/>
      <c r="IRJ213" s="361"/>
      <c r="IRK213" s="361"/>
      <c r="IRL213" s="361"/>
      <c r="IRM213" s="361"/>
      <c r="IRN213" s="361"/>
      <c r="IRO213" s="361"/>
      <c r="IRP213" s="361"/>
      <c r="IRQ213" s="361"/>
      <c r="IRR213" s="361"/>
      <c r="IRS213" s="361"/>
      <c r="IRT213" s="361"/>
      <c r="IRU213" s="361"/>
      <c r="IRV213" s="361"/>
      <c r="IRW213" s="361"/>
      <c r="IRX213" s="361"/>
      <c r="IRY213" s="361"/>
      <c r="IRZ213" s="361"/>
      <c r="ISA213" s="361"/>
      <c r="ISB213" s="361"/>
      <c r="ISC213" s="361"/>
      <c r="ISD213" s="361"/>
      <c r="ISE213" s="361"/>
      <c r="ISF213" s="361"/>
      <c r="ISG213" s="361"/>
      <c r="ISH213" s="361"/>
      <c r="ISI213" s="361"/>
      <c r="ISJ213" s="361"/>
      <c r="ISK213" s="361"/>
      <c r="ISL213" s="361"/>
      <c r="ISM213" s="361"/>
      <c r="ISN213" s="361"/>
      <c r="ISO213" s="361"/>
      <c r="ISP213" s="361"/>
      <c r="ISQ213" s="361"/>
      <c r="ISR213" s="361"/>
      <c r="ISS213" s="361"/>
      <c r="IST213" s="361"/>
      <c r="ISU213" s="361"/>
      <c r="ISV213" s="361"/>
      <c r="ISW213" s="361"/>
      <c r="ISX213" s="361"/>
      <c r="ISY213" s="361"/>
      <c r="ISZ213" s="361"/>
      <c r="ITA213" s="361"/>
      <c r="ITB213" s="361"/>
      <c r="ITC213" s="361"/>
      <c r="ITD213" s="361"/>
      <c r="ITE213" s="361"/>
      <c r="ITF213" s="361"/>
      <c r="ITG213" s="361"/>
      <c r="ITH213" s="361"/>
      <c r="ITI213" s="361"/>
      <c r="ITJ213" s="361"/>
      <c r="ITK213" s="361"/>
      <c r="ITL213" s="361"/>
      <c r="ITM213" s="361"/>
      <c r="ITN213" s="361"/>
      <c r="ITO213" s="361"/>
      <c r="ITP213" s="361"/>
      <c r="ITQ213" s="361"/>
      <c r="ITR213" s="361"/>
      <c r="ITS213" s="361"/>
      <c r="ITT213" s="361"/>
      <c r="ITU213" s="361"/>
      <c r="ITV213" s="361"/>
      <c r="ITW213" s="361"/>
      <c r="ITX213" s="361"/>
      <c r="ITY213" s="361"/>
      <c r="ITZ213" s="361"/>
      <c r="IUA213" s="361"/>
      <c r="IUB213" s="361"/>
      <c r="IUC213" s="361"/>
      <c r="IUD213" s="361"/>
      <c r="IUE213" s="361"/>
      <c r="IUF213" s="361"/>
      <c r="IUG213" s="361"/>
      <c r="IUH213" s="361"/>
      <c r="IUI213" s="361"/>
      <c r="IUJ213" s="361"/>
      <c r="IUK213" s="361"/>
      <c r="IUL213" s="361"/>
      <c r="IUM213" s="361"/>
      <c r="IUN213" s="361"/>
      <c r="IUO213" s="361"/>
      <c r="IUP213" s="361"/>
      <c r="IUQ213" s="361"/>
      <c r="IUR213" s="361"/>
      <c r="IUS213" s="361"/>
      <c r="IUT213" s="361"/>
      <c r="IUU213" s="361"/>
      <c r="IUV213" s="361"/>
      <c r="IUW213" s="361"/>
      <c r="IUX213" s="361"/>
      <c r="IUY213" s="361"/>
      <c r="IUZ213" s="361"/>
      <c r="IVA213" s="361"/>
      <c r="IVB213" s="361"/>
      <c r="IVC213" s="361"/>
      <c r="IVD213" s="361"/>
      <c r="IVE213" s="361"/>
      <c r="IVF213" s="361"/>
      <c r="IVG213" s="361"/>
      <c r="IVH213" s="361"/>
      <c r="IVI213" s="361"/>
      <c r="IVJ213" s="361"/>
      <c r="IVK213" s="361"/>
      <c r="IVL213" s="361"/>
      <c r="IVM213" s="361"/>
      <c r="IVN213" s="361"/>
      <c r="IVO213" s="361"/>
      <c r="IVP213" s="361"/>
      <c r="IVQ213" s="361"/>
      <c r="IVR213" s="361"/>
      <c r="IVS213" s="361"/>
      <c r="IVT213" s="361"/>
      <c r="IVU213" s="361"/>
      <c r="IVV213" s="361"/>
      <c r="IVW213" s="361"/>
      <c r="IVX213" s="361"/>
      <c r="IVY213" s="361"/>
      <c r="IVZ213" s="361"/>
      <c r="IWA213" s="361"/>
      <c r="IWB213" s="361"/>
      <c r="IWC213" s="361"/>
      <c r="IWD213" s="361"/>
      <c r="IWE213" s="361"/>
      <c r="IWF213" s="361"/>
      <c r="IWG213" s="361"/>
      <c r="IWH213" s="361"/>
      <c r="IWI213" s="361"/>
      <c r="IWJ213" s="361"/>
      <c r="IWK213" s="361"/>
      <c r="IWL213" s="361"/>
      <c r="IWM213" s="361"/>
      <c r="IWN213" s="361"/>
      <c r="IWO213" s="361"/>
      <c r="IWP213" s="361"/>
      <c r="IWQ213" s="361"/>
      <c r="IWR213" s="361"/>
      <c r="IWS213" s="361"/>
      <c r="IWT213" s="361"/>
      <c r="IWU213" s="361"/>
      <c r="IWV213" s="361"/>
      <c r="IWW213" s="361"/>
      <c r="IWX213" s="361"/>
      <c r="IWY213" s="361"/>
      <c r="IWZ213" s="361"/>
      <c r="IXA213" s="361"/>
      <c r="IXB213" s="361"/>
      <c r="IXC213" s="361"/>
      <c r="IXD213" s="361"/>
      <c r="IXE213" s="361"/>
      <c r="IXF213" s="361"/>
      <c r="IXG213" s="361"/>
      <c r="IXH213" s="361"/>
      <c r="IXI213" s="361"/>
      <c r="IXJ213" s="361"/>
      <c r="IXK213" s="361"/>
      <c r="IXL213" s="361"/>
      <c r="IXM213" s="361"/>
      <c r="IXN213" s="361"/>
      <c r="IXO213" s="361"/>
      <c r="IXP213" s="361"/>
      <c r="IXQ213" s="361"/>
      <c r="IXR213" s="361"/>
      <c r="IXS213" s="361"/>
      <c r="IXT213" s="361"/>
      <c r="IXU213" s="361"/>
      <c r="IXV213" s="361"/>
      <c r="IXW213" s="361"/>
      <c r="IXX213" s="361"/>
      <c r="IXY213" s="361"/>
      <c r="IXZ213" s="361"/>
      <c r="IYA213" s="361"/>
      <c r="IYB213" s="361"/>
      <c r="IYC213" s="361"/>
      <c r="IYD213" s="361"/>
      <c r="IYE213" s="361"/>
      <c r="IYF213" s="361"/>
      <c r="IYG213" s="361"/>
      <c r="IYH213" s="361"/>
      <c r="IYI213" s="361"/>
      <c r="IYJ213" s="361"/>
      <c r="IYK213" s="361"/>
      <c r="IYL213" s="361"/>
      <c r="IYM213" s="361"/>
      <c r="IYN213" s="361"/>
      <c r="IYO213" s="361"/>
      <c r="IYP213" s="361"/>
      <c r="IYQ213" s="361"/>
      <c r="IYR213" s="361"/>
      <c r="IYS213" s="361"/>
      <c r="IYT213" s="361"/>
      <c r="IYU213" s="361"/>
      <c r="IYV213" s="361"/>
      <c r="IYW213" s="361"/>
      <c r="IYX213" s="361"/>
      <c r="IYY213" s="361"/>
      <c r="IYZ213" s="361"/>
      <c r="IZA213" s="361"/>
      <c r="IZB213" s="361"/>
      <c r="IZC213" s="361"/>
      <c r="IZD213" s="361"/>
      <c r="IZE213" s="361"/>
      <c r="IZF213" s="361"/>
      <c r="IZG213" s="361"/>
      <c r="IZH213" s="361"/>
      <c r="IZI213" s="361"/>
      <c r="IZJ213" s="361"/>
      <c r="IZK213" s="361"/>
      <c r="IZL213" s="361"/>
      <c r="IZM213" s="361"/>
      <c r="IZN213" s="361"/>
      <c r="IZO213" s="361"/>
      <c r="IZP213" s="361"/>
      <c r="IZQ213" s="361"/>
      <c r="IZR213" s="361"/>
      <c r="IZS213" s="361"/>
      <c r="IZT213" s="361"/>
      <c r="IZU213" s="361"/>
      <c r="IZV213" s="361"/>
      <c r="IZW213" s="361"/>
      <c r="IZX213" s="361"/>
      <c r="IZY213" s="361"/>
      <c r="IZZ213" s="361"/>
      <c r="JAA213" s="361"/>
      <c r="JAB213" s="361"/>
      <c r="JAC213" s="361"/>
      <c r="JAD213" s="361"/>
      <c r="JAE213" s="361"/>
      <c r="JAF213" s="361"/>
      <c r="JAG213" s="361"/>
      <c r="JAH213" s="361"/>
      <c r="JAI213" s="361"/>
      <c r="JAJ213" s="361"/>
      <c r="JAK213" s="361"/>
      <c r="JAL213" s="361"/>
      <c r="JAM213" s="361"/>
      <c r="JAN213" s="361"/>
      <c r="JAO213" s="361"/>
      <c r="JAP213" s="361"/>
      <c r="JAQ213" s="361"/>
      <c r="JAR213" s="361"/>
      <c r="JAS213" s="361"/>
      <c r="JAT213" s="361"/>
      <c r="JAU213" s="361"/>
      <c r="JAV213" s="361"/>
      <c r="JAW213" s="361"/>
      <c r="JAX213" s="361"/>
      <c r="JAY213" s="361"/>
      <c r="JAZ213" s="361"/>
      <c r="JBA213" s="361"/>
      <c r="JBB213" s="361"/>
      <c r="JBC213" s="361"/>
      <c r="JBD213" s="361"/>
      <c r="JBE213" s="361"/>
      <c r="JBF213" s="361"/>
      <c r="JBG213" s="361"/>
      <c r="JBH213" s="361"/>
      <c r="JBI213" s="361"/>
      <c r="JBJ213" s="361"/>
      <c r="JBK213" s="361"/>
      <c r="JBL213" s="361"/>
      <c r="JBM213" s="361"/>
      <c r="JBN213" s="361"/>
      <c r="JBO213" s="361"/>
      <c r="JBP213" s="361"/>
      <c r="JBQ213" s="361"/>
      <c r="JBR213" s="361"/>
      <c r="JBS213" s="361"/>
      <c r="JBT213" s="361"/>
      <c r="JBU213" s="361"/>
      <c r="JBV213" s="361"/>
      <c r="JBW213" s="361"/>
      <c r="JBX213" s="361"/>
      <c r="JBY213" s="361"/>
      <c r="JBZ213" s="361"/>
      <c r="JCA213" s="361"/>
      <c r="JCB213" s="361"/>
      <c r="JCC213" s="361"/>
      <c r="JCD213" s="361"/>
      <c r="JCE213" s="361"/>
      <c r="JCF213" s="361"/>
      <c r="JCG213" s="361"/>
      <c r="JCH213" s="361"/>
      <c r="JCI213" s="361"/>
      <c r="JCJ213" s="361"/>
      <c r="JCK213" s="361"/>
      <c r="JCL213" s="361"/>
      <c r="JCM213" s="361"/>
      <c r="JCN213" s="361"/>
      <c r="JCO213" s="361"/>
      <c r="JCP213" s="361"/>
      <c r="JCQ213" s="361"/>
      <c r="JCR213" s="361"/>
      <c r="JCS213" s="361"/>
      <c r="JCT213" s="361"/>
      <c r="JCU213" s="361"/>
      <c r="JCV213" s="361"/>
      <c r="JCW213" s="361"/>
      <c r="JCX213" s="361"/>
      <c r="JCY213" s="361"/>
      <c r="JCZ213" s="361"/>
      <c r="JDA213" s="361"/>
      <c r="JDB213" s="361"/>
      <c r="JDC213" s="361"/>
      <c r="JDD213" s="361"/>
      <c r="JDE213" s="361"/>
      <c r="JDF213" s="361"/>
      <c r="JDG213" s="361"/>
      <c r="JDH213" s="361"/>
      <c r="JDI213" s="361"/>
      <c r="JDJ213" s="361"/>
      <c r="JDK213" s="361"/>
      <c r="JDL213" s="361"/>
      <c r="JDM213" s="361"/>
      <c r="JDN213" s="361"/>
      <c r="JDO213" s="361"/>
      <c r="JDP213" s="361"/>
      <c r="JDQ213" s="361"/>
      <c r="JDR213" s="361"/>
      <c r="JDS213" s="361"/>
      <c r="JDT213" s="361"/>
      <c r="JDU213" s="361"/>
      <c r="JDV213" s="361"/>
      <c r="JDW213" s="361"/>
      <c r="JDX213" s="361"/>
      <c r="JDY213" s="361"/>
      <c r="JDZ213" s="361"/>
      <c r="JEA213" s="361"/>
      <c r="JEB213" s="361"/>
      <c r="JEC213" s="361"/>
      <c r="JED213" s="361"/>
      <c r="JEE213" s="361"/>
      <c r="JEF213" s="361"/>
      <c r="JEG213" s="361"/>
      <c r="JEH213" s="361"/>
      <c r="JEI213" s="361"/>
      <c r="JEJ213" s="361"/>
      <c r="JEK213" s="361"/>
      <c r="JEL213" s="361"/>
      <c r="JEM213" s="361"/>
      <c r="JEN213" s="361"/>
      <c r="JEO213" s="361"/>
      <c r="JEP213" s="361"/>
      <c r="JEQ213" s="361"/>
      <c r="JER213" s="361"/>
      <c r="JES213" s="361"/>
      <c r="JET213" s="361"/>
      <c r="JEU213" s="361"/>
      <c r="JEV213" s="361"/>
      <c r="JEW213" s="361"/>
      <c r="JEX213" s="361"/>
      <c r="JEY213" s="361"/>
      <c r="JEZ213" s="361"/>
      <c r="JFA213" s="361"/>
      <c r="JFB213" s="361"/>
      <c r="JFC213" s="361"/>
      <c r="JFD213" s="361"/>
      <c r="JFE213" s="361"/>
      <c r="JFF213" s="361"/>
      <c r="JFG213" s="361"/>
      <c r="JFH213" s="361"/>
      <c r="JFI213" s="361"/>
      <c r="JFJ213" s="361"/>
      <c r="JFK213" s="361"/>
      <c r="JFL213" s="361"/>
      <c r="JFM213" s="361"/>
      <c r="JFN213" s="361"/>
      <c r="JFO213" s="361"/>
      <c r="JFP213" s="361"/>
      <c r="JFQ213" s="361"/>
      <c r="JFR213" s="361"/>
      <c r="JFS213" s="361"/>
      <c r="JFT213" s="361"/>
      <c r="JFU213" s="361"/>
      <c r="JFV213" s="361"/>
      <c r="JFW213" s="361"/>
      <c r="JFX213" s="361"/>
      <c r="JFY213" s="361"/>
      <c r="JFZ213" s="361"/>
      <c r="JGA213" s="361"/>
      <c r="JGB213" s="361"/>
      <c r="JGC213" s="361"/>
      <c r="JGD213" s="361"/>
      <c r="JGE213" s="361"/>
      <c r="JGF213" s="361"/>
      <c r="JGG213" s="361"/>
      <c r="JGH213" s="361"/>
      <c r="JGI213" s="361"/>
      <c r="JGJ213" s="361"/>
      <c r="JGK213" s="361"/>
      <c r="JGL213" s="361"/>
      <c r="JGM213" s="361"/>
      <c r="JGN213" s="361"/>
      <c r="JGO213" s="361"/>
      <c r="JGP213" s="361"/>
      <c r="JGQ213" s="361"/>
      <c r="JGR213" s="361"/>
      <c r="JGS213" s="361"/>
      <c r="JGT213" s="361"/>
      <c r="JGU213" s="361"/>
      <c r="JGV213" s="361"/>
      <c r="JGW213" s="361"/>
      <c r="JGX213" s="361"/>
      <c r="JGY213" s="361"/>
      <c r="JGZ213" s="361"/>
      <c r="JHA213" s="361"/>
      <c r="JHB213" s="361"/>
      <c r="JHC213" s="361"/>
      <c r="JHD213" s="361"/>
      <c r="JHE213" s="361"/>
      <c r="JHF213" s="361"/>
      <c r="JHG213" s="361"/>
      <c r="JHH213" s="361"/>
      <c r="JHI213" s="361"/>
      <c r="JHJ213" s="361"/>
      <c r="JHK213" s="361"/>
      <c r="JHL213" s="361"/>
      <c r="JHM213" s="361"/>
      <c r="JHN213" s="361"/>
      <c r="JHO213" s="361"/>
      <c r="JHP213" s="361"/>
      <c r="JHQ213" s="361"/>
      <c r="JHR213" s="361"/>
      <c r="JHS213" s="361"/>
      <c r="JHT213" s="361"/>
      <c r="JHU213" s="361"/>
      <c r="JHV213" s="361"/>
      <c r="JHW213" s="361"/>
      <c r="JHX213" s="361"/>
      <c r="JHY213" s="361"/>
      <c r="JHZ213" s="361"/>
      <c r="JIA213" s="361"/>
      <c r="JIB213" s="361"/>
      <c r="JIC213" s="361"/>
      <c r="JID213" s="361"/>
      <c r="JIE213" s="361"/>
      <c r="JIF213" s="361"/>
      <c r="JIG213" s="361"/>
      <c r="JIH213" s="361"/>
      <c r="JII213" s="361"/>
      <c r="JIJ213" s="361"/>
      <c r="JIK213" s="361"/>
      <c r="JIL213" s="361"/>
      <c r="JIM213" s="361"/>
      <c r="JIN213" s="361"/>
      <c r="JIO213" s="361"/>
      <c r="JIP213" s="361"/>
      <c r="JIQ213" s="361"/>
      <c r="JIR213" s="361"/>
      <c r="JIS213" s="361"/>
      <c r="JIT213" s="361"/>
      <c r="JIU213" s="361"/>
      <c r="JIV213" s="361"/>
      <c r="JIW213" s="361"/>
      <c r="JIX213" s="361"/>
      <c r="JIY213" s="361"/>
      <c r="JIZ213" s="361"/>
      <c r="JJA213" s="361"/>
      <c r="JJB213" s="361"/>
      <c r="JJC213" s="361"/>
      <c r="JJD213" s="361"/>
      <c r="JJE213" s="361"/>
      <c r="JJF213" s="361"/>
      <c r="JJG213" s="361"/>
      <c r="JJH213" s="361"/>
      <c r="JJI213" s="361"/>
      <c r="JJJ213" s="361"/>
      <c r="JJK213" s="361"/>
      <c r="JJL213" s="361"/>
      <c r="JJM213" s="361"/>
      <c r="JJN213" s="361"/>
      <c r="JJO213" s="361"/>
      <c r="JJP213" s="361"/>
      <c r="JJQ213" s="361"/>
      <c r="JJR213" s="361"/>
      <c r="JJS213" s="361"/>
      <c r="JJT213" s="361"/>
      <c r="JJU213" s="361"/>
      <c r="JJV213" s="361"/>
      <c r="JJW213" s="361"/>
      <c r="JJX213" s="361"/>
      <c r="JJY213" s="361"/>
      <c r="JJZ213" s="361"/>
      <c r="JKA213" s="361"/>
      <c r="JKB213" s="361"/>
      <c r="JKC213" s="361"/>
      <c r="JKD213" s="361"/>
      <c r="JKE213" s="361"/>
      <c r="JKF213" s="361"/>
      <c r="JKG213" s="361"/>
      <c r="JKH213" s="361"/>
      <c r="JKI213" s="361"/>
      <c r="JKJ213" s="361"/>
      <c r="JKK213" s="361"/>
      <c r="JKL213" s="361"/>
      <c r="JKM213" s="361"/>
      <c r="JKN213" s="361"/>
      <c r="JKO213" s="361"/>
      <c r="JKP213" s="361"/>
      <c r="JKQ213" s="361"/>
      <c r="JKR213" s="361"/>
      <c r="JKS213" s="361"/>
      <c r="JKT213" s="361"/>
      <c r="JKU213" s="361"/>
      <c r="JKV213" s="361"/>
      <c r="JKW213" s="361"/>
      <c r="JKX213" s="361"/>
      <c r="JKY213" s="361"/>
      <c r="JKZ213" s="361"/>
      <c r="JLA213" s="361"/>
      <c r="JLB213" s="361"/>
      <c r="JLC213" s="361"/>
      <c r="JLD213" s="361"/>
      <c r="JLE213" s="361"/>
      <c r="JLF213" s="361"/>
      <c r="JLG213" s="361"/>
      <c r="JLH213" s="361"/>
      <c r="JLI213" s="361"/>
      <c r="JLJ213" s="361"/>
      <c r="JLK213" s="361"/>
      <c r="JLL213" s="361"/>
      <c r="JLM213" s="361"/>
      <c r="JLN213" s="361"/>
      <c r="JLO213" s="361"/>
      <c r="JLP213" s="361"/>
      <c r="JLQ213" s="361"/>
      <c r="JLR213" s="361"/>
      <c r="JLS213" s="361"/>
      <c r="JLT213" s="361"/>
      <c r="JLU213" s="361"/>
      <c r="JLV213" s="361"/>
      <c r="JLW213" s="361"/>
      <c r="JLX213" s="361"/>
      <c r="JLY213" s="361"/>
      <c r="JLZ213" s="361"/>
      <c r="JMA213" s="361"/>
      <c r="JMB213" s="361"/>
      <c r="JMC213" s="361"/>
      <c r="JMD213" s="361"/>
      <c r="JME213" s="361"/>
      <c r="JMF213" s="361"/>
      <c r="JMG213" s="361"/>
      <c r="JMH213" s="361"/>
      <c r="JMI213" s="361"/>
      <c r="JMJ213" s="361"/>
      <c r="JMK213" s="361"/>
      <c r="JML213" s="361"/>
      <c r="JMM213" s="361"/>
      <c r="JMN213" s="361"/>
      <c r="JMO213" s="361"/>
      <c r="JMP213" s="361"/>
      <c r="JMQ213" s="361"/>
      <c r="JMR213" s="361"/>
      <c r="JMS213" s="361"/>
      <c r="JMT213" s="361"/>
      <c r="JMU213" s="361"/>
      <c r="JMV213" s="361"/>
      <c r="JMW213" s="361"/>
      <c r="JMX213" s="361"/>
      <c r="JMY213" s="361"/>
      <c r="JMZ213" s="361"/>
      <c r="JNA213" s="361"/>
      <c r="JNB213" s="361"/>
      <c r="JNC213" s="361"/>
      <c r="JND213" s="361"/>
      <c r="JNE213" s="361"/>
      <c r="JNF213" s="361"/>
      <c r="JNG213" s="361"/>
      <c r="JNH213" s="361"/>
      <c r="JNI213" s="361"/>
      <c r="JNJ213" s="361"/>
      <c r="JNK213" s="361"/>
      <c r="JNL213" s="361"/>
      <c r="JNM213" s="361"/>
      <c r="JNN213" s="361"/>
      <c r="JNO213" s="361"/>
      <c r="JNP213" s="361"/>
      <c r="JNQ213" s="361"/>
      <c r="JNR213" s="361"/>
      <c r="JNS213" s="361"/>
      <c r="JNT213" s="361"/>
      <c r="JNU213" s="361"/>
      <c r="JNV213" s="361"/>
      <c r="JNW213" s="361"/>
      <c r="JNX213" s="361"/>
      <c r="JNY213" s="361"/>
      <c r="JNZ213" s="361"/>
      <c r="JOA213" s="361"/>
      <c r="JOB213" s="361"/>
      <c r="JOC213" s="361"/>
      <c r="JOD213" s="361"/>
      <c r="JOE213" s="361"/>
      <c r="JOF213" s="361"/>
      <c r="JOG213" s="361"/>
      <c r="JOH213" s="361"/>
      <c r="JOI213" s="361"/>
      <c r="JOJ213" s="361"/>
      <c r="JOK213" s="361"/>
      <c r="JOL213" s="361"/>
      <c r="JOM213" s="361"/>
      <c r="JON213" s="361"/>
      <c r="JOO213" s="361"/>
      <c r="JOP213" s="361"/>
      <c r="JOQ213" s="361"/>
      <c r="JOR213" s="361"/>
      <c r="JOS213" s="361"/>
      <c r="JOT213" s="361"/>
      <c r="JOU213" s="361"/>
      <c r="JOV213" s="361"/>
      <c r="JOW213" s="361"/>
      <c r="JOX213" s="361"/>
      <c r="JOY213" s="361"/>
      <c r="JOZ213" s="361"/>
      <c r="JPA213" s="361"/>
      <c r="JPB213" s="361"/>
      <c r="JPC213" s="361"/>
      <c r="JPD213" s="361"/>
      <c r="JPE213" s="361"/>
      <c r="JPF213" s="361"/>
      <c r="JPG213" s="361"/>
      <c r="JPH213" s="361"/>
      <c r="JPI213" s="361"/>
      <c r="JPJ213" s="361"/>
      <c r="JPK213" s="361"/>
      <c r="JPL213" s="361"/>
      <c r="JPM213" s="361"/>
      <c r="JPN213" s="361"/>
      <c r="JPO213" s="361"/>
      <c r="JPP213" s="361"/>
      <c r="JPQ213" s="361"/>
      <c r="JPR213" s="361"/>
      <c r="JPS213" s="361"/>
      <c r="JPT213" s="361"/>
      <c r="JPU213" s="361"/>
      <c r="JPV213" s="361"/>
      <c r="JPW213" s="361"/>
      <c r="JPX213" s="361"/>
      <c r="JPY213" s="361"/>
      <c r="JPZ213" s="361"/>
      <c r="JQA213" s="361"/>
      <c r="JQB213" s="361"/>
      <c r="JQC213" s="361"/>
      <c r="JQD213" s="361"/>
      <c r="JQE213" s="361"/>
      <c r="JQF213" s="361"/>
      <c r="JQG213" s="361"/>
      <c r="JQH213" s="361"/>
      <c r="JQI213" s="361"/>
      <c r="JQJ213" s="361"/>
      <c r="JQK213" s="361"/>
      <c r="JQL213" s="361"/>
      <c r="JQM213" s="361"/>
      <c r="JQN213" s="361"/>
      <c r="JQO213" s="361"/>
      <c r="JQP213" s="361"/>
      <c r="JQQ213" s="361"/>
      <c r="JQR213" s="361"/>
      <c r="JQS213" s="361"/>
      <c r="JQT213" s="361"/>
      <c r="JQU213" s="361"/>
      <c r="JQV213" s="361"/>
      <c r="JQW213" s="361"/>
      <c r="JQX213" s="361"/>
      <c r="JQY213" s="361"/>
      <c r="JQZ213" s="361"/>
      <c r="JRA213" s="361"/>
      <c r="JRB213" s="361"/>
      <c r="JRC213" s="361"/>
      <c r="JRD213" s="361"/>
      <c r="JRE213" s="361"/>
      <c r="JRF213" s="361"/>
      <c r="JRG213" s="361"/>
      <c r="JRH213" s="361"/>
      <c r="JRI213" s="361"/>
      <c r="JRJ213" s="361"/>
      <c r="JRK213" s="361"/>
      <c r="JRL213" s="361"/>
      <c r="JRM213" s="361"/>
      <c r="JRN213" s="361"/>
      <c r="JRO213" s="361"/>
      <c r="JRP213" s="361"/>
      <c r="JRQ213" s="361"/>
      <c r="JRR213" s="361"/>
      <c r="JRS213" s="361"/>
      <c r="JRT213" s="361"/>
      <c r="JRU213" s="361"/>
      <c r="JRV213" s="361"/>
      <c r="JRW213" s="361"/>
      <c r="JRX213" s="361"/>
      <c r="JRY213" s="361"/>
      <c r="JRZ213" s="361"/>
      <c r="JSA213" s="361"/>
      <c r="JSB213" s="361"/>
      <c r="JSC213" s="361"/>
      <c r="JSD213" s="361"/>
      <c r="JSE213" s="361"/>
      <c r="JSF213" s="361"/>
      <c r="JSG213" s="361"/>
      <c r="JSH213" s="361"/>
      <c r="JSI213" s="361"/>
      <c r="JSJ213" s="361"/>
      <c r="JSK213" s="361"/>
      <c r="JSL213" s="361"/>
      <c r="JSM213" s="361"/>
      <c r="JSN213" s="361"/>
      <c r="JSO213" s="361"/>
      <c r="JSP213" s="361"/>
      <c r="JSQ213" s="361"/>
      <c r="JSR213" s="361"/>
      <c r="JSS213" s="361"/>
      <c r="JST213" s="361"/>
      <c r="JSU213" s="361"/>
      <c r="JSV213" s="361"/>
      <c r="JSW213" s="361"/>
      <c r="JSX213" s="361"/>
      <c r="JSY213" s="361"/>
      <c r="JSZ213" s="361"/>
      <c r="JTA213" s="361"/>
      <c r="JTB213" s="361"/>
      <c r="JTC213" s="361"/>
      <c r="JTD213" s="361"/>
      <c r="JTE213" s="361"/>
      <c r="JTF213" s="361"/>
      <c r="JTG213" s="361"/>
      <c r="JTH213" s="361"/>
      <c r="JTI213" s="361"/>
      <c r="JTJ213" s="361"/>
      <c r="JTK213" s="361"/>
      <c r="JTL213" s="361"/>
      <c r="JTM213" s="361"/>
      <c r="JTN213" s="361"/>
      <c r="JTO213" s="361"/>
      <c r="JTP213" s="361"/>
      <c r="JTQ213" s="361"/>
      <c r="JTR213" s="361"/>
      <c r="JTS213" s="361"/>
      <c r="JTT213" s="361"/>
      <c r="JTU213" s="361"/>
      <c r="JTV213" s="361"/>
      <c r="JTW213" s="361"/>
      <c r="JTX213" s="361"/>
      <c r="JTY213" s="361"/>
      <c r="JTZ213" s="361"/>
      <c r="JUA213" s="361"/>
      <c r="JUB213" s="361"/>
      <c r="JUC213" s="361"/>
      <c r="JUD213" s="361"/>
      <c r="JUE213" s="361"/>
      <c r="JUF213" s="361"/>
      <c r="JUG213" s="361"/>
      <c r="JUH213" s="361"/>
      <c r="JUI213" s="361"/>
      <c r="JUJ213" s="361"/>
      <c r="JUK213" s="361"/>
      <c r="JUL213" s="361"/>
      <c r="JUM213" s="361"/>
      <c r="JUN213" s="361"/>
      <c r="JUO213" s="361"/>
      <c r="JUP213" s="361"/>
      <c r="JUQ213" s="361"/>
      <c r="JUR213" s="361"/>
      <c r="JUS213" s="361"/>
      <c r="JUT213" s="361"/>
      <c r="JUU213" s="361"/>
      <c r="JUV213" s="361"/>
      <c r="JUW213" s="361"/>
      <c r="JUX213" s="361"/>
      <c r="JUY213" s="361"/>
      <c r="JUZ213" s="361"/>
      <c r="JVA213" s="361"/>
      <c r="JVB213" s="361"/>
      <c r="JVC213" s="361"/>
      <c r="JVD213" s="361"/>
      <c r="JVE213" s="361"/>
      <c r="JVF213" s="361"/>
      <c r="JVG213" s="361"/>
      <c r="JVH213" s="361"/>
      <c r="JVI213" s="361"/>
      <c r="JVJ213" s="361"/>
      <c r="JVK213" s="361"/>
      <c r="JVL213" s="361"/>
      <c r="JVM213" s="361"/>
      <c r="JVN213" s="361"/>
      <c r="JVO213" s="361"/>
      <c r="JVP213" s="361"/>
      <c r="JVQ213" s="361"/>
      <c r="JVR213" s="361"/>
      <c r="JVS213" s="361"/>
      <c r="JVT213" s="361"/>
      <c r="JVU213" s="361"/>
      <c r="JVV213" s="361"/>
      <c r="JVW213" s="361"/>
      <c r="JVX213" s="361"/>
      <c r="JVY213" s="361"/>
      <c r="JVZ213" s="361"/>
      <c r="JWA213" s="361"/>
      <c r="JWB213" s="361"/>
      <c r="JWC213" s="361"/>
      <c r="JWD213" s="361"/>
      <c r="JWE213" s="361"/>
      <c r="JWF213" s="361"/>
      <c r="JWG213" s="361"/>
      <c r="JWH213" s="361"/>
      <c r="JWI213" s="361"/>
      <c r="JWJ213" s="361"/>
      <c r="JWK213" s="361"/>
      <c r="JWL213" s="361"/>
      <c r="JWM213" s="361"/>
      <c r="JWN213" s="361"/>
      <c r="JWO213" s="361"/>
      <c r="JWP213" s="361"/>
      <c r="JWQ213" s="361"/>
      <c r="JWR213" s="361"/>
      <c r="JWS213" s="361"/>
      <c r="JWT213" s="361"/>
      <c r="JWU213" s="361"/>
      <c r="JWV213" s="361"/>
      <c r="JWW213" s="361"/>
      <c r="JWX213" s="361"/>
      <c r="JWY213" s="361"/>
      <c r="JWZ213" s="361"/>
      <c r="JXA213" s="361"/>
      <c r="JXB213" s="361"/>
      <c r="JXC213" s="361"/>
      <c r="JXD213" s="361"/>
      <c r="JXE213" s="361"/>
      <c r="JXF213" s="361"/>
      <c r="JXG213" s="361"/>
      <c r="JXH213" s="361"/>
      <c r="JXI213" s="361"/>
      <c r="JXJ213" s="361"/>
      <c r="JXK213" s="361"/>
      <c r="JXL213" s="361"/>
      <c r="JXM213" s="361"/>
      <c r="JXN213" s="361"/>
      <c r="JXO213" s="361"/>
      <c r="JXP213" s="361"/>
      <c r="JXQ213" s="361"/>
      <c r="JXR213" s="361"/>
      <c r="JXS213" s="361"/>
      <c r="JXT213" s="361"/>
      <c r="JXU213" s="361"/>
      <c r="JXV213" s="361"/>
      <c r="JXW213" s="361"/>
      <c r="JXX213" s="361"/>
      <c r="JXY213" s="361"/>
      <c r="JXZ213" s="361"/>
      <c r="JYA213" s="361"/>
      <c r="JYB213" s="361"/>
      <c r="JYC213" s="361"/>
      <c r="JYD213" s="361"/>
      <c r="JYE213" s="361"/>
      <c r="JYF213" s="361"/>
      <c r="JYG213" s="361"/>
      <c r="JYH213" s="361"/>
      <c r="JYI213" s="361"/>
      <c r="JYJ213" s="361"/>
      <c r="JYK213" s="361"/>
      <c r="JYL213" s="361"/>
      <c r="JYM213" s="361"/>
      <c r="JYN213" s="361"/>
      <c r="JYO213" s="361"/>
      <c r="JYP213" s="361"/>
      <c r="JYQ213" s="361"/>
      <c r="JYR213" s="361"/>
      <c r="JYS213" s="361"/>
      <c r="JYT213" s="361"/>
      <c r="JYU213" s="361"/>
      <c r="JYV213" s="361"/>
      <c r="JYW213" s="361"/>
      <c r="JYX213" s="361"/>
      <c r="JYY213" s="361"/>
      <c r="JYZ213" s="361"/>
      <c r="JZA213" s="361"/>
      <c r="JZB213" s="361"/>
      <c r="JZC213" s="361"/>
      <c r="JZD213" s="361"/>
      <c r="JZE213" s="361"/>
      <c r="JZF213" s="361"/>
      <c r="JZG213" s="361"/>
      <c r="JZH213" s="361"/>
      <c r="JZI213" s="361"/>
      <c r="JZJ213" s="361"/>
      <c r="JZK213" s="361"/>
      <c r="JZL213" s="361"/>
      <c r="JZM213" s="361"/>
      <c r="JZN213" s="361"/>
      <c r="JZO213" s="361"/>
      <c r="JZP213" s="361"/>
      <c r="JZQ213" s="361"/>
      <c r="JZR213" s="361"/>
      <c r="JZS213" s="361"/>
      <c r="JZT213" s="361"/>
      <c r="JZU213" s="361"/>
      <c r="JZV213" s="361"/>
      <c r="JZW213" s="361"/>
      <c r="JZX213" s="361"/>
      <c r="JZY213" s="361"/>
      <c r="JZZ213" s="361"/>
      <c r="KAA213" s="361"/>
      <c r="KAB213" s="361"/>
      <c r="KAC213" s="361"/>
      <c r="KAD213" s="361"/>
      <c r="KAE213" s="361"/>
      <c r="KAF213" s="361"/>
      <c r="KAG213" s="361"/>
      <c r="KAH213" s="361"/>
      <c r="KAI213" s="361"/>
      <c r="KAJ213" s="361"/>
      <c r="KAK213" s="361"/>
      <c r="KAL213" s="361"/>
      <c r="KAM213" s="361"/>
      <c r="KAN213" s="361"/>
      <c r="KAO213" s="361"/>
      <c r="KAP213" s="361"/>
      <c r="KAQ213" s="361"/>
      <c r="KAR213" s="361"/>
      <c r="KAS213" s="361"/>
      <c r="KAT213" s="361"/>
      <c r="KAU213" s="361"/>
      <c r="KAV213" s="361"/>
      <c r="KAW213" s="361"/>
      <c r="KAX213" s="361"/>
      <c r="KAY213" s="361"/>
      <c r="KAZ213" s="361"/>
      <c r="KBA213" s="361"/>
      <c r="KBB213" s="361"/>
      <c r="KBC213" s="361"/>
      <c r="KBD213" s="361"/>
      <c r="KBE213" s="361"/>
      <c r="KBF213" s="361"/>
      <c r="KBG213" s="361"/>
      <c r="KBH213" s="361"/>
      <c r="KBI213" s="361"/>
      <c r="KBJ213" s="361"/>
      <c r="KBK213" s="361"/>
      <c r="KBL213" s="361"/>
      <c r="KBM213" s="361"/>
      <c r="KBN213" s="361"/>
      <c r="KBO213" s="361"/>
      <c r="KBP213" s="361"/>
      <c r="KBQ213" s="361"/>
      <c r="KBR213" s="361"/>
      <c r="KBS213" s="361"/>
      <c r="KBT213" s="361"/>
      <c r="KBU213" s="361"/>
      <c r="KBV213" s="361"/>
      <c r="KBW213" s="361"/>
      <c r="KBX213" s="361"/>
      <c r="KBY213" s="361"/>
      <c r="KBZ213" s="361"/>
      <c r="KCA213" s="361"/>
      <c r="KCB213" s="361"/>
      <c r="KCC213" s="361"/>
      <c r="KCD213" s="361"/>
      <c r="KCE213" s="361"/>
      <c r="KCF213" s="361"/>
      <c r="KCG213" s="361"/>
      <c r="KCH213" s="361"/>
      <c r="KCI213" s="361"/>
      <c r="KCJ213" s="361"/>
      <c r="KCK213" s="361"/>
      <c r="KCL213" s="361"/>
      <c r="KCM213" s="361"/>
      <c r="KCN213" s="361"/>
      <c r="KCO213" s="361"/>
      <c r="KCP213" s="361"/>
      <c r="KCQ213" s="361"/>
      <c r="KCR213" s="361"/>
      <c r="KCS213" s="361"/>
      <c r="KCT213" s="361"/>
      <c r="KCU213" s="361"/>
      <c r="KCV213" s="361"/>
      <c r="KCW213" s="361"/>
      <c r="KCX213" s="361"/>
      <c r="KCY213" s="361"/>
      <c r="KCZ213" s="361"/>
      <c r="KDA213" s="361"/>
      <c r="KDB213" s="361"/>
      <c r="KDC213" s="361"/>
      <c r="KDD213" s="361"/>
      <c r="KDE213" s="361"/>
      <c r="KDF213" s="361"/>
      <c r="KDG213" s="361"/>
      <c r="KDH213" s="361"/>
      <c r="KDI213" s="361"/>
      <c r="KDJ213" s="361"/>
      <c r="KDK213" s="361"/>
      <c r="KDL213" s="361"/>
      <c r="KDM213" s="361"/>
      <c r="KDN213" s="361"/>
      <c r="KDO213" s="361"/>
      <c r="KDP213" s="361"/>
      <c r="KDQ213" s="361"/>
      <c r="KDR213" s="361"/>
      <c r="KDS213" s="361"/>
      <c r="KDT213" s="361"/>
      <c r="KDU213" s="361"/>
      <c r="KDV213" s="361"/>
      <c r="KDW213" s="361"/>
      <c r="KDX213" s="361"/>
      <c r="KDY213" s="361"/>
      <c r="KDZ213" s="361"/>
      <c r="KEA213" s="361"/>
      <c r="KEB213" s="361"/>
      <c r="KEC213" s="361"/>
      <c r="KED213" s="361"/>
      <c r="KEE213" s="361"/>
      <c r="KEF213" s="361"/>
      <c r="KEG213" s="361"/>
      <c r="KEH213" s="361"/>
      <c r="KEI213" s="361"/>
      <c r="KEJ213" s="361"/>
      <c r="KEK213" s="361"/>
      <c r="KEL213" s="361"/>
      <c r="KEM213" s="361"/>
      <c r="KEN213" s="361"/>
      <c r="KEO213" s="361"/>
      <c r="KEP213" s="361"/>
      <c r="KEQ213" s="361"/>
      <c r="KER213" s="361"/>
      <c r="KES213" s="361"/>
      <c r="KET213" s="361"/>
      <c r="KEU213" s="361"/>
      <c r="KEV213" s="361"/>
      <c r="KEW213" s="361"/>
      <c r="KEX213" s="361"/>
      <c r="KEY213" s="361"/>
      <c r="KEZ213" s="361"/>
      <c r="KFA213" s="361"/>
      <c r="KFB213" s="361"/>
      <c r="KFC213" s="361"/>
      <c r="KFD213" s="361"/>
      <c r="KFE213" s="361"/>
      <c r="KFF213" s="361"/>
      <c r="KFG213" s="361"/>
      <c r="KFH213" s="361"/>
      <c r="KFI213" s="361"/>
      <c r="KFJ213" s="361"/>
      <c r="KFK213" s="361"/>
      <c r="KFL213" s="361"/>
      <c r="KFM213" s="361"/>
      <c r="KFN213" s="361"/>
      <c r="KFO213" s="361"/>
      <c r="KFP213" s="361"/>
      <c r="KFQ213" s="361"/>
      <c r="KFR213" s="361"/>
      <c r="KFS213" s="361"/>
      <c r="KFT213" s="361"/>
      <c r="KFU213" s="361"/>
      <c r="KFV213" s="361"/>
      <c r="KFW213" s="361"/>
      <c r="KFX213" s="361"/>
      <c r="KFY213" s="361"/>
      <c r="KFZ213" s="361"/>
      <c r="KGA213" s="361"/>
      <c r="KGB213" s="361"/>
      <c r="KGC213" s="361"/>
      <c r="KGD213" s="361"/>
      <c r="KGE213" s="361"/>
      <c r="KGF213" s="361"/>
      <c r="KGG213" s="361"/>
      <c r="KGH213" s="361"/>
      <c r="KGI213" s="361"/>
      <c r="KGJ213" s="361"/>
      <c r="KGK213" s="361"/>
      <c r="KGL213" s="361"/>
      <c r="KGM213" s="361"/>
      <c r="KGN213" s="361"/>
      <c r="KGO213" s="361"/>
      <c r="KGP213" s="361"/>
      <c r="KGQ213" s="361"/>
      <c r="KGR213" s="361"/>
      <c r="KGS213" s="361"/>
      <c r="KGT213" s="361"/>
      <c r="KGU213" s="361"/>
      <c r="KGV213" s="361"/>
      <c r="KGW213" s="361"/>
      <c r="KGX213" s="361"/>
      <c r="KGY213" s="361"/>
      <c r="KGZ213" s="361"/>
      <c r="KHA213" s="361"/>
      <c r="KHB213" s="361"/>
      <c r="KHC213" s="361"/>
      <c r="KHD213" s="361"/>
      <c r="KHE213" s="361"/>
      <c r="KHF213" s="361"/>
      <c r="KHG213" s="361"/>
      <c r="KHH213" s="361"/>
      <c r="KHI213" s="361"/>
      <c r="KHJ213" s="361"/>
      <c r="KHK213" s="361"/>
      <c r="KHL213" s="361"/>
      <c r="KHM213" s="361"/>
      <c r="KHN213" s="361"/>
      <c r="KHO213" s="361"/>
      <c r="KHP213" s="361"/>
      <c r="KHQ213" s="361"/>
      <c r="KHR213" s="361"/>
      <c r="KHS213" s="361"/>
      <c r="KHT213" s="361"/>
      <c r="KHU213" s="361"/>
      <c r="KHV213" s="361"/>
      <c r="KHW213" s="361"/>
      <c r="KHX213" s="361"/>
      <c r="KHY213" s="361"/>
      <c r="KHZ213" s="361"/>
      <c r="KIA213" s="361"/>
      <c r="KIB213" s="361"/>
      <c r="KIC213" s="361"/>
      <c r="KID213" s="361"/>
      <c r="KIE213" s="361"/>
      <c r="KIF213" s="361"/>
      <c r="KIG213" s="361"/>
      <c r="KIH213" s="361"/>
      <c r="KII213" s="361"/>
      <c r="KIJ213" s="361"/>
      <c r="KIK213" s="361"/>
      <c r="KIL213" s="361"/>
      <c r="KIM213" s="361"/>
      <c r="KIN213" s="361"/>
      <c r="KIO213" s="361"/>
      <c r="KIP213" s="361"/>
      <c r="KIQ213" s="361"/>
      <c r="KIR213" s="361"/>
      <c r="KIS213" s="361"/>
      <c r="KIT213" s="361"/>
      <c r="KIU213" s="361"/>
      <c r="KIV213" s="361"/>
      <c r="KIW213" s="361"/>
      <c r="KIX213" s="361"/>
      <c r="KIY213" s="361"/>
      <c r="KIZ213" s="361"/>
      <c r="KJA213" s="361"/>
      <c r="KJB213" s="361"/>
      <c r="KJC213" s="361"/>
      <c r="KJD213" s="361"/>
      <c r="KJE213" s="361"/>
      <c r="KJF213" s="361"/>
      <c r="KJG213" s="361"/>
      <c r="KJH213" s="361"/>
      <c r="KJI213" s="361"/>
      <c r="KJJ213" s="361"/>
      <c r="KJK213" s="361"/>
      <c r="KJL213" s="361"/>
      <c r="KJM213" s="361"/>
      <c r="KJN213" s="361"/>
      <c r="KJO213" s="361"/>
      <c r="KJP213" s="361"/>
      <c r="KJQ213" s="361"/>
      <c r="KJR213" s="361"/>
      <c r="KJS213" s="361"/>
      <c r="KJT213" s="361"/>
      <c r="KJU213" s="361"/>
      <c r="KJV213" s="361"/>
      <c r="KJW213" s="361"/>
      <c r="KJX213" s="361"/>
      <c r="KJY213" s="361"/>
      <c r="KJZ213" s="361"/>
      <c r="KKA213" s="361"/>
      <c r="KKB213" s="361"/>
      <c r="KKC213" s="361"/>
      <c r="KKD213" s="361"/>
      <c r="KKE213" s="361"/>
      <c r="KKF213" s="361"/>
      <c r="KKG213" s="361"/>
      <c r="KKH213" s="361"/>
      <c r="KKI213" s="361"/>
      <c r="KKJ213" s="361"/>
      <c r="KKK213" s="361"/>
      <c r="KKL213" s="361"/>
      <c r="KKM213" s="361"/>
      <c r="KKN213" s="361"/>
      <c r="KKO213" s="361"/>
      <c r="KKP213" s="361"/>
      <c r="KKQ213" s="361"/>
      <c r="KKR213" s="361"/>
      <c r="KKS213" s="361"/>
      <c r="KKT213" s="361"/>
      <c r="KKU213" s="361"/>
      <c r="KKV213" s="361"/>
      <c r="KKW213" s="361"/>
      <c r="KKX213" s="361"/>
      <c r="KKY213" s="361"/>
      <c r="KKZ213" s="361"/>
      <c r="KLA213" s="361"/>
      <c r="KLB213" s="361"/>
      <c r="KLC213" s="361"/>
      <c r="KLD213" s="361"/>
      <c r="KLE213" s="361"/>
      <c r="KLF213" s="361"/>
      <c r="KLG213" s="361"/>
      <c r="KLH213" s="361"/>
      <c r="KLI213" s="361"/>
      <c r="KLJ213" s="361"/>
      <c r="KLK213" s="361"/>
      <c r="KLL213" s="361"/>
      <c r="KLM213" s="361"/>
      <c r="KLN213" s="361"/>
      <c r="KLO213" s="361"/>
      <c r="KLP213" s="361"/>
      <c r="KLQ213" s="361"/>
      <c r="KLR213" s="361"/>
      <c r="KLS213" s="361"/>
      <c r="KLT213" s="361"/>
      <c r="KLU213" s="361"/>
      <c r="KLV213" s="361"/>
      <c r="KLW213" s="361"/>
      <c r="KLX213" s="361"/>
      <c r="KLY213" s="361"/>
      <c r="KLZ213" s="361"/>
      <c r="KMA213" s="361"/>
      <c r="KMB213" s="361"/>
      <c r="KMC213" s="361"/>
      <c r="KMD213" s="361"/>
      <c r="KME213" s="361"/>
      <c r="KMF213" s="361"/>
      <c r="KMG213" s="361"/>
      <c r="KMH213" s="361"/>
      <c r="KMI213" s="361"/>
      <c r="KMJ213" s="361"/>
      <c r="KMK213" s="361"/>
      <c r="KML213" s="361"/>
      <c r="KMM213" s="361"/>
      <c r="KMN213" s="361"/>
      <c r="KMO213" s="361"/>
      <c r="KMP213" s="361"/>
      <c r="KMQ213" s="361"/>
      <c r="KMR213" s="361"/>
      <c r="KMS213" s="361"/>
      <c r="KMT213" s="361"/>
      <c r="KMU213" s="361"/>
      <c r="KMV213" s="361"/>
      <c r="KMW213" s="361"/>
      <c r="KMX213" s="361"/>
      <c r="KMY213" s="361"/>
      <c r="KMZ213" s="361"/>
      <c r="KNA213" s="361"/>
      <c r="KNB213" s="361"/>
      <c r="KNC213" s="361"/>
      <c r="KND213" s="361"/>
      <c r="KNE213" s="361"/>
      <c r="KNF213" s="361"/>
      <c r="KNG213" s="361"/>
      <c r="KNH213" s="361"/>
      <c r="KNI213" s="361"/>
      <c r="KNJ213" s="361"/>
      <c r="KNK213" s="361"/>
      <c r="KNL213" s="361"/>
      <c r="KNM213" s="361"/>
      <c r="KNN213" s="361"/>
      <c r="KNO213" s="361"/>
      <c r="KNP213" s="361"/>
      <c r="KNQ213" s="361"/>
      <c r="KNR213" s="361"/>
      <c r="KNS213" s="361"/>
      <c r="KNT213" s="361"/>
      <c r="KNU213" s="361"/>
      <c r="KNV213" s="361"/>
      <c r="KNW213" s="361"/>
      <c r="KNX213" s="361"/>
      <c r="KNY213" s="361"/>
      <c r="KNZ213" s="361"/>
      <c r="KOA213" s="361"/>
      <c r="KOB213" s="361"/>
      <c r="KOC213" s="361"/>
      <c r="KOD213" s="361"/>
      <c r="KOE213" s="361"/>
      <c r="KOF213" s="361"/>
      <c r="KOG213" s="361"/>
      <c r="KOH213" s="361"/>
      <c r="KOI213" s="361"/>
      <c r="KOJ213" s="361"/>
      <c r="KOK213" s="361"/>
      <c r="KOL213" s="361"/>
      <c r="KOM213" s="361"/>
      <c r="KON213" s="361"/>
      <c r="KOO213" s="361"/>
      <c r="KOP213" s="361"/>
      <c r="KOQ213" s="361"/>
      <c r="KOR213" s="361"/>
      <c r="KOS213" s="361"/>
      <c r="KOT213" s="361"/>
      <c r="KOU213" s="361"/>
      <c r="KOV213" s="361"/>
      <c r="KOW213" s="361"/>
      <c r="KOX213" s="361"/>
      <c r="KOY213" s="361"/>
      <c r="KOZ213" s="361"/>
      <c r="KPA213" s="361"/>
      <c r="KPB213" s="361"/>
      <c r="KPC213" s="361"/>
      <c r="KPD213" s="361"/>
      <c r="KPE213" s="361"/>
      <c r="KPF213" s="361"/>
      <c r="KPG213" s="361"/>
      <c r="KPH213" s="361"/>
      <c r="KPI213" s="361"/>
      <c r="KPJ213" s="361"/>
      <c r="KPK213" s="361"/>
      <c r="KPL213" s="361"/>
      <c r="KPM213" s="361"/>
      <c r="KPN213" s="361"/>
      <c r="KPO213" s="361"/>
      <c r="KPP213" s="361"/>
      <c r="KPQ213" s="361"/>
      <c r="KPR213" s="361"/>
      <c r="KPS213" s="361"/>
      <c r="KPT213" s="361"/>
      <c r="KPU213" s="361"/>
      <c r="KPV213" s="361"/>
      <c r="KPW213" s="361"/>
      <c r="KPX213" s="361"/>
      <c r="KPY213" s="361"/>
      <c r="KPZ213" s="361"/>
      <c r="KQA213" s="361"/>
      <c r="KQB213" s="361"/>
      <c r="KQC213" s="361"/>
      <c r="KQD213" s="361"/>
      <c r="KQE213" s="361"/>
      <c r="KQF213" s="361"/>
      <c r="KQG213" s="361"/>
      <c r="KQH213" s="361"/>
      <c r="KQI213" s="361"/>
      <c r="KQJ213" s="361"/>
      <c r="KQK213" s="361"/>
      <c r="KQL213" s="361"/>
      <c r="KQM213" s="361"/>
      <c r="KQN213" s="361"/>
      <c r="KQO213" s="361"/>
      <c r="KQP213" s="361"/>
      <c r="KQQ213" s="361"/>
      <c r="KQR213" s="361"/>
      <c r="KQS213" s="361"/>
      <c r="KQT213" s="361"/>
      <c r="KQU213" s="361"/>
      <c r="KQV213" s="361"/>
      <c r="KQW213" s="361"/>
      <c r="KQX213" s="361"/>
      <c r="KQY213" s="361"/>
      <c r="KQZ213" s="361"/>
      <c r="KRA213" s="361"/>
      <c r="KRB213" s="361"/>
      <c r="KRC213" s="361"/>
      <c r="KRD213" s="361"/>
      <c r="KRE213" s="361"/>
      <c r="KRF213" s="361"/>
      <c r="KRG213" s="361"/>
      <c r="KRH213" s="361"/>
      <c r="KRI213" s="361"/>
      <c r="KRJ213" s="361"/>
      <c r="KRK213" s="361"/>
      <c r="KRL213" s="361"/>
      <c r="KRM213" s="361"/>
      <c r="KRN213" s="361"/>
      <c r="KRO213" s="361"/>
      <c r="KRP213" s="361"/>
      <c r="KRQ213" s="361"/>
      <c r="KRR213" s="361"/>
      <c r="KRS213" s="361"/>
      <c r="KRT213" s="361"/>
      <c r="KRU213" s="361"/>
      <c r="KRV213" s="361"/>
      <c r="KRW213" s="361"/>
      <c r="KRX213" s="361"/>
      <c r="KRY213" s="361"/>
      <c r="KRZ213" s="361"/>
      <c r="KSA213" s="361"/>
      <c r="KSB213" s="361"/>
      <c r="KSC213" s="361"/>
      <c r="KSD213" s="361"/>
      <c r="KSE213" s="361"/>
      <c r="KSF213" s="361"/>
      <c r="KSG213" s="361"/>
      <c r="KSH213" s="361"/>
      <c r="KSI213" s="361"/>
      <c r="KSJ213" s="361"/>
      <c r="KSK213" s="361"/>
      <c r="KSL213" s="361"/>
      <c r="KSM213" s="361"/>
      <c r="KSN213" s="361"/>
      <c r="KSO213" s="361"/>
      <c r="KSP213" s="361"/>
      <c r="KSQ213" s="361"/>
      <c r="KSR213" s="361"/>
      <c r="KSS213" s="361"/>
      <c r="KST213" s="361"/>
      <c r="KSU213" s="361"/>
      <c r="KSV213" s="361"/>
      <c r="KSW213" s="361"/>
      <c r="KSX213" s="361"/>
      <c r="KSY213" s="361"/>
      <c r="KSZ213" s="361"/>
      <c r="KTA213" s="361"/>
      <c r="KTB213" s="361"/>
      <c r="KTC213" s="361"/>
      <c r="KTD213" s="361"/>
      <c r="KTE213" s="361"/>
      <c r="KTF213" s="361"/>
      <c r="KTG213" s="361"/>
      <c r="KTH213" s="361"/>
      <c r="KTI213" s="361"/>
      <c r="KTJ213" s="361"/>
      <c r="KTK213" s="361"/>
      <c r="KTL213" s="361"/>
      <c r="KTM213" s="361"/>
      <c r="KTN213" s="361"/>
      <c r="KTO213" s="361"/>
      <c r="KTP213" s="361"/>
      <c r="KTQ213" s="361"/>
      <c r="KTR213" s="361"/>
      <c r="KTS213" s="361"/>
      <c r="KTT213" s="361"/>
      <c r="KTU213" s="361"/>
      <c r="KTV213" s="361"/>
      <c r="KTW213" s="361"/>
      <c r="KTX213" s="361"/>
      <c r="KTY213" s="361"/>
      <c r="KTZ213" s="361"/>
      <c r="KUA213" s="361"/>
      <c r="KUB213" s="361"/>
      <c r="KUC213" s="361"/>
      <c r="KUD213" s="361"/>
      <c r="KUE213" s="361"/>
      <c r="KUF213" s="361"/>
      <c r="KUG213" s="361"/>
      <c r="KUH213" s="361"/>
      <c r="KUI213" s="361"/>
      <c r="KUJ213" s="361"/>
      <c r="KUK213" s="361"/>
      <c r="KUL213" s="361"/>
      <c r="KUM213" s="361"/>
      <c r="KUN213" s="361"/>
      <c r="KUO213" s="361"/>
      <c r="KUP213" s="361"/>
      <c r="KUQ213" s="361"/>
      <c r="KUR213" s="361"/>
      <c r="KUS213" s="361"/>
      <c r="KUT213" s="361"/>
      <c r="KUU213" s="361"/>
      <c r="KUV213" s="361"/>
      <c r="KUW213" s="361"/>
      <c r="KUX213" s="361"/>
      <c r="KUY213" s="361"/>
      <c r="KUZ213" s="361"/>
      <c r="KVA213" s="361"/>
      <c r="KVB213" s="361"/>
      <c r="KVC213" s="361"/>
      <c r="KVD213" s="361"/>
      <c r="KVE213" s="361"/>
      <c r="KVF213" s="361"/>
      <c r="KVG213" s="361"/>
      <c r="KVH213" s="361"/>
      <c r="KVI213" s="361"/>
      <c r="KVJ213" s="361"/>
      <c r="KVK213" s="361"/>
      <c r="KVL213" s="361"/>
      <c r="KVM213" s="361"/>
      <c r="KVN213" s="361"/>
      <c r="KVO213" s="361"/>
      <c r="KVP213" s="361"/>
      <c r="KVQ213" s="361"/>
      <c r="KVR213" s="361"/>
      <c r="KVS213" s="361"/>
      <c r="KVT213" s="361"/>
      <c r="KVU213" s="361"/>
      <c r="KVV213" s="361"/>
      <c r="KVW213" s="361"/>
      <c r="KVX213" s="361"/>
      <c r="KVY213" s="361"/>
      <c r="KVZ213" s="361"/>
      <c r="KWA213" s="361"/>
      <c r="KWB213" s="361"/>
      <c r="KWC213" s="361"/>
      <c r="KWD213" s="361"/>
      <c r="KWE213" s="361"/>
      <c r="KWF213" s="361"/>
      <c r="KWG213" s="361"/>
      <c r="KWH213" s="361"/>
      <c r="KWI213" s="361"/>
      <c r="KWJ213" s="361"/>
      <c r="KWK213" s="361"/>
      <c r="KWL213" s="361"/>
      <c r="KWM213" s="361"/>
      <c r="KWN213" s="361"/>
      <c r="KWO213" s="361"/>
      <c r="KWP213" s="361"/>
      <c r="KWQ213" s="361"/>
      <c r="KWR213" s="361"/>
      <c r="KWS213" s="361"/>
      <c r="KWT213" s="361"/>
      <c r="KWU213" s="361"/>
      <c r="KWV213" s="361"/>
      <c r="KWW213" s="361"/>
      <c r="KWX213" s="361"/>
      <c r="KWY213" s="361"/>
      <c r="KWZ213" s="361"/>
      <c r="KXA213" s="361"/>
      <c r="KXB213" s="361"/>
      <c r="KXC213" s="361"/>
      <c r="KXD213" s="361"/>
      <c r="KXE213" s="361"/>
      <c r="KXF213" s="361"/>
      <c r="KXG213" s="361"/>
      <c r="KXH213" s="361"/>
      <c r="KXI213" s="361"/>
      <c r="KXJ213" s="361"/>
      <c r="KXK213" s="361"/>
      <c r="KXL213" s="361"/>
      <c r="KXM213" s="361"/>
      <c r="KXN213" s="361"/>
      <c r="KXO213" s="361"/>
      <c r="KXP213" s="361"/>
      <c r="KXQ213" s="361"/>
      <c r="KXR213" s="361"/>
      <c r="KXS213" s="361"/>
      <c r="KXT213" s="361"/>
      <c r="KXU213" s="361"/>
      <c r="KXV213" s="361"/>
      <c r="KXW213" s="361"/>
      <c r="KXX213" s="361"/>
      <c r="KXY213" s="361"/>
      <c r="KXZ213" s="361"/>
      <c r="KYA213" s="361"/>
      <c r="KYB213" s="361"/>
      <c r="KYC213" s="361"/>
      <c r="KYD213" s="361"/>
      <c r="KYE213" s="361"/>
      <c r="KYF213" s="361"/>
      <c r="KYG213" s="361"/>
      <c r="KYH213" s="361"/>
      <c r="KYI213" s="361"/>
      <c r="KYJ213" s="361"/>
      <c r="KYK213" s="361"/>
      <c r="KYL213" s="361"/>
      <c r="KYM213" s="361"/>
      <c r="KYN213" s="361"/>
      <c r="KYO213" s="361"/>
      <c r="KYP213" s="361"/>
      <c r="KYQ213" s="361"/>
      <c r="KYR213" s="361"/>
      <c r="KYS213" s="361"/>
      <c r="KYT213" s="361"/>
      <c r="KYU213" s="361"/>
      <c r="KYV213" s="361"/>
      <c r="KYW213" s="361"/>
      <c r="KYX213" s="361"/>
      <c r="KYY213" s="361"/>
      <c r="KYZ213" s="361"/>
      <c r="KZA213" s="361"/>
      <c r="KZB213" s="361"/>
      <c r="KZC213" s="361"/>
      <c r="KZD213" s="361"/>
      <c r="KZE213" s="361"/>
      <c r="KZF213" s="361"/>
      <c r="KZG213" s="361"/>
      <c r="KZH213" s="361"/>
      <c r="KZI213" s="361"/>
      <c r="KZJ213" s="361"/>
      <c r="KZK213" s="361"/>
      <c r="KZL213" s="361"/>
      <c r="KZM213" s="361"/>
      <c r="KZN213" s="361"/>
      <c r="KZO213" s="361"/>
      <c r="KZP213" s="361"/>
      <c r="KZQ213" s="361"/>
      <c r="KZR213" s="361"/>
      <c r="KZS213" s="361"/>
      <c r="KZT213" s="361"/>
      <c r="KZU213" s="361"/>
      <c r="KZV213" s="361"/>
      <c r="KZW213" s="361"/>
      <c r="KZX213" s="361"/>
      <c r="KZY213" s="361"/>
      <c r="KZZ213" s="361"/>
      <c r="LAA213" s="361"/>
      <c r="LAB213" s="361"/>
      <c r="LAC213" s="361"/>
      <c r="LAD213" s="361"/>
      <c r="LAE213" s="361"/>
      <c r="LAF213" s="361"/>
      <c r="LAG213" s="361"/>
      <c r="LAH213" s="361"/>
      <c r="LAI213" s="361"/>
      <c r="LAJ213" s="361"/>
      <c r="LAK213" s="361"/>
      <c r="LAL213" s="361"/>
      <c r="LAM213" s="361"/>
      <c r="LAN213" s="361"/>
      <c r="LAO213" s="361"/>
      <c r="LAP213" s="361"/>
      <c r="LAQ213" s="361"/>
      <c r="LAR213" s="361"/>
      <c r="LAS213" s="361"/>
      <c r="LAT213" s="361"/>
      <c r="LAU213" s="361"/>
      <c r="LAV213" s="361"/>
      <c r="LAW213" s="361"/>
      <c r="LAX213" s="361"/>
      <c r="LAY213" s="361"/>
      <c r="LAZ213" s="361"/>
      <c r="LBA213" s="361"/>
      <c r="LBB213" s="361"/>
      <c r="LBC213" s="361"/>
      <c r="LBD213" s="361"/>
      <c r="LBE213" s="361"/>
      <c r="LBF213" s="361"/>
      <c r="LBG213" s="361"/>
      <c r="LBH213" s="361"/>
      <c r="LBI213" s="361"/>
      <c r="LBJ213" s="361"/>
      <c r="LBK213" s="361"/>
      <c r="LBL213" s="361"/>
      <c r="LBM213" s="361"/>
      <c r="LBN213" s="361"/>
      <c r="LBO213" s="361"/>
      <c r="LBP213" s="361"/>
      <c r="LBQ213" s="361"/>
      <c r="LBR213" s="361"/>
      <c r="LBS213" s="361"/>
      <c r="LBT213" s="361"/>
      <c r="LBU213" s="361"/>
      <c r="LBV213" s="361"/>
      <c r="LBW213" s="361"/>
      <c r="LBX213" s="361"/>
      <c r="LBY213" s="361"/>
      <c r="LBZ213" s="361"/>
      <c r="LCA213" s="361"/>
      <c r="LCB213" s="361"/>
      <c r="LCC213" s="361"/>
      <c r="LCD213" s="361"/>
      <c r="LCE213" s="361"/>
      <c r="LCF213" s="361"/>
      <c r="LCG213" s="361"/>
      <c r="LCH213" s="361"/>
      <c r="LCI213" s="361"/>
      <c r="LCJ213" s="361"/>
      <c r="LCK213" s="361"/>
      <c r="LCL213" s="361"/>
      <c r="LCM213" s="361"/>
      <c r="LCN213" s="361"/>
      <c r="LCO213" s="361"/>
      <c r="LCP213" s="361"/>
      <c r="LCQ213" s="361"/>
      <c r="LCR213" s="361"/>
      <c r="LCS213" s="361"/>
      <c r="LCT213" s="361"/>
      <c r="LCU213" s="361"/>
      <c r="LCV213" s="361"/>
      <c r="LCW213" s="361"/>
      <c r="LCX213" s="361"/>
      <c r="LCY213" s="361"/>
      <c r="LCZ213" s="361"/>
      <c r="LDA213" s="361"/>
      <c r="LDB213" s="361"/>
      <c r="LDC213" s="361"/>
      <c r="LDD213" s="361"/>
      <c r="LDE213" s="361"/>
      <c r="LDF213" s="361"/>
      <c r="LDG213" s="361"/>
      <c r="LDH213" s="361"/>
      <c r="LDI213" s="361"/>
      <c r="LDJ213" s="361"/>
      <c r="LDK213" s="361"/>
      <c r="LDL213" s="361"/>
      <c r="LDM213" s="361"/>
      <c r="LDN213" s="361"/>
      <c r="LDO213" s="361"/>
      <c r="LDP213" s="361"/>
      <c r="LDQ213" s="361"/>
      <c r="LDR213" s="361"/>
      <c r="LDS213" s="361"/>
      <c r="LDT213" s="361"/>
      <c r="LDU213" s="361"/>
      <c r="LDV213" s="361"/>
      <c r="LDW213" s="361"/>
      <c r="LDX213" s="361"/>
      <c r="LDY213" s="361"/>
      <c r="LDZ213" s="361"/>
      <c r="LEA213" s="361"/>
      <c r="LEB213" s="361"/>
      <c r="LEC213" s="361"/>
      <c r="LED213" s="361"/>
      <c r="LEE213" s="361"/>
      <c r="LEF213" s="361"/>
      <c r="LEG213" s="361"/>
      <c r="LEH213" s="361"/>
      <c r="LEI213" s="361"/>
      <c r="LEJ213" s="361"/>
      <c r="LEK213" s="361"/>
      <c r="LEL213" s="361"/>
      <c r="LEM213" s="361"/>
      <c r="LEN213" s="361"/>
      <c r="LEO213" s="361"/>
      <c r="LEP213" s="361"/>
      <c r="LEQ213" s="361"/>
      <c r="LER213" s="361"/>
      <c r="LES213" s="361"/>
      <c r="LET213" s="361"/>
      <c r="LEU213" s="361"/>
      <c r="LEV213" s="361"/>
      <c r="LEW213" s="361"/>
      <c r="LEX213" s="361"/>
      <c r="LEY213" s="361"/>
      <c r="LEZ213" s="361"/>
      <c r="LFA213" s="361"/>
      <c r="LFB213" s="361"/>
      <c r="LFC213" s="361"/>
      <c r="LFD213" s="361"/>
      <c r="LFE213" s="361"/>
      <c r="LFF213" s="361"/>
      <c r="LFG213" s="361"/>
      <c r="LFH213" s="361"/>
      <c r="LFI213" s="361"/>
      <c r="LFJ213" s="361"/>
      <c r="LFK213" s="361"/>
      <c r="LFL213" s="361"/>
      <c r="LFM213" s="361"/>
      <c r="LFN213" s="361"/>
      <c r="LFO213" s="361"/>
      <c r="LFP213" s="361"/>
      <c r="LFQ213" s="361"/>
      <c r="LFR213" s="361"/>
      <c r="LFS213" s="361"/>
      <c r="LFT213" s="361"/>
      <c r="LFU213" s="361"/>
      <c r="LFV213" s="361"/>
      <c r="LFW213" s="361"/>
      <c r="LFX213" s="361"/>
      <c r="LFY213" s="361"/>
      <c r="LFZ213" s="361"/>
      <c r="LGA213" s="361"/>
      <c r="LGB213" s="361"/>
      <c r="LGC213" s="361"/>
      <c r="LGD213" s="361"/>
      <c r="LGE213" s="361"/>
      <c r="LGF213" s="361"/>
      <c r="LGG213" s="361"/>
      <c r="LGH213" s="361"/>
      <c r="LGI213" s="361"/>
      <c r="LGJ213" s="361"/>
      <c r="LGK213" s="361"/>
      <c r="LGL213" s="361"/>
      <c r="LGM213" s="361"/>
      <c r="LGN213" s="361"/>
      <c r="LGO213" s="361"/>
      <c r="LGP213" s="361"/>
      <c r="LGQ213" s="361"/>
      <c r="LGR213" s="361"/>
      <c r="LGS213" s="361"/>
      <c r="LGT213" s="361"/>
      <c r="LGU213" s="361"/>
      <c r="LGV213" s="361"/>
      <c r="LGW213" s="361"/>
      <c r="LGX213" s="361"/>
      <c r="LGY213" s="361"/>
      <c r="LGZ213" s="361"/>
      <c r="LHA213" s="361"/>
      <c r="LHB213" s="361"/>
      <c r="LHC213" s="361"/>
      <c r="LHD213" s="361"/>
      <c r="LHE213" s="361"/>
      <c r="LHF213" s="361"/>
      <c r="LHG213" s="361"/>
      <c r="LHH213" s="361"/>
      <c r="LHI213" s="361"/>
      <c r="LHJ213" s="361"/>
      <c r="LHK213" s="361"/>
      <c r="LHL213" s="361"/>
      <c r="LHM213" s="361"/>
      <c r="LHN213" s="361"/>
      <c r="LHO213" s="361"/>
      <c r="LHP213" s="361"/>
      <c r="LHQ213" s="361"/>
      <c r="LHR213" s="361"/>
      <c r="LHS213" s="361"/>
      <c r="LHT213" s="361"/>
      <c r="LHU213" s="361"/>
      <c r="LHV213" s="361"/>
      <c r="LHW213" s="361"/>
      <c r="LHX213" s="361"/>
      <c r="LHY213" s="361"/>
      <c r="LHZ213" s="361"/>
      <c r="LIA213" s="361"/>
      <c r="LIB213" s="361"/>
      <c r="LIC213" s="361"/>
      <c r="LID213" s="361"/>
      <c r="LIE213" s="361"/>
      <c r="LIF213" s="361"/>
      <c r="LIG213" s="361"/>
      <c r="LIH213" s="361"/>
      <c r="LII213" s="361"/>
      <c r="LIJ213" s="361"/>
      <c r="LIK213" s="361"/>
      <c r="LIL213" s="361"/>
      <c r="LIM213" s="361"/>
      <c r="LIN213" s="361"/>
      <c r="LIO213" s="361"/>
      <c r="LIP213" s="361"/>
      <c r="LIQ213" s="361"/>
      <c r="LIR213" s="361"/>
      <c r="LIS213" s="361"/>
      <c r="LIT213" s="361"/>
      <c r="LIU213" s="361"/>
      <c r="LIV213" s="361"/>
      <c r="LIW213" s="361"/>
      <c r="LIX213" s="361"/>
      <c r="LIY213" s="361"/>
      <c r="LIZ213" s="361"/>
      <c r="LJA213" s="361"/>
      <c r="LJB213" s="361"/>
      <c r="LJC213" s="361"/>
      <c r="LJD213" s="361"/>
      <c r="LJE213" s="361"/>
      <c r="LJF213" s="361"/>
      <c r="LJG213" s="361"/>
      <c r="LJH213" s="361"/>
      <c r="LJI213" s="361"/>
      <c r="LJJ213" s="361"/>
      <c r="LJK213" s="361"/>
      <c r="LJL213" s="361"/>
      <c r="LJM213" s="361"/>
      <c r="LJN213" s="361"/>
      <c r="LJO213" s="361"/>
      <c r="LJP213" s="361"/>
      <c r="LJQ213" s="361"/>
      <c r="LJR213" s="361"/>
      <c r="LJS213" s="361"/>
      <c r="LJT213" s="361"/>
      <c r="LJU213" s="361"/>
      <c r="LJV213" s="361"/>
      <c r="LJW213" s="361"/>
      <c r="LJX213" s="361"/>
      <c r="LJY213" s="361"/>
      <c r="LJZ213" s="361"/>
      <c r="LKA213" s="361"/>
      <c r="LKB213" s="361"/>
      <c r="LKC213" s="361"/>
      <c r="LKD213" s="361"/>
      <c r="LKE213" s="361"/>
      <c r="LKF213" s="361"/>
      <c r="LKG213" s="361"/>
      <c r="LKH213" s="361"/>
      <c r="LKI213" s="361"/>
      <c r="LKJ213" s="361"/>
      <c r="LKK213" s="361"/>
      <c r="LKL213" s="361"/>
      <c r="LKM213" s="361"/>
      <c r="LKN213" s="361"/>
      <c r="LKO213" s="361"/>
      <c r="LKP213" s="361"/>
      <c r="LKQ213" s="361"/>
      <c r="LKR213" s="361"/>
      <c r="LKS213" s="361"/>
      <c r="LKT213" s="361"/>
      <c r="LKU213" s="361"/>
      <c r="LKV213" s="361"/>
      <c r="LKW213" s="361"/>
      <c r="LKX213" s="361"/>
      <c r="LKY213" s="361"/>
      <c r="LKZ213" s="361"/>
      <c r="LLA213" s="361"/>
      <c r="LLB213" s="361"/>
      <c r="LLC213" s="361"/>
      <c r="LLD213" s="361"/>
      <c r="LLE213" s="361"/>
      <c r="LLF213" s="361"/>
      <c r="LLG213" s="361"/>
      <c r="LLH213" s="361"/>
      <c r="LLI213" s="361"/>
      <c r="LLJ213" s="361"/>
      <c r="LLK213" s="361"/>
      <c r="LLL213" s="361"/>
      <c r="LLM213" s="361"/>
      <c r="LLN213" s="361"/>
      <c r="LLO213" s="361"/>
      <c r="LLP213" s="361"/>
      <c r="LLQ213" s="361"/>
      <c r="LLR213" s="361"/>
      <c r="LLS213" s="361"/>
      <c r="LLT213" s="361"/>
      <c r="LLU213" s="361"/>
      <c r="LLV213" s="361"/>
      <c r="LLW213" s="361"/>
      <c r="LLX213" s="361"/>
      <c r="LLY213" s="361"/>
      <c r="LLZ213" s="361"/>
      <c r="LMA213" s="361"/>
      <c r="LMB213" s="361"/>
      <c r="LMC213" s="361"/>
      <c r="LMD213" s="361"/>
      <c r="LME213" s="361"/>
      <c r="LMF213" s="361"/>
      <c r="LMG213" s="361"/>
      <c r="LMH213" s="361"/>
      <c r="LMI213" s="361"/>
      <c r="LMJ213" s="361"/>
      <c r="LMK213" s="361"/>
      <c r="LML213" s="361"/>
      <c r="LMM213" s="361"/>
      <c r="LMN213" s="361"/>
      <c r="LMO213" s="361"/>
      <c r="LMP213" s="361"/>
      <c r="LMQ213" s="361"/>
      <c r="LMR213" s="361"/>
      <c r="LMS213" s="361"/>
      <c r="LMT213" s="361"/>
      <c r="LMU213" s="361"/>
      <c r="LMV213" s="361"/>
      <c r="LMW213" s="361"/>
      <c r="LMX213" s="361"/>
      <c r="LMY213" s="361"/>
      <c r="LMZ213" s="361"/>
      <c r="LNA213" s="361"/>
      <c r="LNB213" s="361"/>
      <c r="LNC213" s="361"/>
      <c r="LND213" s="361"/>
      <c r="LNE213" s="361"/>
      <c r="LNF213" s="361"/>
      <c r="LNG213" s="361"/>
      <c r="LNH213" s="361"/>
      <c r="LNI213" s="361"/>
      <c r="LNJ213" s="361"/>
      <c r="LNK213" s="361"/>
      <c r="LNL213" s="361"/>
      <c r="LNM213" s="361"/>
      <c r="LNN213" s="361"/>
      <c r="LNO213" s="361"/>
      <c r="LNP213" s="361"/>
      <c r="LNQ213" s="361"/>
      <c r="LNR213" s="361"/>
      <c r="LNS213" s="361"/>
      <c r="LNT213" s="361"/>
      <c r="LNU213" s="361"/>
      <c r="LNV213" s="361"/>
      <c r="LNW213" s="361"/>
      <c r="LNX213" s="361"/>
      <c r="LNY213" s="361"/>
      <c r="LNZ213" s="361"/>
      <c r="LOA213" s="361"/>
      <c r="LOB213" s="361"/>
      <c r="LOC213" s="361"/>
      <c r="LOD213" s="361"/>
      <c r="LOE213" s="361"/>
      <c r="LOF213" s="361"/>
      <c r="LOG213" s="361"/>
      <c r="LOH213" s="361"/>
      <c r="LOI213" s="361"/>
      <c r="LOJ213" s="361"/>
      <c r="LOK213" s="361"/>
      <c r="LOL213" s="361"/>
      <c r="LOM213" s="361"/>
      <c r="LON213" s="361"/>
      <c r="LOO213" s="361"/>
      <c r="LOP213" s="361"/>
      <c r="LOQ213" s="361"/>
      <c r="LOR213" s="361"/>
      <c r="LOS213" s="361"/>
      <c r="LOT213" s="361"/>
      <c r="LOU213" s="361"/>
      <c r="LOV213" s="361"/>
      <c r="LOW213" s="361"/>
      <c r="LOX213" s="361"/>
      <c r="LOY213" s="361"/>
      <c r="LOZ213" s="361"/>
      <c r="LPA213" s="361"/>
      <c r="LPB213" s="361"/>
      <c r="LPC213" s="361"/>
      <c r="LPD213" s="361"/>
      <c r="LPE213" s="361"/>
      <c r="LPF213" s="361"/>
      <c r="LPG213" s="361"/>
      <c r="LPH213" s="361"/>
      <c r="LPI213" s="361"/>
      <c r="LPJ213" s="361"/>
      <c r="LPK213" s="361"/>
      <c r="LPL213" s="361"/>
      <c r="LPM213" s="361"/>
      <c r="LPN213" s="361"/>
      <c r="LPO213" s="361"/>
      <c r="LPP213" s="361"/>
      <c r="LPQ213" s="361"/>
      <c r="LPR213" s="361"/>
      <c r="LPS213" s="361"/>
      <c r="LPT213" s="361"/>
      <c r="LPU213" s="361"/>
      <c r="LPV213" s="361"/>
      <c r="LPW213" s="361"/>
      <c r="LPX213" s="361"/>
      <c r="LPY213" s="361"/>
      <c r="LPZ213" s="361"/>
      <c r="LQA213" s="361"/>
      <c r="LQB213" s="361"/>
      <c r="LQC213" s="361"/>
      <c r="LQD213" s="361"/>
      <c r="LQE213" s="361"/>
      <c r="LQF213" s="361"/>
      <c r="LQG213" s="361"/>
      <c r="LQH213" s="361"/>
      <c r="LQI213" s="361"/>
      <c r="LQJ213" s="361"/>
      <c r="LQK213" s="361"/>
      <c r="LQL213" s="361"/>
      <c r="LQM213" s="361"/>
      <c r="LQN213" s="361"/>
      <c r="LQO213" s="361"/>
      <c r="LQP213" s="361"/>
      <c r="LQQ213" s="361"/>
      <c r="LQR213" s="361"/>
      <c r="LQS213" s="361"/>
      <c r="LQT213" s="361"/>
      <c r="LQU213" s="361"/>
      <c r="LQV213" s="361"/>
      <c r="LQW213" s="361"/>
      <c r="LQX213" s="361"/>
      <c r="LQY213" s="361"/>
      <c r="LQZ213" s="361"/>
      <c r="LRA213" s="361"/>
      <c r="LRB213" s="361"/>
      <c r="LRC213" s="361"/>
      <c r="LRD213" s="361"/>
      <c r="LRE213" s="361"/>
      <c r="LRF213" s="361"/>
      <c r="LRG213" s="361"/>
      <c r="LRH213" s="361"/>
      <c r="LRI213" s="361"/>
      <c r="LRJ213" s="361"/>
      <c r="LRK213" s="361"/>
      <c r="LRL213" s="361"/>
      <c r="LRM213" s="361"/>
      <c r="LRN213" s="361"/>
      <c r="LRO213" s="361"/>
      <c r="LRP213" s="361"/>
      <c r="LRQ213" s="361"/>
      <c r="LRR213" s="361"/>
      <c r="LRS213" s="361"/>
      <c r="LRT213" s="361"/>
      <c r="LRU213" s="361"/>
      <c r="LRV213" s="361"/>
      <c r="LRW213" s="361"/>
      <c r="LRX213" s="361"/>
      <c r="LRY213" s="361"/>
      <c r="LRZ213" s="361"/>
      <c r="LSA213" s="361"/>
      <c r="LSB213" s="361"/>
      <c r="LSC213" s="361"/>
      <c r="LSD213" s="361"/>
      <c r="LSE213" s="361"/>
      <c r="LSF213" s="361"/>
      <c r="LSG213" s="361"/>
      <c r="LSH213" s="361"/>
      <c r="LSI213" s="361"/>
      <c r="LSJ213" s="361"/>
      <c r="LSK213" s="361"/>
      <c r="LSL213" s="361"/>
      <c r="LSM213" s="361"/>
      <c r="LSN213" s="361"/>
      <c r="LSO213" s="361"/>
      <c r="LSP213" s="361"/>
      <c r="LSQ213" s="361"/>
      <c r="LSR213" s="361"/>
      <c r="LSS213" s="361"/>
      <c r="LST213" s="361"/>
      <c r="LSU213" s="361"/>
      <c r="LSV213" s="361"/>
      <c r="LSW213" s="361"/>
      <c r="LSX213" s="361"/>
      <c r="LSY213" s="361"/>
      <c r="LSZ213" s="361"/>
      <c r="LTA213" s="361"/>
      <c r="LTB213" s="361"/>
      <c r="LTC213" s="361"/>
      <c r="LTD213" s="361"/>
      <c r="LTE213" s="361"/>
      <c r="LTF213" s="361"/>
      <c r="LTG213" s="361"/>
      <c r="LTH213" s="361"/>
      <c r="LTI213" s="361"/>
      <c r="LTJ213" s="361"/>
      <c r="LTK213" s="361"/>
      <c r="LTL213" s="361"/>
      <c r="LTM213" s="361"/>
      <c r="LTN213" s="361"/>
      <c r="LTO213" s="361"/>
      <c r="LTP213" s="361"/>
      <c r="LTQ213" s="361"/>
      <c r="LTR213" s="361"/>
      <c r="LTS213" s="361"/>
      <c r="LTT213" s="361"/>
      <c r="LTU213" s="361"/>
      <c r="LTV213" s="361"/>
      <c r="LTW213" s="361"/>
      <c r="LTX213" s="361"/>
      <c r="LTY213" s="361"/>
      <c r="LTZ213" s="361"/>
      <c r="LUA213" s="361"/>
      <c r="LUB213" s="361"/>
      <c r="LUC213" s="361"/>
      <c r="LUD213" s="361"/>
      <c r="LUE213" s="361"/>
      <c r="LUF213" s="361"/>
      <c r="LUG213" s="361"/>
      <c r="LUH213" s="361"/>
      <c r="LUI213" s="361"/>
      <c r="LUJ213" s="361"/>
      <c r="LUK213" s="361"/>
      <c r="LUL213" s="361"/>
      <c r="LUM213" s="361"/>
      <c r="LUN213" s="361"/>
      <c r="LUO213" s="361"/>
      <c r="LUP213" s="361"/>
      <c r="LUQ213" s="361"/>
      <c r="LUR213" s="361"/>
      <c r="LUS213" s="361"/>
      <c r="LUT213" s="361"/>
      <c r="LUU213" s="361"/>
      <c r="LUV213" s="361"/>
      <c r="LUW213" s="361"/>
      <c r="LUX213" s="361"/>
      <c r="LUY213" s="361"/>
      <c r="LUZ213" s="361"/>
      <c r="LVA213" s="361"/>
      <c r="LVB213" s="361"/>
      <c r="LVC213" s="361"/>
      <c r="LVD213" s="361"/>
      <c r="LVE213" s="361"/>
      <c r="LVF213" s="361"/>
      <c r="LVG213" s="361"/>
      <c r="LVH213" s="361"/>
      <c r="LVI213" s="361"/>
      <c r="LVJ213" s="361"/>
      <c r="LVK213" s="361"/>
      <c r="LVL213" s="361"/>
      <c r="LVM213" s="361"/>
      <c r="LVN213" s="361"/>
      <c r="LVO213" s="361"/>
      <c r="LVP213" s="361"/>
      <c r="LVQ213" s="361"/>
      <c r="LVR213" s="361"/>
      <c r="LVS213" s="361"/>
      <c r="LVT213" s="361"/>
      <c r="LVU213" s="361"/>
      <c r="LVV213" s="361"/>
      <c r="LVW213" s="361"/>
      <c r="LVX213" s="361"/>
      <c r="LVY213" s="361"/>
      <c r="LVZ213" s="361"/>
      <c r="LWA213" s="361"/>
      <c r="LWB213" s="361"/>
      <c r="LWC213" s="361"/>
      <c r="LWD213" s="361"/>
      <c r="LWE213" s="361"/>
      <c r="LWF213" s="361"/>
      <c r="LWG213" s="361"/>
      <c r="LWH213" s="361"/>
      <c r="LWI213" s="361"/>
      <c r="LWJ213" s="361"/>
      <c r="LWK213" s="361"/>
      <c r="LWL213" s="361"/>
      <c r="LWM213" s="361"/>
      <c r="LWN213" s="361"/>
      <c r="LWO213" s="361"/>
      <c r="LWP213" s="361"/>
      <c r="LWQ213" s="361"/>
      <c r="LWR213" s="361"/>
      <c r="LWS213" s="361"/>
      <c r="LWT213" s="361"/>
      <c r="LWU213" s="361"/>
      <c r="LWV213" s="361"/>
      <c r="LWW213" s="361"/>
      <c r="LWX213" s="361"/>
      <c r="LWY213" s="361"/>
      <c r="LWZ213" s="361"/>
      <c r="LXA213" s="361"/>
      <c r="LXB213" s="361"/>
      <c r="LXC213" s="361"/>
      <c r="LXD213" s="361"/>
      <c r="LXE213" s="361"/>
      <c r="LXF213" s="361"/>
      <c r="LXG213" s="361"/>
      <c r="LXH213" s="361"/>
      <c r="LXI213" s="361"/>
      <c r="LXJ213" s="361"/>
      <c r="LXK213" s="361"/>
      <c r="LXL213" s="361"/>
      <c r="LXM213" s="361"/>
      <c r="LXN213" s="361"/>
      <c r="LXO213" s="361"/>
      <c r="LXP213" s="361"/>
      <c r="LXQ213" s="361"/>
      <c r="LXR213" s="361"/>
      <c r="LXS213" s="361"/>
      <c r="LXT213" s="361"/>
      <c r="LXU213" s="361"/>
      <c r="LXV213" s="361"/>
      <c r="LXW213" s="361"/>
      <c r="LXX213" s="361"/>
      <c r="LXY213" s="361"/>
      <c r="LXZ213" s="361"/>
      <c r="LYA213" s="361"/>
      <c r="LYB213" s="361"/>
      <c r="LYC213" s="361"/>
      <c r="LYD213" s="361"/>
      <c r="LYE213" s="361"/>
      <c r="LYF213" s="361"/>
      <c r="LYG213" s="361"/>
      <c r="LYH213" s="361"/>
      <c r="LYI213" s="361"/>
      <c r="LYJ213" s="361"/>
      <c r="LYK213" s="361"/>
      <c r="LYL213" s="361"/>
      <c r="LYM213" s="361"/>
      <c r="LYN213" s="361"/>
      <c r="LYO213" s="361"/>
      <c r="LYP213" s="361"/>
      <c r="LYQ213" s="361"/>
      <c r="LYR213" s="361"/>
      <c r="LYS213" s="361"/>
      <c r="LYT213" s="361"/>
      <c r="LYU213" s="361"/>
      <c r="LYV213" s="361"/>
      <c r="LYW213" s="361"/>
      <c r="LYX213" s="361"/>
      <c r="LYY213" s="361"/>
      <c r="LYZ213" s="361"/>
      <c r="LZA213" s="361"/>
      <c r="LZB213" s="361"/>
      <c r="LZC213" s="361"/>
      <c r="LZD213" s="361"/>
      <c r="LZE213" s="361"/>
      <c r="LZF213" s="361"/>
      <c r="LZG213" s="361"/>
      <c r="LZH213" s="361"/>
      <c r="LZI213" s="361"/>
      <c r="LZJ213" s="361"/>
      <c r="LZK213" s="361"/>
      <c r="LZL213" s="361"/>
      <c r="LZM213" s="361"/>
      <c r="LZN213" s="361"/>
      <c r="LZO213" s="361"/>
      <c r="LZP213" s="361"/>
      <c r="LZQ213" s="361"/>
      <c r="LZR213" s="361"/>
      <c r="LZS213" s="361"/>
      <c r="LZT213" s="361"/>
      <c r="LZU213" s="361"/>
      <c r="LZV213" s="361"/>
      <c r="LZW213" s="361"/>
      <c r="LZX213" s="361"/>
      <c r="LZY213" s="361"/>
      <c r="LZZ213" s="361"/>
      <c r="MAA213" s="361"/>
      <c r="MAB213" s="361"/>
      <c r="MAC213" s="361"/>
      <c r="MAD213" s="361"/>
      <c r="MAE213" s="361"/>
      <c r="MAF213" s="361"/>
      <c r="MAG213" s="361"/>
      <c r="MAH213" s="361"/>
      <c r="MAI213" s="361"/>
      <c r="MAJ213" s="361"/>
      <c r="MAK213" s="361"/>
      <c r="MAL213" s="361"/>
      <c r="MAM213" s="361"/>
      <c r="MAN213" s="361"/>
      <c r="MAO213" s="361"/>
      <c r="MAP213" s="361"/>
      <c r="MAQ213" s="361"/>
      <c r="MAR213" s="361"/>
      <c r="MAS213" s="361"/>
      <c r="MAT213" s="361"/>
      <c r="MAU213" s="361"/>
      <c r="MAV213" s="361"/>
      <c r="MAW213" s="361"/>
      <c r="MAX213" s="361"/>
      <c r="MAY213" s="361"/>
      <c r="MAZ213" s="361"/>
      <c r="MBA213" s="361"/>
      <c r="MBB213" s="361"/>
      <c r="MBC213" s="361"/>
      <c r="MBD213" s="361"/>
      <c r="MBE213" s="361"/>
      <c r="MBF213" s="361"/>
      <c r="MBG213" s="361"/>
      <c r="MBH213" s="361"/>
      <c r="MBI213" s="361"/>
      <c r="MBJ213" s="361"/>
      <c r="MBK213" s="361"/>
      <c r="MBL213" s="361"/>
      <c r="MBM213" s="361"/>
      <c r="MBN213" s="361"/>
      <c r="MBO213" s="361"/>
      <c r="MBP213" s="361"/>
      <c r="MBQ213" s="361"/>
      <c r="MBR213" s="361"/>
      <c r="MBS213" s="361"/>
      <c r="MBT213" s="361"/>
      <c r="MBU213" s="361"/>
      <c r="MBV213" s="361"/>
      <c r="MBW213" s="361"/>
      <c r="MBX213" s="361"/>
      <c r="MBY213" s="361"/>
      <c r="MBZ213" s="361"/>
      <c r="MCA213" s="361"/>
      <c r="MCB213" s="361"/>
      <c r="MCC213" s="361"/>
      <c r="MCD213" s="361"/>
      <c r="MCE213" s="361"/>
      <c r="MCF213" s="361"/>
      <c r="MCG213" s="361"/>
      <c r="MCH213" s="361"/>
      <c r="MCI213" s="361"/>
      <c r="MCJ213" s="361"/>
      <c r="MCK213" s="361"/>
      <c r="MCL213" s="361"/>
      <c r="MCM213" s="361"/>
      <c r="MCN213" s="361"/>
      <c r="MCO213" s="361"/>
      <c r="MCP213" s="361"/>
      <c r="MCQ213" s="361"/>
      <c r="MCR213" s="361"/>
      <c r="MCS213" s="361"/>
      <c r="MCT213" s="361"/>
      <c r="MCU213" s="361"/>
      <c r="MCV213" s="361"/>
      <c r="MCW213" s="361"/>
      <c r="MCX213" s="361"/>
      <c r="MCY213" s="361"/>
      <c r="MCZ213" s="361"/>
      <c r="MDA213" s="361"/>
      <c r="MDB213" s="361"/>
      <c r="MDC213" s="361"/>
      <c r="MDD213" s="361"/>
      <c r="MDE213" s="361"/>
      <c r="MDF213" s="361"/>
      <c r="MDG213" s="361"/>
      <c r="MDH213" s="361"/>
      <c r="MDI213" s="361"/>
      <c r="MDJ213" s="361"/>
      <c r="MDK213" s="361"/>
      <c r="MDL213" s="361"/>
      <c r="MDM213" s="361"/>
      <c r="MDN213" s="361"/>
      <c r="MDO213" s="361"/>
      <c r="MDP213" s="361"/>
      <c r="MDQ213" s="361"/>
      <c r="MDR213" s="361"/>
      <c r="MDS213" s="361"/>
      <c r="MDT213" s="361"/>
      <c r="MDU213" s="361"/>
      <c r="MDV213" s="361"/>
      <c r="MDW213" s="361"/>
      <c r="MDX213" s="361"/>
      <c r="MDY213" s="361"/>
      <c r="MDZ213" s="361"/>
      <c r="MEA213" s="361"/>
      <c r="MEB213" s="361"/>
      <c r="MEC213" s="361"/>
      <c r="MED213" s="361"/>
      <c r="MEE213" s="361"/>
      <c r="MEF213" s="361"/>
      <c r="MEG213" s="361"/>
      <c r="MEH213" s="361"/>
      <c r="MEI213" s="361"/>
      <c r="MEJ213" s="361"/>
      <c r="MEK213" s="361"/>
      <c r="MEL213" s="361"/>
      <c r="MEM213" s="361"/>
      <c r="MEN213" s="361"/>
      <c r="MEO213" s="361"/>
      <c r="MEP213" s="361"/>
      <c r="MEQ213" s="361"/>
      <c r="MER213" s="361"/>
      <c r="MES213" s="361"/>
      <c r="MET213" s="361"/>
      <c r="MEU213" s="361"/>
      <c r="MEV213" s="361"/>
      <c r="MEW213" s="361"/>
      <c r="MEX213" s="361"/>
      <c r="MEY213" s="361"/>
      <c r="MEZ213" s="361"/>
      <c r="MFA213" s="361"/>
      <c r="MFB213" s="361"/>
      <c r="MFC213" s="361"/>
      <c r="MFD213" s="361"/>
      <c r="MFE213" s="361"/>
      <c r="MFF213" s="361"/>
      <c r="MFG213" s="361"/>
      <c r="MFH213" s="361"/>
      <c r="MFI213" s="361"/>
      <c r="MFJ213" s="361"/>
      <c r="MFK213" s="361"/>
      <c r="MFL213" s="361"/>
      <c r="MFM213" s="361"/>
      <c r="MFN213" s="361"/>
      <c r="MFO213" s="361"/>
      <c r="MFP213" s="361"/>
      <c r="MFQ213" s="361"/>
      <c r="MFR213" s="361"/>
      <c r="MFS213" s="361"/>
      <c r="MFT213" s="361"/>
      <c r="MFU213" s="361"/>
      <c r="MFV213" s="361"/>
      <c r="MFW213" s="361"/>
      <c r="MFX213" s="361"/>
      <c r="MFY213" s="361"/>
      <c r="MFZ213" s="361"/>
      <c r="MGA213" s="361"/>
      <c r="MGB213" s="361"/>
      <c r="MGC213" s="361"/>
      <c r="MGD213" s="361"/>
      <c r="MGE213" s="361"/>
      <c r="MGF213" s="361"/>
      <c r="MGG213" s="361"/>
      <c r="MGH213" s="361"/>
      <c r="MGI213" s="361"/>
      <c r="MGJ213" s="361"/>
      <c r="MGK213" s="361"/>
      <c r="MGL213" s="361"/>
      <c r="MGM213" s="361"/>
      <c r="MGN213" s="361"/>
      <c r="MGO213" s="361"/>
      <c r="MGP213" s="361"/>
      <c r="MGQ213" s="361"/>
      <c r="MGR213" s="361"/>
      <c r="MGS213" s="361"/>
      <c r="MGT213" s="361"/>
      <c r="MGU213" s="361"/>
      <c r="MGV213" s="361"/>
      <c r="MGW213" s="361"/>
      <c r="MGX213" s="361"/>
      <c r="MGY213" s="361"/>
      <c r="MGZ213" s="361"/>
      <c r="MHA213" s="361"/>
      <c r="MHB213" s="361"/>
      <c r="MHC213" s="361"/>
      <c r="MHD213" s="361"/>
      <c r="MHE213" s="361"/>
      <c r="MHF213" s="361"/>
      <c r="MHG213" s="361"/>
      <c r="MHH213" s="361"/>
      <c r="MHI213" s="361"/>
      <c r="MHJ213" s="361"/>
      <c r="MHK213" s="361"/>
      <c r="MHL213" s="361"/>
      <c r="MHM213" s="361"/>
      <c r="MHN213" s="361"/>
      <c r="MHO213" s="361"/>
      <c r="MHP213" s="361"/>
      <c r="MHQ213" s="361"/>
      <c r="MHR213" s="361"/>
      <c r="MHS213" s="361"/>
      <c r="MHT213" s="361"/>
      <c r="MHU213" s="361"/>
      <c r="MHV213" s="361"/>
      <c r="MHW213" s="361"/>
      <c r="MHX213" s="361"/>
      <c r="MHY213" s="361"/>
      <c r="MHZ213" s="361"/>
      <c r="MIA213" s="361"/>
      <c r="MIB213" s="361"/>
      <c r="MIC213" s="361"/>
      <c r="MID213" s="361"/>
      <c r="MIE213" s="361"/>
      <c r="MIF213" s="361"/>
      <c r="MIG213" s="361"/>
      <c r="MIH213" s="361"/>
      <c r="MII213" s="361"/>
      <c r="MIJ213" s="361"/>
      <c r="MIK213" s="361"/>
      <c r="MIL213" s="361"/>
      <c r="MIM213" s="361"/>
      <c r="MIN213" s="361"/>
      <c r="MIO213" s="361"/>
      <c r="MIP213" s="361"/>
      <c r="MIQ213" s="361"/>
      <c r="MIR213" s="361"/>
      <c r="MIS213" s="361"/>
      <c r="MIT213" s="361"/>
      <c r="MIU213" s="361"/>
      <c r="MIV213" s="361"/>
      <c r="MIW213" s="361"/>
      <c r="MIX213" s="361"/>
      <c r="MIY213" s="361"/>
      <c r="MIZ213" s="361"/>
      <c r="MJA213" s="361"/>
      <c r="MJB213" s="361"/>
      <c r="MJC213" s="361"/>
      <c r="MJD213" s="361"/>
      <c r="MJE213" s="361"/>
      <c r="MJF213" s="361"/>
      <c r="MJG213" s="361"/>
      <c r="MJH213" s="361"/>
      <c r="MJI213" s="361"/>
      <c r="MJJ213" s="361"/>
      <c r="MJK213" s="361"/>
      <c r="MJL213" s="361"/>
      <c r="MJM213" s="361"/>
      <c r="MJN213" s="361"/>
      <c r="MJO213" s="361"/>
      <c r="MJP213" s="361"/>
      <c r="MJQ213" s="361"/>
      <c r="MJR213" s="361"/>
      <c r="MJS213" s="361"/>
      <c r="MJT213" s="361"/>
      <c r="MJU213" s="361"/>
      <c r="MJV213" s="361"/>
      <c r="MJW213" s="361"/>
      <c r="MJX213" s="361"/>
      <c r="MJY213" s="361"/>
      <c r="MJZ213" s="361"/>
      <c r="MKA213" s="361"/>
      <c r="MKB213" s="361"/>
      <c r="MKC213" s="361"/>
      <c r="MKD213" s="361"/>
      <c r="MKE213" s="361"/>
      <c r="MKF213" s="361"/>
      <c r="MKG213" s="361"/>
      <c r="MKH213" s="361"/>
      <c r="MKI213" s="361"/>
      <c r="MKJ213" s="361"/>
      <c r="MKK213" s="361"/>
      <c r="MKL213" s="361"/>
      <c r="MKM213" s="361"/>
      <c r="MKN213" s="361"/>
      <c r="MKO213" s="361"/>
      <c r="MKP213" s="361"/>
      <c r="MKQ213" s="361"/>
      <c r="MKR213" s="361"/>
      <c r="MKS213" s="361"/>
      <c r="MKT213" s="361"/>
      <c r="MKU213" s="361"/>
      <c r="MKV213" s="361"/>
      <c r="MKW213" s="361"/>
      <c r="MKX213" s="361"/>
      <c r="MKY213" s="361"/>
      <c r="MKZ213" s="361"/>
      <c r="MLA213" s="361"/>
      <c r="MLB213" s="361"/>
      <c r="MLC213" s="361"/>
      <c r="MLD213" s="361"/>
      <c r="MLE213" s="361"/>
      <c r="MLF213" s="361"/>
      <c r="MLG213" s="361"/>
      <c r="MLH213" s="361"/>
      <c r="MLI213" s="361"/>
      <c r="MLJ213" s="361"/>
      <c r="MLK213" s="361"/>
      <c r="MLL213" s="361"/>
      <c r="MLM213" s="361"/>
      <c r="MLN213" s="361"/>
      <c r="MLO213" s="361"/>
      <c r="MLP213" s="361"/>
      <c r="MLQ213" s="361"/>
      <c r="MLR213" s="361"/>
      <c r="MLS213" s="361"/>
      <c r="MLT213" s="361"/>
      <c r="MLU213" s="361"/>
      <c r="MLV213" s="361"/>
      <c r="MLW213" s="361"/>
      <c r="MLX213" s="361"/>
      <c r="MLY213" s="361"/>
      <c r="MLZ213" s="361"/>
      <c r="MMA213" s="361"/>
      <c r="MMB213" s="361"/>
      <c r="MMC213" s="361"/>
      <c r="MMD213" s="361"/>
      <c r="MME213" s="361"/>
      <c r="MMF213" s="361"/>
      <c r="MMG213" s="361"/>
      <c r="MMH213" s="361"/>
      <c r="MMI213" s="361"/>
      <c r="MMJ213" s="361"/>
      <c r="MMK213" s="361"/>
      <c r="MML213" s="361"/>
      <c r="MMM213" s="361"/>
      <c r="MMN213" s="361"/>
      <c r="MMO213" s="361"/>
      <c r="MMP213" s="361"/>
      <c r="MMQ213" s="361"/>
      <c r="MMR213" s="361"/>
      <c r="MMS213" s="361"/>
      <c r="MMT213" s="361"/>
      <c r="MMU213" s="361"/>
      <c r="MMV213" s="361"/>
      <c r="MMW213" s="361"/>
      <c r="MMX213" s="361"/>
      <c r="MMY213" s="361"/>
      <c r="MMZ213" s="361"/>
      <c r="MNA213" s="361"/>
      <c r="MNB213" s="361"/>
      <c r="MNC213" s="361"/>
      <c r="MND213" s="361"/>
      <c r="MNE213" s="361"/>
      <c r="MNF213" s="361"/>
      <c r="MNG213" s="361"/>
      <c r="MNH213" s="361"/>
      <c r="MNI213" s="361"/>
      <c r="MNJ213" s="361"/>
      <c r="MNK213" s="361"/>
      <c r="MNL213" s="361"/>
      <c r="MNM213" s="361"/>
      <c r="MNN213" s="361"/>
      <c r="MNO213" s="361"/>
      <c r="MNP213" s="361"/>
      <c r="MNQ213" s="361"/>
      <c r="MNR213" s="361"/>
      <c r="MNS213" s="361"/>
      <c r="MNT213" s="361"/>
      <c r="MNU213" s="361"/>
      <c r="MNV213" s="361"/>
      <c r="MNW213" s="361"/>
      <c r="MNX213" s="361"/>
      <c r="MNY213" s="361"/>
      <c r="MNZ213" s="361"/>
      <c r="MOA213" s="361"/>
      <c r="MOB213" s="361"/>
      <c r="MOC213" s="361"/>
      <c r="MOD213" s="361"/>
      <c r="MOE213" s="361"/>
      <c r="MOF213" s="361"/>
      <c r="MOG213" s="361"/>
      <c r="MOH213" s="361"/>
      <c r="MOI213" s="361"/>
      <c r="MOJ213" s="361"/>
      <c r="MOK213" s="361"/>
      <c r="MOL213" s="361"/>
      <c r="MOM213" s="361"/>
      <c r="MON213" s="361"/>
      <c r="MOO213" s="361"/>
      <c r="MOP213" s="361"/>
      <c r="MOQ213" s="361"/>
      <c r="MOR213" s="361"/>
      <c r="MOS213" s="361"/>
      <c r="MOT213" s="361"/>
      <c r="MOU213" s="361"/>
      <c r="MOV213" s="361"/>
      <c r="MOW213" s="361"/>
      <c r="MOX213" s="361"/>
      <c r="MOY213" s="361"/>
      <c r="MOZ213" s="361"/>
      <c r="MPA213" s="361"/>
      <c r="MPB213" s="361"/>
      <c r="MPC213" s="361"/>
      <c r="MPD213" s="361"/>
      <c r="MPE213" s="361"/>
      <c r="MPF213" s="361"/>
      <c r="MPG213" s="361"/>
      <c r="MPH213" s="361"/>
      <c r="MPI213" s="361"/>
      <c r="MPJ213" s="361"/>
      <c r="MPK213" s="361"/>
      <c r="MPL213" s="361"/>
      <c r="MPM213" s="361"/>
      <c r="MPN213" s="361"/>
      <c r="MPO213" s="361"/>
      <c r="MPP213" s="361"/>
      <c r="MPQ213" s="361"/>
      <c r="MPR213" s="361"/>
      <c r="MPS213" s="361"/>
      <c r="MPT213" s="361"/>
      <c r="MPU213" s="361"/>
      <c r="MPV213" s="361"/>
      <c r="MPW213" s="361"/>
      <c r="MPX213" s="361"/>
      <c r="MPY213" s="361"/>
      <c r="MPZ213" s="361"/>
      <c r="MQA213" s="361"/>
      <c r="MQB213" s="361"/>
      <c r="MQC213" s="361"/>
      <c r="MQD213" s="361"/>
      <c r="MQE213" s="361"/>
      <c r="MQF213" s="361"/>
      <c r="MQG213" s="361"/>
      <c r="MQH213" s="361"/>
      <c r="MQI213" s="361"/>
      <c r="MQJ213" s="361"/>
      <c r="MQK213" s="361"/>
      <c r="MQL213" s="361"/>
      <c r="MQM213" s="361"/>
      <c r="MQN213" s="361"/>
      <c r="MQO213" s="361"/>
      <c r="MQP213" s="361"/>
      <c r="MQQ213" s="361"/>
      <c r="MQR213" s="361"/>
      <c r="MQS213" s="361"/>
      <c r="MQT213" s="361"/>
      <c r="MQU213" s="361"/>
      <c r="MQV213" s="361"/>
      <c r="MQW213" s="361"/>
      <c r="MQX213" s="361"/>
      <c r="MQY213" s="361"/>
      <c r="MQZ213" s="361"/>
      <c r="MRA213" s="361"/>
      <c r="MRB213" s="361"/>
      <c r="MRC213" s="361"/>
      <c r="MRD213" s="361"/>
      <c r="MRE213" s="361"/>
      <c r="MRF213" s="361"/>
      <c r="MRG213" s="361"/>
      <c r="MRH213" s="361"/>
      <c r="MRI213" s="361"/>
      <c r="MRJ213" s="361"/>
      <c r="MRK213" s="361"/>
      <c r="MRL213" s="361"/>
      <c r="MRM213" s="361"/>
      <c r="MRN213" s="361"/>
      <c r="MRO213" s="361"/>
      <c r="MRP213" s="361"/>
      <c r="MRQ213" s="361"/>
      <c r="MRR213" s="361"/>
      <c r="MRS213" s="361"/>
      <c r="MRT213" s="361"/>
      <c r="MRU213" s="361"/>
      <c r="MRV213" s="361"/>
      <c r="MRW213" s="361"/>
      <c r="MRX213" s="361"/>
      <c r="MRY213" s="361"/>
      <c r="MRZ213" s="361"/>
      <c r="MSA213" s="361"/>
      <c r="MSB213" s="361"/>
      <c r="MSC213" s="361"/>
      <c r="MSD213" s="361"/>
      <c r="MSE213" s="361"/>
      <c r="MSF213" s="361"/>
      <c r="MSG213" s="361"/>
      <c r="MSH213" s="361"/>
      <c r="MSI213" s="361"/>
      <c r="MSJ213" s="361"/>
      <c r="MSK213" s="361"/>
      <c r="MSL213" s="361"/>
      <c r="MSM213" s="361"/>
      <c r="MSN213" s="361"/>
      <c r="MSO213" s="361"/>
      <c r="MSP213" s="361"/>
      <c r="MSQ213" s="361"/>
      <c r="MSR213" s="361"/>
      <c r="MSS213" s="361"/>
      <c r="MST213" s="361"/>
      <c r="MSU213" s="361"/>
      <c r="MSV213" s="361"/>
      <c r="MSW213" s="361"/>
      <c r="MSX213" s="361"/>
      <c r="MSY213" s="361"/>
      <c r="MSZ213" s="361"/>
      <c r="MTA213" s="361"/>
      <c r="MTB213" s="361"/>
      <c r="MTC213" s="361"/>
      <c r="MTD213" s="361"/>
      <c r="MTE213" s="361"/>
      <c r="MTF213" s="361"/>
      <c r="MTG213" s="361"/>
      <c r="MTH213" s="361"/>
      <c r="MTI213" s="361"/>
      <c r="MTJ213" s="361"/>
      <c r="MTK213" s="361"/>
      <c r="MTL213" s="361"/>
      <c r="MTM213" s="361"/>
      <c r="MTN213" s="361"/>
      <c r="MTO213" s="361"/>
      <c r="MTP213" s="361"/>
      <c r="MTQ213" s="361"/>
      <c r="MTR213" s="361"/>
      <c r="MTS213" s="361"/>
      <c r="MTT213" s="361"/>
      <c r="MTU213" s="361"/>
      <c r="MTV213" s="361"/>
      <c r="MTW213" s="361"/>
      <c r="MTX213" s="361"/>
      <c r="MTY213" s="361"/>
      <c r="MTZ213" s="361"/>
      <c r="MUA213" s="361"/>
      <c r="MUB213" s="361"/>
      <c r="MUC213" s="361"/>
      <c r="MUD213" s="361"/>
      <c r="MUE213" s="361"/>
      <c r="MUF213" s="361"/>
      <c r="MUG213" s="361"/>
      <c r="MUH213" s="361"/>
      <c r="MUI213" s="361"/>
      <c r="MUJ213" s="361"/>
      <c r="MUK213" s="361"/>
      <c r="MUL213" s="361"/>
      <c r="MUM213" s="361"/>
      <c r="MUN213" s="361"/>
      <c r="MUO213" s="361"/>
      <c r="MUP213" s="361"/>
      <c r="MUQ213" s="361"/>
      <c r="MUR213" s="361"/>
      <c r="MUS213" s="361"/>
      <c r="MUT213" s="361"/>
      <c r="MUU213" s="361"/>
      <c r="MUV213" s="361"/>
      <c r="MUW213" s="361"/>
      <c r="MUX213" s="361"/>
      <c r="MUY213" s="361"/>
      <c r="MUZ213" s="361"/>
      <c r="MVA213" s="361"/>
      <c r="MVB213" s="361"/>
      <c r="MVC213" s="361"/>
      <c r="MVD213" s="361"/>
      <c r="MVE213" s="361"/>
      <c r="MVF213" s="361"/>
      <c r="MVG213" s="361"/>
      <c r="MVH213" s="361"/>
      <c r="MVI213" s="361"/>
      <c r="MVJ213" s="361"/>
      <c r="MVK213" s="361"/>
      <c r="MVL213" s="361"/>
      <c r="MVM213" s="361"/>
      <c r="MVN213" s="361"/>
      <c r="MVO213" s="361"/>
      <c r="MVP213" s="361"/>
      <c r="MVQ213" s="361"/>
      <c r="MVR213" s="361"/>
      <c r="MVS213" s="361"/>
      <c r="MVT213" s="361"/>
      <c r="MVU213" s="361"/>
      <c r="MVV213" s="361"/>
      <c r="MVW213" s="361"/>
      <c r="MVX213" s="361"/>
      <c r="MVY213" s="361"/>
      <c r="MVZ213" s="361"/>
      <c r="MWA213" s="361"/>
      <c r="MWB213" s="361"/>
      <c r="MWC213" s="361"/>
      <c r="MWD213" s="361"/>
      <c r="MWE213" s="361"/>
      <c r="MWF213" s="361"/>
      <c r="MWG213" s="361"/>
      <c r="MWH213" s="361"/>
      <c r="MWI213" s="361"/>
      <c r="MWJ213" s="361"/>
      <c r="MWK213" s="361"/>
      <c r="MWL213" s="361"/>
      <c r="MWM213" s="361"/>
      <c r="MWN213" s="361"/>
      <c r="MWO213" s="361"/>
      <c r="MWP213" s="361"/>
      <c r="MWQ213" s="361"/>
      <c r="MWR213" s="361"/>
      <c r="MWS213" s="361"/>
      <c r="MWT213" s="361"/>
      <c r="MWU213" s="361"/>
      <c r="MWV213" s="361"/>
      <c r="MWW213" s="361"/>
      <c r="MWX213" s="361"/>
      <c r="MWY213" s="361"/>
      <c r="MWZ213" s="361"/>
      <c r="MXA213" s="361"/>
      <c r="MXB213" s="361"/>
      <c r="MXC213" s="361"/>
      <c r="MXD213" s="361"/>
      <c r="MXE213" s="361"/>
      <c r="MXF213" s="361"/>
      <c r="MXG213" s="361"/>
      <c r="MXH213" s="361"/>
      <c r="MXI213" s="361"/>
      <c r="MXJ213" s="361"/>
      <c r="MXK213" s="361"/>
      <c r="MXL213" s="361"/>
      <c r="MXM213" s="361"/>
      <c r="MXN213" s="361"/>
      <c r="MXO213" s="361"/>
      <c r="MXP213" s="361"/>
      <c r="MXQ213" s="361"/>
      <c r="MXR213" s="361"/>
      <c r="MXS213" s="361"/>
      <c r="MXT213" s="361"/>
      <c r="MXU213" s="361"/>
      <c r="MXV213" s="361"/>
      <c r="MXW213" s="361"/>
      <c r="MXX213" s="361"/>
      <c r="MXY213" s="361"/>
      <c r="MXZ213" s="361"/>
      <c r="MYA213" s="361"/>
      <c r="MYB213" s="361"/>
      <c r="MYC213" s="361"/>
      <c r="MYD213" s="361"/>
      <c r="MYE213" s="361"/>
      <c r="MYF213" s="361"/>
      <c r="MYG213" s="361"/>
      <c r="MYH213" s="361"/>
      <c r="MYI213" s="361"/>
      <c r="MYJ213" s="361"/>
      <c r="MYK213" s="361"/>
      <c r="MYL213" s="361"/>
      <c r="MYM213" s="361"/>
      <c r="MYN213" s="361"/>
      <c r="MYO213" s="361"/>
      <c r="MYP213" s="361"/>
      <c r="MYQ213" s="361"/>
      <c r="MYR213" s="361"/>
      <c r="MYS213" s="361"/>
      <c r="MYT213" s="361"/>
      <c r="MYU213" s="361"/>
      <c r="MYV213" s="361"/>
      <c r="MYW213" s="361"/>
      <c r="MYX213" s="361"/>
      <c r="MYY213" s="361"/>
      <c r="MYZ213" s="361"/>
      <c r="MZA213" s="361"/>
      <c r="MZB213" s="361"/>
      <c r="MZC213" s="361"/>
      <c r="MZD213" s="361"/>
      <c r="MZE213" s="361"/>
      <c r="MZF213" s="361"/>
      <c r="MZG213" s="361"/>
      <c r="MZH213" s="361"/>
      <c r="MZI213" s="361"/>
      <c r="MZJ213" s="361"/>
      <c r="MZK213" s="361"/>
      <c r="MZL213" s="361"/>
      <c r="MZM213" s="361"/>
      <c r="MZN213" s="361"/>
      <c r="MZO213" s="361"/>
      <c r="MZP213" s="361"/>
      <c r="MZQ213" s="361"/>
      <c r="MZR213" s="361"/>
      <c r="MZS213" s="361"/>
      <c r="MZT213" s="361"/>
      <c r="MZU213" s="361"/>
      <c r="MZV213" s="361"/>
      <c r="MZW213" s="361"/>
      <c r="MZX213" s="361"/>
      <c r="MZY213" s="361"/>
      <c r="MZZ213" s="361"/>
      <c r="NAA213" s="361"/>
      <c r="NAB213" s="361"/>
      <c r="NAC213" s="361"/>
      <c r="NAD213" s="361"/>
      <c r="NAE213" s="361"/>
      <c r="NAF213" s="361"/>
      <c r="NAG213" s="361"/>
      <c r="NAH213" s="361"/>
      <c r="NAI213" s="361"/>
      <c r="NAJ213" s="361"/>
      <c r="NAK213" s="361"/>
      <c r="NAL213" s="361"/>
      <c r="NAM213" s="361"/>
      <c r="NAN213" s="361"/>
      <c r="NAO213" s="361"/>
      <c r="NAP213" s="361"/>
      <c r="NAQ213" s="361"/>
      <c r="NAR213" s="361"/>
      <c r="NAS213" s="361"/>
      <c r="NAT213" s="361"/>
      <c r="NAU213" s="361"/>
      <c r="NAV213" s="361"/>
      <c r="NAW213" s="361"/>
      <c r="NAX213" s="361"/>
      <c r="NAY213" s="361"/>
      <c r="NAZ213" s="361"/>
      <c r="NBA213" s="361"/>
      <c r="NBB213" s="361"/>
      <c r="NBC213" s="361"/>
      <c r="NBD213" s="361"/>
      <c r="NBE213" s="361"/>
      <c r="NBF213" s="361"/>
      <c r="NBG213" s="361"/>
      <c r="NBH213" s="361"/>
      <c r="NBI213" s="361"/>
      <c r="NBJ213" s="361"/>
      <c r="NBK213" s="361"/>
      <c r="NBL213" s="361"/>
      <c r="NBM213" s="361"/>
      <c r="NBN213" s="361"/>
      <c r="NBO213" s="361"/>
      <c r="NBP213" s="361"/>
      <c r="NBQ213" s="361"/>
      <c r="NBR213" s="361"/>
      <c r="NBS213" s="361"/>
      <c r="NBT213" s="361"/>
      <c r="NBU213" s="361"/>
      <c r="NBV213" s="361"/>
      <c r="NBW213" s="361"/>
      <c r="NBX213" s="361"/>
      <c r="NBY213" s="361"/>
      <c r="NBZ213" s="361"/>
      <c r="NCA213" s="361"/>
      <c r="NCB213" s="361"/>
      <c r="NCC213" s="361"/>
      <c r="NCD213" s="361"/>
      <c r="NCE213" s="361"/>
      <c r="NCF213" s="361"/>
      <c r="NCG213" s="361"/>
      <c r="NCH213" s="361"/>
      <c r="NCI213" s="361"/>
      <c r="NCJ213" s="361"/>
      <c r="NCK213" s="361"/>
      <c r="NCL213" s="361"/>
      <c r="NCM213" s="361"/>
      <c r="NCN213" s="361"/>
      <c r="NCO213" s="361"/>
      <c r="NCP213" s="361"/>
      <c r="NCQ213" s="361"/>
      <c r="NCR213" s="361"/>
      <c r="NCS213" s="361"/>
      <c r="NCT213" s="361"/>
      <c r="NCU213" s="361"/>
      <c r="NCV213" s="361"/>
      <c r="NCW213" s="361"/>
      <c r="NCX213" s="361"/>
      <c r="NCY213" s="361"/>
      <c r="NCZ213" s="361"/>
      <c r="NDA213" s="361"/>
      <c r="NDB213" s="361"/>
      <c r="NDC213" s="361"/>
      <c r="NDD213" s="361"/>
      <c r="NDE213" s="361"/>
      <c r="NDF213" s="361"/>
      <c r="NDG213" s="361"/>
      <c r="NDH213" s="361"/>
      <c r="NDI213" s="361"/>
      <c r="NDJ213" s="361"/>
      <c r="NDK213" s="361"/>
      <c r="NDL213" s="361"/>
      <c r="NDM213" s="361"/>
      <c r="NDN213" s="361"/>
      <c r="NDO213" s="361"/>
      <c r="NDP213" s="361"/>
      <c r="NDQ213" s="361"/>
      <c r="NDR213" s="361"/>
      <c r="NDS213" s="361"/>
      <c r="NDT213" s="361"/>
      <c r="NDU213" s="361"/>
      <c r="NDV213" s="361"/>
      <c r="NDW213" s="361"/>
      <c r="NDX213" s="361"/>
      <c r="NDY213" s="361"/>
      <c r="NDZ213" s="361"/>
      <c r="NEA213" s="361"/>
      <c r="NEB213" s="361"/>
      <c r="NEC213" s="361"/>
      <c r="NED213" s="361"/>
      <c r="NEE213" s="361"/>
      <c r="NEF213" s="361"/>
      <c r="NEG213" s="361"/>
      <c r="NEH213" s="361"/>
      <c r="NEI213" s="361"/>
      <c r="NEJ213" s="361"/>
      <c r="NEK213" s="361"/>
      <c r="NEL213" s="361"/>
      <c r="NEM213" s="361"/>
      <c r="NEN213" s="361"/>
      <c r="NEO213" s="361"/>
      <c r="NEP213" s="361"/>
      <c r="NEQ213" s="361"/>
      <c r="NER213" s="361"/>
      <c r="NES213" s="361"/>
      <c r="NET213" s="361"/>
      <c r="NEU213" s="361"/>
      <c r="NEV213" s="361"/>
      <c r="NEW213" s="361"/>
      <c r="NEX213" s="361"/>
      <c r="NEY213" s="361"/>
      <c r="NEZ213" s="361"/>
      <c r="NFA213" s="361"/>
      <c r="NFB213" s="361"/>
      <c r="NFC213" s="361"/>
      <c r="NFD213" s="361"/>
      <c r="NFE213" s="361"/>
      <c r="NFF213" s="361"/>
      <c r="NFG213" s="361"/>
      <c r="NFH213" s="361"/>
      <c r="NFI213" s="361"/>
      <c r="NFJ213" s="361"/>
      <c r="NFK213" s="361"/>
      <c r="NFL213" s="361"/>
      <c r="NFM213" s="361"/>
      <c r="NFN213" s="361"/>
      <c r="NFO213" s="361"/>
      <c r="NFP213" s="361"/>
      <c r="NFQ213" s="361"/>
      <c r="NFR213" s="361"/>
      <c r="NFS213" s="361"/>
      <c r="NFT213" s="361"/>
      <c r="NFU213" s="361"/>
      <c r="NFV213" s="361"/>
      <c r="NFW213" s="361"/>
      <c r="NFX213" s="361"/>
      <c r="NFY213" s="361"/>
      <c r="NFZ213" s="361"/>
      <c r="NGA213" s="361"/>
      <c r="NGB213" s="361"/>
      <c r="NGC213" s="361"/>
      <c r="NGD213" s="361"/>
      <c r="NGE213" s="361"/>
      <c r="NGF213" s="361"/>
      <c r="NGG213" s="361"/>
      <c r="NGH213" s="361"/>
      <c r="NGI213" s="361"/>
      <c r="NGJ213" s="361"/>
      <c r="NGK213" s="361"/>
      <c r="NGL213" s="361"/>
      <c r="NGM213" s="361"/>
      <c r="NGN213" s="361"/>
      <c r="NGO213" s="361"/>
      <c r="NGP213" s="361"/>
      <c r="NGQ213" s="361"/>
      <c r="NGR213" s="361"/>
      <c r="NGS213" s="361"/>
      <c r="NGT213" s="361"/>
      <c r="NGU213" s="361"/>
      <c r="NGV213" s="361"/>
      <c r="NGW213" s="361"/>
      <c r="NGX213" s="361"/>
      <c r="NGY213" s="361"/>
      <c r="NGZ213" s="361"/>
      <c r="NHA213" s="361"/>
      <c r="NHB213" s="361"/>
      <c r="NHC213" s="361"/>
      <c r="NHD213" s="361"/>
      <c r="NHE213" s="361"/>
      <c r="NHF213" s="361"/>
      <c r="NHG213" s="361"/>
      <c r="NHH213" s="361"/>
      <c r="NHI213" s="361"/>
      <c r="NHJ213" s="361"/>
      <c r="NHK213" s="361"/>
      <c r="NHL213" s="361"/>
      <c r="NHM213" s="361"/>
      <c r="NHN213" s="361"/>
      <c r="NHO213" s="361"/>
      <c r="NHP213" s="361"/>
      <c r="NHQ213" s="361"/>
      <c r="NHR213" s="361"/>
      <c r="NHS213" s="361"/>
      <c r="NHT213" s="361"/>
      <c r="NHU213" s="361"/>
      <c r="NHV213" s="361"/>
      <c r="NHW213" s="361"/>
      <c r="NHX213" s="361"/>
      <c r="NHY213" s="361"/>
      <c r="NHZ213" s="361"/>
      <c r="NIA213" s="361"/>
      <c r="NIB213" s="361"/>
      <c r="NIC213" s="361"/>
      <c r="NID213" s="361"/>
      <c r="NIE213" s="361"/>
      <c r="NIF213" s="361"/>
      <c r="NIG213" s="361"/>
      <c r="NIH213" s="361"/>
      <c r="NII213" s="361"/>
      <c r="NIJ213" s="361"/>
      <c r="NIK213" s="361"/>
      <c r="NIL213" s="361"/>
      <c r="NIM213" s="361"/>
      <c r="NIN213" s="361"/>
      <c r="NIO213" s="361"/>
      <c r="NIP213" s="361"/>
      <c r="NIQ213" s="361"/>
      <c r="NIR213" s="361"/>
      <c r="NIS213" s="361"/>
      <c r="NIT213" s="361"/>
      <c r="NIU213" s="361"/>
      <c r="NIV213" s="361"/>
      <c r="NIW213" s="361"/>
      <c r="NIX213" s="361"/>
      <c r="NIY213" s="361"/>
      <c r="NIZ213" s="361"/>
      <c r="NJA213" s="361"/>
      <c r="NJB213" s="361"/>
      <c r="NJC213" s="361"/>
      <c r="NJD213" s="361"/>
      <c r="NJE213" s="361"/>
      <c r="NJF213" s="361"/>
      <c r="NJG213" s="361"/>
      <c r="NJH213" s="361"/>
      <c r="NJI213" s="361"/>
      <c r="NJJ213" s="361"/>
      <c r="NJK213" s="361"/>
      <c r="NJL213" s="361"/>
      <c r="NJM213" s="361"/>
      <c r="NJN213" s="361"/>
      <c r="NJO213" s="361"/>
      <c r="NJP213" s="361"/>
      <c r="NJQ213" s="361"/>
      <c r="NJR213" s="361"/>
      <c r="NJS213" s="361"/>
      <c r="NJT213" s="361"/>
      <c r="NJU213" s="361"/>
      <c r="NJV213" s="361"/>
      <c r="NJW213" s="361"/>
      <c r="NJX213" s="361"/>
      <c r="NJY213" s="361"/>
      <c r="NJZ213" s="361"/>
      <c r="NKA213" s="361"/>
      <c r="NKB213" s="361"/>
      <c r="NKC213" s="361"/>
      <c r="NKD213" s="361"/>
      <c r="NKE213" s="361"/>
      <c r="NKF213" s="361"/>
      <c r="NKG213" s="361"/>
      <c r="NKH213" s="361"/>
      <c r="NKI213" s="361"/>
      <c r="NKJ213" s="361"/>
      <c r="NKK213" s="361"/>
      <c r="NKL213" s="361"/>
      <c r="NKM213" s="361"/>
      <c r="NKN213" s="361"/>
      <c r="NKO213" s="361"/>
      <c r="NKP213" s="361"/>
      <c r="NKQ213" s="361"/>
      <c r="NKR213" s="361"/>
      <c r="NKS213" s="361"/>
      <c r="NKT213" s="361"/>
      <c r="NKU213" s="361"/>
      <c r="NKV213" s="361"/>
      <c r="NKW213" s="361"/>
      <c r="NKX213" s="361"/>
      <c r="NKY213" s="361"/>
      <c r="NKZ213" s="361"/>
      <c r="NLA213" s="361"/>
      <c r="NLB213" s="361"/>
      <c r="NLC213" s="361"/>
      <c r="NLD213" s="361"/>
      <c r="NLE213" s="361"/>
      <c r="NLF213" s="361"/>
      <c r="NLG213" s="361"/>
      <c r="NLH213" s="361"/>
      <c r="NLI213" s="361"/>
      <c r="NLJ213" s="361"/>
      <c r="NLK213" s="361"/>
      <c r="NLL213" s="361"/>
      <c r="NLM213" s="361"/>
      <c r="NLN213" s="361"/>
      <c r="NLO213" s="361"/>
      <c r="NLP213" s="361"/>
      <c r="NLQ213" s="361"/>
      <c r="NLR213" s="361"/>
      <c r="NLS213" s="361"/>
      <c r="NLT213" s="361"/>
      <c r="NLU213" s="361"/>
      <c r="NLV213" s="361"/>
      <c r="NLW213" s="361"/>
      <c r="NLX213" s="361"/>
      <c r="NLY213" s="361"/>
      <c r="NLZ213" s="361"/>
      <c r="NMA213" s="361"/>
      <c r="NMB213" s="361"/>
      <c r="NMC213" s="361"/>
      <c r="NMD213" s="361"/>
      <c r="NME213" s="361"/>
      <c r="NMF213" s="361"/>
      <c r="NMG213" s="361"/>
      <c r="NMH213" s="361"/>
      <c r="NMI213" s="361"/>
      <c r="NMJ213" s="361"/>
      <c r="NMK213" s="361"/>
      <c r="NML213" s="361"/>
      <c r="NMM213" s="361"/>
      <c r="NMN213" s="361"/>
      <c r="NMO213" s="361"/>
      <c r="NMP213" s="361"/>
      <c r="NMQ213" s="361"/>
      <c r="NMR213" s="361"/>
      <c r="NMS213" s="361"/>
      <c r="NMT213" s="361"/>
      <c r="NMU213" s="361"/>
      <c r="NMV213" s="361"/>
      <c r="NMW213" s="361"/>
      <c r="NMX213" s="361"/>
      <c r="NMY213" s="361"/>
      <c r="NMZ213" s="361"/>
      <c r="NNA213" s="361"/>
      <c r="NNB213" s="361"/>
      <c r="NNC213" s="361"/>
      <c r="NND213" s="361"/>
      <c r="NNE213" s="361"/>
      <c r="NNF213" s="361"/>
      <c r="NNG213" s="361"/>
      <c r="NNH213" s="361"/>
      <c r="NNI213" s="361"/>
      <c r="NNJ213" s="361"/>
      <c r="NNK213" s="361"/>
      <c r="NNL213" s="361"/>
      <c r="NNM213" s="361"/>
      <c r="NNN213" s="361"/>
      <c r="NNO213" s="361"/>
      <c r="NNP213" s="361"/>
      <c r="NNQ213" s="361"/>
      <c r="NNR213" s="361"/>
      <c r="NNS213" s="361"/>
      <c r="NNT213" s="361"/>
      <c r="NNU213" s="361"/>
      <c r="NNV213" s="361"/>
      <c r="NNW213" s="361"/>
      <c r="NNX213" s="361"/>
      <c r="NNY213" s="361"/>
      <c r="NNZ213" s="361"/>
      <c r="NOA213" s="361"/>
      <c r="NOB213" s="361"/>
      <c r="NOC213" s="361"/>
      <c r="NOD213" s="361"/>
      <c r="NOE213" s="361"/>
      <c r="NOF213" s="361"/>
      <c r="NOG213" s="361"/>
      <c r="NOH213" s="361"/>
      <c r="NOI213" s="361"/>
      <c r="NOJ213" s="361"/>
      <c r="NOK213" s="361"/>
      <c r="NOL213" s="361"/>
      <c r="NOM213" s="361"/>
      <c r="NON213" s="361"/>
      <c r="NOO213" s="361"/>
      <c r="NOP213" s="361"/>
      <c r="NOQ213" s="361"/>
      <c r="NOR213" s="361"/>
      <c r="NOS213" s="361"/>
      <c r="NOT213" s="361"/>
      <c r="NOU213" s="361"/>
      <c r="NOV213" s="361"/>
      <c r="NOW213" s="361"/>
      <c r="NOX213" s="361"/>
      <c r="NOY213" s="361"/>
      <c r="NOZ213" s="361"/>
      <c r="NPA213" s="361"/>
      <c r="NPB213" s="361"/>
      <c r="NPC213" s="361"/>
      <c r="NPD213" s="361"/>
      <c r="NPE213" s="361"/>
      <c r="NPF213" s="361"/>
      <c r="NPG213" s="361"/>
      <c r="NPH213" s="361"/>
      <c r="NPI213" s="361"/>
      <c r="NPJ213" s="361"/>
      <c r="NPK213" s="361"/>
      <c r="NPL213" s="361"/>
      <c r="NPM213" s="361"/>
      <c r="NPN213" s="361"/>
      <c r="NPO213" s="361"/>
      <c r="NPP213" s="361"/>
      <c r="NPQ213" s="361"/>
      <c r="NPR213" s="361"/>
      <c r="NPS213" s="361"/>
      <c r="NPT213" s="361"/>
      <c r="NPU213" s="361"/>
      <c r="NPV213" s="361"/>
      <c r="NPW213" s="361"/>
      <c r="NPX213" s="361"/>
      <c r="NPY213" s="361"/>
      <c r="NPZ213" s="361"/>
      <c r="NQA213" s="361"/>
      <c r="NQB213" s="361"/>
      <c r="NQC213" s="361"/>
      <c r="NQD213" s="361"/>
      <c r="NQE213" s="361"/>
      <c r="NQF213" s="361"/>
      <c r="NQG213" s="361"/>
      <c r="NQH213" s="361"/>
      <c r="NQI213" s="361"/>
      <c r="NQJ213" s="361"/>
      <c r="NQK213" s="361"/>
      <c r="NQL213" s="361"/>
      <c r="NQM213" s="361"/>
      <c r="NQN213" s="361"/>
      <c r="NQO213" s="361"/>
      <c r="NQP213" s="361"/>
      <c r="NQQ213" s="361"/>
      <c r="NQR213" s="361"/>
      <c r="NQS213" s="361"/>
      <c r="NQT213" s="361"/>
      <c r="NQU213" s="361"/>
      <c r="NQV213" s="361"/>
      <c r="NQW213" s="361"/>
      <c r="NQX213" s="361"/>
      <c r="NQY213" s="361"/>
      <c r="NQZ213" s="361"/>
      <c r="NRA213" s="361"/>
      <c r="NRB213" s="361"/>
      <c r="NRC213" s="361"/>
      <c r="NRD213" s="361"/>
      <c r="NRE213" s="361"/>
      <c r="NRF213" s="361"/>
      <c r="NRG213" s="361"/>
      <c r="NRH213" s="361"/>
      <c r="NRI213" s="361"/>
      <c r="NRJ213" s="361"/>
      <c r="NRK213" s="361"/>
      <c r="NRL213" s="361"/>
      <c r="NRM213" s="361"/>
      <c r="NRN213" s="361"/>
      <c r="NRO213" s="361"/>
      <c r="NRP213" s="361"/>
      <c r="NRQ213" s="361"/>
      <c r="NRR213" s="361"/>
      <c r="NRS213" s="361"/>
      <c r="NRT213" s="361"/>
      <c r="NRU213" s="361"/>
      <c r="NRV213" s="361"/>
      <c r="NRW213" s="361"/>
      <c r="NRX213" s="361"/>
      <c r="NRY213" s="361"/>
      <c r="NRZ213" s="361"/>
      <c r="NSA213" s="361"/>
      <c r="NSB213" s="361"/>
      <c r="NSC213" s="361"/>
      <c r="NSD213" s="361"/>
      <c r="NSE213" s="361"/>
      <c r="NSF213" s="361"/>
      <c r="NSG213" s="361"/>
      <c r="NSH213" s="361"/>
      <c r="NSI213" s="361"/>
      <c r="NSJ213" s="361"/>
      <c r="NSK213" s="361"/>
      <c r="NSL213" s="361"/>
      <c r="NSM213" s="361"/>
      <c r="NSN213" s="361"/>
      <c r="NSO213" s="361"/>
      <c r="NSP213" s="361"/>
      <c r="NSQ213" s="361"/>
      <c r="NSR213" s="361"/>
      <c r="NSS213" s="361"/>
      <c r="NST213" s="361"/>
      <c r="NSU213" s="361"/>
      <c r="NSV213" s="361"/>
      <c r="NSW213" s="361"/>
      <c r="NSX213" s="361"/>
      <c r="NSY213" s="361"/>
      <c r="NSZ213" s="361"/>
      <c r="NTA213" s="361"/>
      <c r="NTB213" s="361"/>
      <c r="NTC213" s="361"/>
      <c r="NTD213" s="361"/>
      <c r="NTE213" s="361"/>
      <c r="NTF213" s="361"/>
      <c r="NTG213" s="361"/>
      <c r="NTH213" s="361"/>
      <c r="NTI213" s="361"/>
      <c r="NTJ213" s="361"/>
      <c r="NTK213" s="361"/>
      <c r="NTL213" s="361"/>
      <c r="NTM213" s="361"/>
      <c r="NTN213" s="361"/>
      <c r="NTO213" s="361"/>
      <c r="NTP213" s="361"/>
      <c r="NTQ213" s="361"/>
      <c r="NTR213" s="361"/>
      <c r="NTS213" s="361"/>
      <c r="NTT213" s="361"/>
      <c r="NTU213" s="361"/>
      <c r="NTV213" s="361"/>
      <c r="NTW213" s="361"/>
      <c r="NTX213" s="361"/>
      <c r="NTY213" s="361"/>
      <c r="NTZ213" s="361"/>
      <c r="NUA213" s="361"/>
      <c r="NUB213" s="361"/>
      <c r="NUC213" s="361"/>
      <c r="NUD213" s="361"/>
      <c r="NUE213" s="361"/>
      <c r="NUF213" s="361"/>
      <c r="NUG213" s="361"/>
      <c r="NUH213" s="361"/>
      <c r="NUI213" s="361"/>
      <c r="NUJ213" s="361"/>
      <c r="NUK213" s="361"/>
      <c r="NUL213" s="361"/>
      <c r="NUM213" s="361"/>
      <c r="NUN213" s="361"/>
      <c r="NUO213" s="361"/>
      <c r="NUP213" s="361"/>
      <c r="NUQ213" s="361"/>
      <c r="NUR213" s="361"/>
      <c r="NUS213" s="361"/>
      <c r="NUT213" s="361"/>
      <c r="NUU213" s="361"/>
      <c r="NUV213" s="361"/>
      <c r="NUW213" s="361"/>
      <c r="NUX213" s="361"/>
      <c r="NUY213" s="361"/>
      <c r="NUZ213" s="361"/>
      <c r="NVA213" s="361"/>
      <c r="NVB213" s="361"/>
      <c r="NVC213" s="361"/>
      <c r="NVD213" s="361"/>
      <c r="NVE213" s="361"/>
      <c r="NVF213" s="361"/>
      <c r="NVG213" s="361"/>
      <c r="NVH213" s="361"/>
      <c r="NVI213" s="361"/>
      <c r="NVJ213" s="361"/>
      <c r="NVK213" s="361"/>
      <c r="NVL213" s="361"/>
      <c r="NVM213" s="361"/>
      <c r="NVN213" s="361"/>
      <c r="NVO213" s="361"/>
      <c r="NVP213" s="361"/>
      <c r="NVQ213" s="361"/>
      <c r="NVR213" s="361"/>
      <c r="NVS213" s="361"/>
      <c r="NVT213" s="361"/>
      <c r="NVU213" s="361"/>
      <c r="NVV213" s="361"/>
      <c r="NVW213" s="361"/>
      <c r="NVX213" s="361"/>
      <c r="NVY213" s="361"/>
      <c r="NVZ213" s="361"/>
      <c r="NWA213" s="361"/>
      <c r="NWB213" s="361"/>
      <c r="NWC213" s="361"/>
      <c r="NWD213" s="361"/>
      <c r="NWE213" s="361"/>
      <c r="NWF213" s="361"/>
      <c r="NWG213" s="361"/>
      <c r="NWH213" s="361"/>
      <c r="NWI213" s="361"/>
      <c r="NWJ213" s="361"/>
      <c r="NWK213" s="361"/>
      <c r="NWL213" s="361"/>
      <c r="NWM213" s="361"/>
      <c r="NWN213" s="361"/>
      <c r="NWO213" s="361"/>
      <c r="NWP213" s="361"/>
      <c r="NWQ213" s="361"/>
      <c r="NWR213" s="361"/>
      <c r="NWS213" s="361"/>
      <c r="NWT213" s="361"/>
      <c r="NWU213" s="361"/>
      <c r="NWV213" s="361"/>
      <c r="NWW213" s="361"/>
      <c r="NWX213" s="361"/>
      <c r="NWY213" s="361"/>
      <c r="NWZ213" s="361"/>
      <c r="NXA213" s="361"/>
      <c r="NXB213" s="361"/>
      <c r="NXC213" s="361"/>
      <c r="NXD213" s="361"/>
      <c r="NXE213" s="361"/>
      <c r="NXF213" s="361"/>
      <c r="NXG213" s="361"/>
      <c r="NXH213" s="361"/>
      <c r="NXI213" s="361"/>
      <c r="NXJ213" s="361"/>
      <c r="NXK213" s="361"/>
      <c r="NXL213" s="361"/>
      <c r="NXM213" s="361"/>
      <c r="NXN213" s="361"/>
      <c r="NXO213" s="361"/>
      <c r="NXP213" s="361"/>
      <c r="NXQ213" s="361"/>
      <c r="NXR213" s="361"/>
      <c r="NXS213" s="361"/>
      <c r="NXT213" s="361"/>
      <c r="NXU213" s="361"/>
      <c r="NXV213" s="361"/>
      <c r="NXW213" s="361"/>
      <c r="NXX213" s="361"/>
      <c r="NXY213" s="361"/>
      <c r="NXZ213" s="361"/>
      <c r="NYA213" s="361"/>
      <c r="NYB213" s="361"/>
      <c r="NYC213" s="361"/>
      <c r="NYD213" s="361"/>
      <c r="NYE213" s="361"/>
      <c r="NYF213" s="361"/>
      <c r="NYG213" s="361"/>
      <c r="NYH213" s="361"/>
      <c r="NYI213" s="361"/>
      <c r="NYJ213" s="361"/>
      <c r="NYK213" s="361"/>
      <c r="NYL213" s="361"/>
      <c r="NYM213" s="361"/>
      <c r="NYN213" s="361"/>
      <c r="NYO213" s="361"/>
      <c r="NYP213" s="361"/>
      <c r="NYQ213" s="361"/>
      <c r="NYR213" s="361"/>
      <c r="NYS213" s="361"/>
      <c r="NYT213" s="361"/>
      <c r="NYU213" s="361"/>
      <c r="NYV213" s="361"/>
      <c r="NYW213" s="361"/>
      <c r="NYX213" s="361"/>
      <c r="NYY213" s="361"/>
      <c r="NYZ213" s="361"/>
      <c r="NZA213" s="361"/>
      <c r="NZB213" s="361"/>
      <c r="NZC213" s="361"/>
      <c r="NZD213" s="361"/>
      <c r="NZE213" s="361"/>
      <c r="NZF213" s="361"/>
      <c r="NZG213" s="361"/>
      <c r="NZH213" s="361"/>
      <c r="NZI213" s="361"/>
      <c r="NZJ213" s="361"/>
      <c r="NZK213" s="361"/>
      <c r="NZL213" s="361"/>
      <c r="NZM213" s="361"/>
      <c r="NZN213" s="361"/>
      <c r="NZO213" s="361"/>
      <c r="NZP213" s="361"/>
      <c r="NZQ213" s="361"/>
      <c r="NZR213" s="361"/>
      <c r="NZS213" s="361"/>
      <c r="NZT213" s="361"/>
      <c r="NZU213" s="361"/>
      <c r="NZV213" s="361"/>
      <c r="NZW213" s="361"/>
      <c r="NZX213" s="361"/>
      <c r="NZY213" s="361"/>
      <c r="NZZ213" s="361"/>
      <c r="OAA213" s="361"/>
      <c r="OAB213" s="361"/>
      <c r="OAC213" s="361"/>
      <c r="OAD213" s="361"/>
      <c r="OAE213" s="361"/>
      <c r="OAF213" s="361"/>
      <c r="OAG213" s="361"/>
      <c r="OAH213" s="361"/>
      <c r="OAI213" s="361"/>
      <c r="OAJ213" s="361"/>
      <c r="OAK213" s="361"/>
      <c r="OAL213" s="361"/>
      <c r="OAM213" s="361"/>
      <c r="OAN213" s="361"/>
      <c r="OAO213" s="361"/>
      <c r="OAP213" s="361"/>
      <c r="OAQ213" s="361"/>
      <c r="OAR213" s="361"/>
      <c r="OAS213" s="361"/>
      <c r="OAT213" s="361"/>
      <c r="OAU213" s="361"/>
      <c r="OAV213" s="361"/>
      <c r="OAW213" s="361"/>
      <c r="OAX213" s="361"/>
      <c r="OAY213" s="361"/>
      <c r="OAZ213" s="361"/>
      <c r="OBA213" s="361"/>
      <c r="OBB213" s="361"/>
      <c r="OBC213" s="361"/>
      <c r="OBD213" s="361"/>
      <c r="OBE213" s="361"/>
      <c r="OBF213" s="361"/>
      <c r="OBG213" s="361"/>
      <c r="OBH213" s="361"/>
      <c r="OBI213" s="361"/>
      <c r="OBJ213" s="361"/>
      <c r="OBK213" s="361"/>
      <c r="OBL213" s="361"/>
      <c r="OBM213" s="361"/>
      <c r="OBN213" s="361"/>
      <c r="OBO213" s="361"/>
      <c r="OBP213" s="361"/>
      <c r="OBQ213" s="361"/>
      <c r="OBR213" s="361"/>
      <c r="OBS213" s="361"/>
      <c r="OBT213" s="361"/>
      <c r="OBU213" s="361"/>
      <c r="OBV213" s="361"/>
      <c r="OBW213" s="361"/>
      <c r="OBX213" s="361"/>
      <c r="OBY213" s="361"/>
      <c r="OBZ213" s="361"/>
      <c r="OCA213" s="361"/>
      <c r="OCB213" s="361"/>
      <c r="OCC213" s="361"/>
      <c r="OCD213" s="361"/>
      <c r="OCE213" s="361"/>
      <c r="OCF213" s="361"/>
      <c r="OCG213" s="361"/>
      <c r="OCH213" s="361"/>
      <c r="OCI213" s="361"/>
      <c r="OCJ213" s="361"/>
      <c r="OCK213" s="361"/>
      <c r="OCL213" s="361"/>
      <c r="OCM213" s="361"/>
      <c r="OCN213" s="361"/>
      <c r="OCO213" s="361"/>
      <c r="OCP213" s="361"/>
      <c r="OCQ213" s="361"/>
      <c r="OCR213" s="361"/>
      <c r="OCS213" s="361"/>
      <c r="OCT213" s="361"/>
      <c r="OCU213" s="361"/>
      <c r="OCV213" s="361"/>
      <c r="OCW213" s="361"/>
      <c r="OCX213" s="361"/>
      <c r="OCY213" s="361"/>
      <c r="OCZ213" s="361"/>
      <c r="ODA213" s="361"/>
      <c r="ODB213" s="361"/>
      <c r="ODC213" s="361"/>
      <c r="ODD213" s="361"/>
      <c r="ODE213" s="361"/>
      <c r="ODF213" s="361"/>
      <c r="ODG213" s="361"/>
      <c r="ODH213" s="361"/>
      <c r="ODI213" s="361"/>
      <c r="ODJ213" s="361"/>
      <c r="ODK213" s="361"/>
      <c r="ODL213" s="361"/>
      <c r="ODM213" s="361"/>
      <c r="ODN213" s="361"/>
      <c r="ODO213" s="361"/>
      <c r="ODP213" s="361"/>
      <c r="ODQ213" s="361"/>
      <c r="ODR213" s="361"/>
      <c r="ODS213" s="361"/>
      <c r="ODT213" s="361"/>
      <c r="ODU213" s="361"/>
      <c r="ODV213" s="361"/>
      <c r="ODW213" s="361"/>
      <c r="ODX213" s="361"/>
      <c r="ODY213" s="361"/>
      <c r="ODZ213" s="361"/>
      <c r="OEA213" s="361"/>
      <c r="OEB213" s="361"/>
      <c r="OEC213" s="361"/>
      <c r="OED213" s="361"/>
      <c r="OEE213" s="361"/>
      <c r="OEF213" s="361"/>
      <c r="OEG213" s="361"/>
      <c r="OEH213" s="361"/>
      <c r="OEI213" s="361"/>
      <c r="OEJ213" s="361"/>
      <c r="OEK213" s="361"/>
      <c r="OEL213" s="361"/>
      <c r="OEM213" s="361"/>
      <c r="OEN213" s="361"/>
      <c r="OEO213" s="361"/>
      <c r="OEP213" s="361"/>
      <c r="OEQ213" s="361"/>
      <c r="OER213" s="361"/>
      <c r="OES213" s="361"/>
      <c r="OET213" s="361"/>
      <c r="OEU213" s="361"/>
      <c r="OEV213" s="361"/>
      <c r="OEW213" s="361"/>
      <c r="OEX213" s="361"/>
      <c r="OEY213" s="361"/>
      <c r="OEZ213" s="361"/>
      <c r="OFA213" s="361"/>
      <c r="OFB213" s="361"/>
      <c r="OFC213" s="361"/>
      <c r="OFD213" s="361"/>
      <c r="OFE213" s="361"/>
      <c r="OFF213" s="361"/>
      <c r="OFG213" s="361"/>
      <c r="OFH213" s="361"/>
      <c r="OFI213" s="361"/>
      <c r="OFJ213" s="361"/>
      <c r="OFK213" s="361"/>
      <c r="OFL213" s="361"/>
      <c r="OFM213" s="361"/>
      <c r="OFN213" s="361"/>
      <c r="OFO213" s="361"/>
      <c r="OFP213" s="361"/>
      <c r="OFQ213" s="361"/>
      <c r="OFR213" s="361"/>
      <c r="OFS213" s="361"/>
      <c r="OFT213" s="361"/>
      <c r="OFU213" s="361"/>
      <c r="OFV213" s="361"/>
      <c r="OFW213" s="361"/>
      <c r="OFX213" s="361"/>
      <c r="OFY213" s="361"/>
      <c r="OFZ213" s="361"/>
      <c r="OGA213" s="361"/>
      <c r="OGB213" s="361"/>
      <c r="OGC213" s="361"/>
      <c r="OGD213" s="361"/>
      <c r="OGE213" s="361"/>
      <c r="OGF213" s="361"/>
      <c r="OGG213" s="361"/>
      <c r="OGH213" s="361"/>
      <c r="OGI213" s="361"/>
      <c r="OGJ213" s="361"/>
      <c r="OGK213" s="361"/>
      <c r="OGL213" s="361"/>
      <c r="OGM213" s="361"/>
      <c r="OGN213" s="361"/>
      <c r="OGO213" s="361"/>
      <c r="OGP213" s="361"/>
      <c r="OGQ213" s="361"/>
      <c r="OGR213" s="361"/>
      <c r="OGS213" s="361"/>
      <c r="OGT213" s="361"/>
      <c r="OGU213" s="361"/>
      <c r="OGV213" s="361"/>
      <c r="OGW213" s="361"/>
      <c r="OGX213" s="361"/>
      <c r="OGY213" s="361"/>
      <c r="OGZ213" s="361"/>
      <c r="OHA213" s="361"/>
      <c r="OHB213" s="361"/>
      <c r="OHC213" s="361"/>
      <c r="OHD213" s="361"/>
      <c r="OHE213" s="361"/>
      <c r="OHF213" s="361"/>
      <c r="OHG213" s="361"/>
      <c r="OHH213" s="361"/>
      <c r="OHI213" s="361"/>
      <c r="OHJ213" s="361"/>
      <c r="OHK213" s="361"/>
      <c r="OHL213" s="361"/>
      <c r="OHM213" s="361"/>
      <c r="OHN213" s="361"/>
      <c r="OHO213" s="361"/>
      <c r="OHP213" s="361"/>
      <c r="OHQ213" s="361"/>
      <c r="OHR213" s="361"/>
      <c r="OHS213" s="361"/>
      <c r="OHT213" s="361"/>
      <c r="OHU213" s="361"/>
      <c r="OHV213" s="361"/>
      <c r="OHW213" s="361"/>
      <c r="OHX213" s="361"/>
      <c r="OHY213" s="361"/>
      <c r="OHZ213" s="361"/>
      <c r="OIA213" s="361"/>
      <c r="OIB213" s="361"/>
      <c r="OIC213" s="361"/>
      <c r="OID213" s="361"/>
      <c r="OIE213" s="361"/>
      <c r="OIF213" s="361"/>
      <c r="OIG213" s="361"/>
      <c r="OIH213" s="361"/>
      <c r="OII213" s="361"/>
      <c r="OIJ213" s="361"/>
      <c r="OIK213" s="361"/>
      <c r="OIL213" s="361"/>
      <c r="OIM213" s="361"/>
      <c r="OIN213" s="361"/>
      <c r="OIO213" s="361"/>
      <c r="OIP213" s="361"/>
      <c r="OIQ213" s="361"/>
      <c r="OIR213" s="361"/>
      <c r="OIS213" s="361"/>
      <c r="OIT213" s="361"/>
      <c r="OIU213" s="361"/>
      <c r="OIV213" s="361"/>
      <c r="OIW213" s="361"/>
      <c r="OIX213" s="361"/>
      <c r="OIY213" s="361"/>
      <c r="OIZ213" s="361"/>
      <c r="OJA213" s="361"/>
      <c r="OJB213" s="361"/>
      <c r="OJC213" s="361"/>
      <c r="OJD213" s="361"/>
      <c r="OJE213" s="361"/>
      <c r="OJF213" s="361"/>
      <c r="OJG213" s="361"/>
      <c r="OJH213" s="361"/>
      <c r="OJI213" s="361"/>
      <c r="OJJ213" s="361"/>
      <c r="OJK213" s="361"/>
      <c r="OJL213" s="361"/>
      <c r="OJM213" s="361"/>
      <c r="OJN213" s="361"/>
      <c r="OJO213" s="361"/>
      <c r="OJP213" s="361"/>
      <c r="OJQ213" s="361"/>
      <c r="OJR213" s="361"/>
      <c r="OJS213" s="361"/>
      <c r="OJT213" s="361"/>
      <c r="OJU213" s="361"/>
      <c r="OJV213" s="361"/>
      <c r="OJW213" s="361"/>
      <c r="OJX213" s="361"/>
      <c r="OJY213" s="361"/>
      <c r="OJZ213" s="361"/>
      <c r="OKA213" s="361"/>
      <c r="OKB213" s="361"/>
      <c r="OKC213" s="361"/>
      <c r="OKD213" s="361"/>
      <c r="OKE213" s="361"/>
      <c r="OKF213" s="361"/>
      <c r="OKG213" s="361"/>
      <c r="OKH213" s="361"/>
      <c r="OKI213" s="361"/>
      <c r="OKJ213" s="361"/>
      <c r="OKK213" s="361"/>
      <c r="OKL213" s="361"/>
      <c r="OKM213" s="361"/>
      <c r="OKN213" s="361"/>
      <c r="OKO213" s="361"/>
      <c r="OKP213" s="361"/>
      <c r="OKQ213" s="361"/>
      <c r="OKR213" s="361"/>
      <c r="OKS213" s="361"/>
      <c r="OKT213" s="361"/>
      <c r="OKU213" s="361"/>
      <c r="OKV213" s="361"/>
      <c r="OKW213" s="361"/>
      <c r="OKX213" s="361"/>
      <c r="OKY213" s="361"/>
      <c r="OKZ213" s="361"/>
      <c r="OLA213" s="361"/>
      <c r="OLB213" s="361"/>
      <c r="OLC213" s="361"/>
      <c r="OLD213" s="361"/>
      <c r="OLE213" s="361"/>
      <c r="OLF213" s="361"/>
      <c r="OLG213" s="361"/>
      <c r="OLH213" s="361"/>
      <c r="OLI213" s="361"/>
      <c r="OLJ213" s="361"/>
      <c r="OLK213" s="361"/>
      <c r="OLL213" s="361"/>
      <c r="OLM213" s="361"/>
      <c r="OLN213" s="361"/>
      <c r="OLO213" s="361"/>
      <c r="OLP213" s="361"/>
      <c r="OLQ213" s="361"/>
      <c r="OLR213" s="361"/>
      <c r="OLS213" s="361"/>
      <c r="OLT213" s="361"/>
      <c r="OLU213" s="361"/>
      <c r="OLV213" s="361"/>
      <c r="OLW213" s="361"/>
      <c r="OLX213" s="361"/>
      <c r="OLY213" s="361"/>
      <c r="OLZ213" s="361"/>
      <c r="OMA213" s="361"/>
      <c r="OMB213" s="361"/>
      <c r="OMC213" s="361"/>
      <c r="OMD213" s="361"/>
      <c r="OME213" s="361"/>
      <c r="OMF213" s="361"/>
      <c r="OMG213" s="361"/>
      <c r="OMH213" s="361"/>
      <c r="OMI213" s="361"/>
      <c r="OMJ213" s="361"/>
      <c r="OMK213" s="361"/>
      <c r="OML213" s="361"/>
      <c r="OMM213" s="361"/>
      <c r="OMN213" s="361"/>
      <c r="OMO213" s="361"/>
      <c r="OMP213" s="361"/>
      <c r="OMQ213" s="361"/>
      <c r="OMR213" s="361"/>
      <c r="OMS213" s="361"/>
      <c r="OMT213" s="361"/>
      <c r="OMU213" s="361"/>
      <c r="OMV213" s="361"/>
      <c r="OMW213" s="361"/>
      <c r="OMX213" s="361"/>
      <c r="OMY213" s="361"/>
      <c r="OMZ213" s="361"/>
      <c r="ONA213" s="361"/>
      <c r="ONB213" s="361"/>
      <c r="ONC213" s="361"/>
      <c r="OND213" s="361"/>
      <c r="ONE213" s="361"/>
      <c r="ONF213" s="361"/>
      <c r="ONG213" s="361"/>
      <c r="ONH213" s="361"/>
      <c r="ONI213" s="361"/>
      <c r="ONJ213" s="361"/>
      <c r="ONK213" s="361"/>
      <c r="ONL213" s="361"/>
      <c r="ONM213" s="361"/>
      <c r="ONN213" s="361"/>
      <c r="ONO213" s="361"/>
      <c r="ONP213" s="361"/>
      <c r="ONQ213" s="361"/>
      <c r="ONR213" s="361"/>
      <c r="ONS213" s="361"/>
      <c r="ONT213" s="361"/>
      <c r="ONU213" s="361"/>
      <c r="ONV213" s="361"/>
      <c r="ONW213" s="361"/>
      <c r="ONX213" s="361"/>
      <c r="ONY213" s="361"/>
      <c r="ONZ213" s="361"/>
      <c r="OOA213" s="361"/>
      <c r="OOB213" s="361"/>
      <c r="OOC213" s="361"/>
      <c r="OOD213" s="361"/>
      <c r="OOE213" s="361"/>
      <c r="OOF213" s="361"/>
      <c r="OOG213" s="361"/>
      <c r="OOH213" s="361"/>
      <c r="OOI213" s="361"/>
      <c r="OOJ213" s="361"/>
      <c r="OOK213" s="361"/>
      <c r="OOL213" s="361"/>
      <c r="OOM213" s="361"/>
      <c r="OON213" s="361"/>
      <c r="OOO213" s="361"/>
      <c r="OOP213" s="361"/>
      <c r="OOQ213" s="361"/>
      <c r="OOR213" s="361"/>
      <c r="OOS213" s="361"/>
      <c r="OOT213" s="361"/>
      <c r="OOU213" s="361"/>
      <c r="OOV213" s="361"/>
      <c r="OOW213" s="361"/>
      <c r="OOX213" s="361"/>
      <c r="OOY213" s="361"/>
      <c r="OOZ213" s="361"/>
      <c r="OPA213" s="361"/>
      <c r="OPB213" s="361"/>
      <c r="OPC213" s="361"/>
      <c r="OPD213" s="361"/>
      <c r="OPE213" s="361"/>
      <c r="OPF213" s="361"/>
      <c r="OPG213" s="361"/>
      <c r="OPH213" s="361"/>
      <c r="OPI213" s="361"/>
      <c r="OPJ213" s="361"/>
      <c r="OPK213" s="361"/>
      <c r="OPL213" s="361"/>
      <c r="OPM213" s="361"/>
      <c r="OPN213" s="361"/>
      <c r="OPO213" s="361"/>
      <c r="OPP213" s="361"/>
      <c r="OPQ213" s="361"/>
      <c r="OPR213" s="361"/>
      <c r="OPS213" s="361"/>
      <c r="OPT213" s="361"/>
      <c r="OPU213" s="361"/>
      <c r="OPV213" s="361"/>
      <c r="OPW213" s="361"/>
      <c r="OPX213" s="361"/>
      <c r="OPY213" s="361"/>
      <c r="OPZ213" s="361"/>
      <c r="OQA213" s="361"/>
      <c r="OQB213" s="361"/>
      <c r="OQC213" s="361"/>
      <c r="OQD213" s="361"/>
      <c r="OQE213" s="361"/>
      <c r="OQF213" s="361"/>
      <c r="OQG213" s="361"/>
      <c r="OQH213" s="361"/>
      <c r="OQI213" s="361"/>
      <c r="OQJ213" s="361"/>
      <c r="OQK213" s="361"/>
      <c r="OQL213" s="361"/>
      <c r="OQM213" s="361"/>
      <c r="OQN213" s="361"/>
      <c r="OQO213" s="361"/>
      <c r="OQP213" s="361"/>
      <c r="OQQ213" s="361"/>
      <c r="OQR213" s="361"/>
      <c r="OQS213" s="361"/>
      <c r="OQT213" s="361"/>
      <c r="OQU213" s="361"/>
      <c r="OQV213" s="361"/>
      <c r="OQW213" s="361"/>
      <c r="OQX213" s="361"/>
      <c r="OQY213" s="361"/>
      <c r="OQZ213" s="361"/>
      <c r="ORA213" s="361"/>
      <c r="ORB213" s="361"/>
      <c r="ORC213" s="361"/>
      <c r="ORD213" s="361"/>
      <c r="ORE213" s="361"/>
      <c r="ORF213" s="361"/>
      <c r="ORG213" s="361"/>
      <c r="ORH213" s="361"/>
      <c r="ORI213" s="361"/>
      <c r="ORJ213" s="361"/>
      <c r="ORK213" s="361"/>
      <c r="ORL213" s="361"/>
      <c r="ORM213" s="361"/>
      <c r="ORN213" s="361"/>
      <c r="ORO213" s="361"/>
      <c r="ORP213" s="361"/>
      <c r="ORQ213" s="361"/>
      <c r="ORR213" s="361"/>
      <c r="ORS213" s="361"/>
      <c r="ORT213" s="361"/>
      <c r="ORU213" s="361"/>
      <c r="ORV213" s="361"/>
      <c r="ORW213" s="361"/>
      <c r="ORX213" s="361"/>
      <c r="ORY213" s="361"/>
      <c r="ORZ213" s="361"/>
      <c r="OSA213" s="361"/>
      <c r="OSB213" s="361"/>
      <c r="OSC213" s="361"/>
      <c r="OSD213" s="361"/>
      <c r="OSE213" s="361"/>
      <c r="OSF213" s="361"/>
      <c r="OSG213" s="361"/>
      <c r="OSH213" s="361"/>
      <c r="OSI213" s="361"/>
      <c r="OSJ213" s="361"/>
      <c r="OSK213" s="361"/>
      <c r="OSL213" s="361"/>
      <c r="OSM213" s="361"/>
      <c r="OSN213" s="361"/>
      <c r="OSO213" s="361"/>
      <c r="OSP213" s="361"/>
      <c r="OSQ213" s="361"/>
      <c r="OSR213" s="361"/>
      <c r="OSS213" s="361"/>
      <c r="OST213" s="361"/>
      <c r="OSU213" s="361"/>
      <c r="OSV213" s="361"/>
      <c r="OSW213" s="361"/>
      <c r="OSX213" s="361"/>
      <c r="OSY213" s="361"/>
      <c r="OSZ213" s="361"/>
      <c r="OTA213" s="361"/>
      <c r="OTB213" s="361"/>
      <c r="OTC213" s="361"/>
      <c r="OTD213" s="361"/>
      <c r="OTE213" s="361"/>
      <c r="OTF213" s="361"/>
      <c r="OTG213" s="361"/>
      <c r="OTH213" s="361"/>
      <c r="OTI213" s="361"/>
      <c r="OTJ213" s="361"/>
      <c r="OTK213" s="361"/>
      <c r="OTL213" s="361"/>
      <c r="OTM213" s="361"/>
      <c r="OTN213" s="361"/>
      <c r="OTO213" s="361"/>
      <c r="OTP213" s="361"/>
      <c r="OTQ213" s="361"/>
      <c r="OTR213" s="361"/>
      <c r="OTS213" s="361"/>
      <c r="OTT213" s="361"/>
      <c r="OTU213" s="361"/>
      <c r="OTV213" s="361"/>
      <c r="OTW213" s="361"/>
      <c r="OTX213" s="361"/>
      <c r="OTY213" s="361"/>
      <c r="OTZ213" s="361"/>
      <c r="OUA213" s="361"/>
      <c r="OUB213" s="361"/>
      <c r="OUC213" s="361"/>
      <c r="OUD213" s="361"/>
      <c r="OUE213" s="361"/>
      <c r="OUF213" s="361"/>
      <c r="OUG213" s="361"/>
      <c r="OUH213" s="361"/>
      <c r="OUI213" s="361"/>
      <c r="OUJ213" s="361"/>
      <c r="OUK213" s="361"/>
      <c r="OUL213" s="361"/>
      <c r="OUM213" s="361"/>
      <c r="OUN213" s="361"/>
      <c r="OUO213" s="361"/>
      <c r="OUP213" s="361"/>
      <c r="OUQ213" s="361"/>
      <c r="OUR213" s="361"/>
      <c r="OUS213" s="361"/>
      <c r="OUT213" s="361"/>
      <c r="OUU213" s="361"/>
      <c r="OUV213" s="361"/>
      <c r="OUW213" s="361"/>
      <c r="OUX213" s="361"/>
      <c r="OUY213" s="361"/>
      <c r="OUZ213" s="361"/>
      <c r="OVA213" s="361"/>
      <c r="OVB213" s="361"/>
      <c r="OVC213" s="361"/>
      <c r="OVD213" s="361"/>
      <c r="OVE213" s="361"/>
      <c r="OVF213" s="361"/>
      <c r="OVG213" s="361"/>
      <c r="OVH213" s="361"/>
      <c r="OVI213" s="361"/>
      <c r="OVJ213" s="361"/>
      <c r="OVK213" s="361"/>
      <c r="OVL213" s="361"/>
      <c r="OVM213" s="361"/>
      <c r="OVN213" s="361"/>
      <c r="OVO213" s="361"/>
      <c r="OVP213" s="361"/>
      <c r="OVQ213" s="361"/>
      <c r="OVR213" s="361"/>
      <c r="OVS213" s="361"/>
      <c r="OVT213" s="361"/>
      <c r="OVU213" s="361"/>
      <c r="OVV213" s="361"/>
      <c r="OVW213" s="361"/>
      <c r="OVX213" s="361"/>
      <c r="OVY213" s="361"/>
      <c r="OVZ213" s="361"/>
      <c r="OWA213" s="361"/>
      <c r="OWB213" s="361"/>
      <c r="OWC213" s="361"/>
      <c r="OWD213" s="361"/>
      <c r="OWE213" s="361"/>
      <c r="OWF213" s="361"/>
      <c r="OWG213" s="361"/>
      <c r="OWH213" s="361"/>
      <c r="OWI213" s="361"/>
      <c r="OWJ213" s="361"/>
      <c r="OWK213" s="361"/>
      <c r="OWL213" s="361"/>
      <c r="OWM213" s="361"/>
      <c r="OWN213" s="361"/>
      <c r="OWO213" s="361"/>
      <c r="OWP213" s="361"/>
      <c r="OWQ213" s="361"/>
      <c r="OWR213" s="361"/>
      <c r="OWS213" s="361"/>
      <c r="OWT213" s="361"/>
      <c r="OWU213" s="361"/>
      <c r="OWV213" s="361"/>
      <c r="OWW213" s="361"/>
      <c r="OWX213" s="361"/>
      <c r="OWY213" s="361"/>
      <c r="OWZ213" s="361"/>
      <c r="OXA213" s="361"/>
      <c r="OXB213" s="361"/>
      <c r="OXC213" s="361"/>
      <c r="OXD213" s="361"/>
      <c r="OXE213" s="361"/>
      <c r="OXF213" s="361"/>
      <c r="OXG213" s="361"/>
      <c r="OXH213" s="361"/>
      <c r="OXI213" s="361"/>
      <c r="OXJ213" s="361"/>
      <c r="OXK213" s="361"/>
      <c r="OXL213" s="361"/>
      <c r="OXM213" s="361"/>
      <c r="OXN213" s="361"/>
      <c r="OXO213" s="361"/>
      <c r="OXP213" s="361"/>
      <c r="OXQ213" s="361"/>
      <c r="OXR213" s="361"/>
      <c r="OXS213" s="361"/>
      <c r="OXT213" s="361"/>
      <c r="OXU213" s="361"/>
      <c r="OXV213" s="361"/>
      <c r="OXW213" s="361"/>
      <c r="OXX213" s="361"/>
      <c r="OXY213" s="361"/>
      <c r="OXZ213" s="361"/>
      <c r="OYA213" s="361"/>
      <c r="OYB213" s="361"/>
      <c r="OYC213" s="361"/>
      <c r="OYD213" s="361"/>
      <c r="OYE213" s="361"/>
      <c r="OYF213" s="361"/>
      <c r="OYG213" s="361"/>
      <c r="OYH213" s="361"/>
      <c r="OYI213" s="361"/>
      <c r="OYJ213" s="361"/>
      <c r="OYK213" s="361"/>
      <c r="OYL213" s="361"/>
      <c r="OYM213" s="361"/>
      <c r="OYN213" s="361"/>
      <c r="OYO213" s="361"/>
      <c r="OYP213" s="361"/>
      <c r="OYQ213" s="361"/>
      <c r="OYR213" s="361"/>
      <c r="OYS213" s="361"/>
      <c r="OYT213" s="361"/>
      <c r="OYU213" s="361"/>
      <c r="OYV213" s="361"/>
      <c r="OYW213" s="361"/>
      <c r="OYX213" s="361"/>
      <c r="OYY213" s="361"/>
      <c r="OYZ213" s="361"/>
      <c r="OZA213" s="361"/>
      <c r="OZB213" s="361"/>
      <c r="OZC213" s="361"/>
      <c r="OZD213" s="361"/>
      <c r="OZE213" s="361"/>
      <c r="OZF213" s="361"/>
      <c r="OZG213" s="361"/>
      <c r="OZH213" s="361"/>
      <c r="OZI213" s="361"/>
      <c r="OZJ213" s="361"/>
      <c r="OZK213" s="361"/>
      <c r="OZL213" s="361"/>
      <c r="OZM213" s="361"/>
      <c r="OZN213" s="361"/>
      <c r="OZO213" s="361"/>
      <c r="OZP213" s="361"/>
      <c r="OZQ213" s="361"/>
      <c r="OZR213" s="361"/>
      <c r="OZS213" s="361"/>
      <c r="OZT213" s="361"/>
      <c r="OZU213" s="361"/>
      <c r="OZV213" s="361"/>
      <c r="OZW213" s="361"/>
      <c r="OZX213" s="361"/>
      <c r="OZY213" s="361"/>
      <c r="OZZ213" s="361"/>
      <c r="PAA213" s="361"/>
      <c r="PAB213" s="361"/>
      <c r="PAC213" s="361"/>
      <c r="PAD213" s="361"/>
      <c r="PAE213" s="361"/>
      <c r="PAF213" s="361"/>
      <c r="PAG213" s="361"/>
      <c r="PAH213" s="361"/>
      <c r="PAI213" s="361"/>
      <c r="PAJ213" s="361"/>
      <c r="PAK213" s="361"/>
      <c r="PAL213" s="361"/>
      <c r="PAM213" s="361"/>
      <c r="PAN213" s="361"/>
      <c r="PAO213" s="361"/>
      <c r="PAP213" s="361"/>
      <c r="PAQ213" s="361"/>
      <c r="PAR213" s="361"/>
      <c r="PAS213" s="361"/>
      <c r="PAT213" s="361"/>
      <c r="PAU213" s="361"/>
      <c r="PAV213" s="361"/>
      <c r="PAW213" s="361"/>
      <c r="PAX213" s="361"/>
      <c r="PAY213" s="361"/>
      <c r="PAZ213" s="361"/>
      <c r="PBA213" s="361"/>
      <c r="PBB213" s="361"/>
      <c r="PBC213" s="361"/>
      <c r="PBD213" s="361"/>
      <c r="PBE213" s="361"/>
      <c r="PBF213" s="361"/>
      <c r="PBG213" s="361"/>
      <c r="PBH213" s="361"/>
      <c r="PBI213" s="361"/>
      <c r="PBJ213" s="361"/>
      <c r="PBK213" s="361"/>
      <c r="PBL213" s="361"/>
      <c r="PBM213" s="361"/>
      <c r="PBN213" s="361"/>
      <c r="PBO213" s="361"/>
      <c r="PBP213" s="361"/>
      <c r="PBQ213" s="361"/>
      <c r="PBR213" s="361"/>
      <c r="PBS213" s="361"/>
      <c r="PBT213" s="361"/>
      <c r="PBU213" s="361"/>
      <c r="PBV213" s="361"/>
      <c r="PBW213" s="361"/>
      <c r="PBX213" s="361"/>
      <c r="PBY213" s="361"/>
      <c r="PBZ213" s="361"/>
      <c r="PCA213" s="361"/>
      <c r="PCB213" s="361"/>
      <c r="PCC213" s="361"/>
      <c r="PCD213" s="361"/>
      <c r="PCE213" s="361"/>
      <c r="PCF213" s="361"/>
      <c r="PCG213" s="361"/>
      <c r="PCH213" s="361"/>
      <c r="PCI213" s="361"/>
      <c r="PCJ213" s="361"/>
      <c r="PCK213" s="361"/>
      <c r="PCL213" s="361"/>
      <c r="PCM213" s="361"/>
      <c r="PCN213" s="361"/>
      <c r="PCO213" s="361"/>
      <c r="PCP213" s="361"/>
      <c r="PCQ213" s="361"/>
      <c r="PCR213" s="361"/>
      <c r="PCS213" s="361"/>
      <c r="PCT213" s="361"/>
      <c r="PCU213" s="361"/>
      <c r="PCV213" s="361"/>
      <c r="PCW213" s="361"/>
      <c r="PCX213" s="361"/>
      <c r="PCY213" s="361"/>
      <c r="PCZ213" s="361"/>
      <c r="PDA213" s="361"/>
      <c r="PDB213" s="361"/>
      <c r="PDC213" s="361"/>
      <c r="PDD213" s="361"/>
      <c r="PDE213" s="361"/>
      <c r="PDF213" s="361"/>
      <c r="PDG213" s="361"/>
      <c r="PDH213" s="361"/>
      <c r="PDI213" s="361"/>
      <c r="PDJ213" s="361"/>
      <c r="PDK213" s="361"/>
      <c r="PDL213" s="361"/>
      <c r="PDM213" s="361"/>
      <c r="PDN213" s="361"/>
      <c r="PDO213" s="361"/>
      <c r="PDP213" s="361"/>
      <c r="PDQ213" s="361"/>
      <c r="PDR213" s="361"/>
      <c r="PDS213" s="361"/>
      <c r="PDT213" s="361"/>
      <c r="PDU213" s="361"/>
      <c r="PDV213" s="361"/>
      <c r="PDW213" s="361"/>
      <c r="PDX213" s="361"/>
      <c r="PDY213" s="361"/>
      <c r="PDZ213" s="361"/>
      <c r="PEA213" s="361"/>
      <c r="PEB213" s="361"/>
      <c r="PEC213" s="361"/>
      <c r="PED213" s="361"/>
      <c r="PEE213" s="361"/>
      <c r="PEF213" s="361"/>
      <c r="PEG213" s="361"/>
      <c r="PEH213" s="361"/>
      <c r="PEI213" s="361"/>
      <c r="PEJ213" s="361"/>
      <c r="PEK213" s="361"/>
      <c r="PEL213" s="361"/>
      <c r="PEM213" s="361"/>
      <c r="PEN213" s="361"/>
      <c r="PEO213" s="361"/>
      <c r="PEP213" s="361"/>
      <c r="PEQ213" s="361"/>
      <c r="PER213" s="361"/>
      <c r="PES213" s="361"/>
      <c r="PET213" s="361"/>
      <c r="PEU213" s="361"/>
      <c r="PEV213" s="361"/>
      <c r="PEW213" s="361"/>
      <c r="PEX213" s="361"/>
      <c r="PEY213" s="361"/>
      <c r="PEZ213" s="361"/>
      <c r="PFA213" s="361"/>
      <c r="PFB213" s="361"/>
      <c r="PFC213" s="361"/>
      <c r="PFD213" s="361"/>
      <c r="PFE213" s="361"/>
      <c r="PFF213" s="361"/>
      <c r="PFG213" s="361"/>
      <c r="PFH213" s="361"/>
      <c r="PFI213" s="361"/>
      <c r="PFJ213" s="361"/>
      <c r="PFK213" s="361"/>
      <c r="PFL213" s="361"/>
      <c r="PFM213" s="361"/>
      <c r="PFN213" s="361"/>
      <c r="PFO213" s="361"/>
      <c r="PFP213" s="361"/>
      <c r="PFQ213" s="361"/>
      <c r="PFR213" s="361"/>
      <c r="PFS213" s="361"/>
      <c r="PFT213" s="361"/>
      <c r="PFU213" s="361"/>
      <c r="PFV213" s="361"/>
      <c r="PFW213" s="361"/>
      <c r="PFX213" s="361"/>
      <c r="PFY213" s="361"/>
      <c r="PFZ213" s="361"/>
      <c r="PGA213" s="361"/>
      <c r="PGB213" s="361"/>
      <c r="PGC213" s="361"/>
      <c r="PGD213" s="361"/>
      <c r="PGE213" s="361"/>
      <c r="PGF213" s="361"/>
      <c r="PGG213" s="361"/>
      <c r="PGH213" s="361"/>
      <c r="PGI213" s="361"/>
      <c r="PGJ213" s="361"/>
      <c r="PGK213" s="361"/>
      <c r="PGL213" s="361"/>
      <c r="PGM213" s="361"/>
      <c r="PGN213" s="361"/>
      <c r="PGO213" s="361"/>
      <c r="PGP213" s="361"/>
      <c r="PGQ213" s="361"/>
      <c r="PGR213" s="361"/>
      <c r="PGS213" s="361"/>
      <c r="PGT213" s="361"/>
      <c r="PGU213" s="361"/>
      <c r="PGV213" s="361"/>
      <c r="PGW213" s="361"/>
      <c r="PGX213" s="361"/>
      <c r="PGY213" s="361"/>
      <c r="PGZ213" s="361"/>
      <c r="PHA213" s="361"/>
      <c r="PHB213" s="361"/>
      <c r="PHC213" s="361"/>
      <c r="PHD213" s="361"/>
      <c r="PHE213" s="361"/>
      <c r="PHF213" s="361"/>
      <c r="PHG213" s="361"/>
      <c r="PHH213" s="361"/>
      <c r="PHI213" s="361"/>
      <c r="PHJ213" s="361"/>
      <c r="PHK213" s="361"/>
      <c r="PHL213" s="361"/>
      <c r="PHM213" s="361"/>
      <c r="PHN213" s="361"/>
      <c r="PHO213" s="361"/>
      <c r="PHP213" s="361"/>
      <c r="PHQ213" s="361"/>
      <c r="PHR213" s="361"/>
      <c r="PHS213" s="361"/>
      <c r="PHT213" s="361"/>
      <c r="PHU213" s="361"/>
      <c r="PHV213" s="361"/>
      <c r="PHW213" s="361"/>
      <c r="PHX213" s="361"/>
      <c r="PHY213" s="361"/>
      <c r="PHZ213" s="361"/>
      <c r="PIA213" s="361"/>
      <c r="PIB213" s="361"/>
      <c r="PIC213" s="361"/>
      <c r="PID213" s="361"/>
      <c r="PIE213" s="361"/>
      <c r="PIF213" s="361"/>
      <c r="PIG213" s="361"/>
      <c r="PIH213" s="361"/>
      <c r="PII213" s="361"/>
      <c r="PIJ213" s="361"/>
      <c r="PIK213" s="361"/>
      <c r="PIL213" s="361"/>
      <c r="PIM213" s="361"/>
      <c r="PIN213" s="361"/>
      <c r="PIO213" s="361"/>
      <c r="PIP213" s="361"/>
      <c r="PIQ213" s="361"/>
      <c r="PIR213" s="361"/>
      <c r="PIS213" s="361"/>
      <c r="PIT213" s="361"/>
      <c r="PIU213" s="361"/>
      <c r="PIV213" s="361"/>
      <c r="PIW213" s="361"/>
      <c r="PIX213" s="361"/>
      <c r="PIY213" s="361"/>
      <c r="PIZ213" s="361"/>
      <c r="PJA213" s="361"/>
      <c r="PJB213" s="361"/>
      <c r="PJC213" s="361"/>
      <c r="PJD213" s="361"/>
      <c r="PJE213" s="361"/>
      <c r="PJF213" s="361"/>
      <c r="PJG213" s="361"/>
      <c r="PJH213" s="361"/>
      <c r="PJI213" s="361"/>
      <c r="PJJ213" s="361"/>
      <c r="PJK213" s="361"/>
      <c r="PJL213" s="361"/>
      <c r="PJM213" s="361"/>
      <c r="PJN213" s="361"/>
      <c r="PJO213" s="361"/>
      <c r="PJP213" s="361"/>
      <c r="PJQ213" s="361"/>
      <c r="PJR213" s="361"/>
      <c r="PJS213" s="361"/>
      <c r="PJT213" s="361"/>
      <c r="PJU213" s="361"/>
      <c r="PJV213" s="361"/>
      <c r="PJW213" s="361"/>
      <c r="PJX213" s="361"/>
      <c r="PJY213" s="361"/>
      <c r="PJZ213" s="361"/>
      <c r="PKA213" s="361"/>
      <c r="PKB213" s="361"/>
      <c r="PKC213" s="361"/>
      <c r="PKD213" s="361"/>
      <c r="PKE213" s="361"/>
      <c r="PKF213" s="361"/>
      <c r="PKG213" s="361"/>
      <c r="PKH213" s="361"/>
      <c r="PKI213" s="361"/>
      <c r="PKJ213" s="361"/>
      <c r="PKK213" s="361"/>
      <c r="PKL213" s="361"/>
      <c r="PKM213" s="361"/>
      <c r="PKN213" s="361"/>
      <c r="PKO213" s="361"/>
      <c r="PKP213" s="361"/>
      <c r="PKQ213" s="361"/>
      <c r="PKR213" s="361"/>
      <c r="PKS213" s="361"/>
      <c r="PKT213" s="361"/>
      <c r="PKU213" s="361"/>
      <c r="PKV213" s="361"/>
      <c r="PKW213" s="361"/>
      <c r="PKX213" s="361"/>
      <c r="PKY213" s="361"/>
      <c r="PKZ213" s="361"/>
      <c r="PLA213" s="361"/>
      <c r="PLB213" s="361"/>
      <c r="PLC213" s="361"/>
      <c r="PLD213" s="361"/>
      <c r="PLE213" s="361"/>
      <c r="PLF213" s="361"/>
      <c r="PLG213" s="361"/>
      <c r="PLH213" s="361"/>
      <c r="PLI213" s="361"/>
      <c r="PLJ213" s="361"/>
      <c r="PLK213" s="361"/>
      <c r="PLL213" s="361"/>
      <c r="PLM213" s="361"/>
      <c r="PLN213" s="361"/>
      <c r="PLO213" s="361"/>
      <c r="PLP213" s="361"/>
      <c r="PLQ213" s="361"/>
      <c r="PLR213" s="361"/>
      <c r="PLS213" s="361"/>
      <c r="PLT213" s="361"/>
      <c r="PLU213" s="361"/>
      <c r="PLV213" s="361"/>
      <c r="PLW213" s="361"/>
      <c r="PLX213" s="361"/>
      <c r="PLY213" s="361"/>
      <c r="PLZ213" s="361"/>
      <c r="PMA213" s="361"/>
      <c r="PMB213" s="361"/>
      <c r="PMC213" s="361"/>
      <c r="PMD213" s="361"/>
      <c r="PME213" s="361"/>
      <c r="PMF213" s="361"/>
      <c r="PMG213" s="361"/>
      <c r="PMH213" s="361"/>
      <c r="PMI213" s="361"/>
      <c r="PMJ213" s="361"/>
      <c r="PMK213" s="361"/>
      <c r="PML213" s="361"/>
      <c r="PMM213" s="361"/>
      <c r="PMN213" s="361"/>
      <c r="PMO213" s="361"/>
      <c r="PMP213" s="361"/>
      <c r="PMQ213" s="361"/>
      <c r="PMR213" s="361"/>
      <c r="PMS213" s="361"/>
      <c r="PMT213" s="361"/>
      <c r="PMU213" s="361"/>
      <c r="PMV213" s="361"/>
      <c r="PMW213" s="361"/>
      <c r="PMX213" s="361"/>
      <c r="PMY213" s="361"/>
      <c r="PMZ213" s="361"/>
      <c r="PNA213" s="361"/>
      <c r="PNB213" s="361"/>
      <c r="PNC213" s="361"/>
      <c r="PND213" s="361"/>
      <c r="PNE213" s="361"/>
      <c r="PNF213" s="361"/>
      <c r="PNG213" s="361"/>
      <c r="PNH213" s="361"/>
      <c r="PNI213" s="361"/>
      <c r="PNJ213" s="361"/>
      <c r="PNK213" s="361"/>
      <c r="PNL213" s="361"/>
      <c r="PNM213" s="361"/>
      <c r="PNN213" s="361"/>
      <c r="PNO213" s="361"/>
      <c r="PNP213" s="361"/>
      <c r="PNQ213" s="361"/>
      <c r="PNR213" s="361"/>
      <c r="PNS213" s="361"/>
      <c r="PNT213" s="361"/>
      <c r="PNU213" s="361"/>
      <c r="PNV213" s="361"/>
      <c r="PNW213" s="361"/>
      <c r="PNX213" s="361"/>
      <c r="PNY213" s="361"/>
      <c r="PNZ213" s="361"/>
      <c r="POA213" s="361"/>
      <c r="POB213" s="361"/>
      <c r="POC213" s="361"/>
      <c r="POD213" s="361"/>
      <c r="POE213" s="361"/>
      <c r="POF213" s="361"/>
      <c r="POG213" s="361"/>
      <c r="POH213" s="361"/>
      <c r="POI213" s="361"/>
      <c r="POJ213" s="361"/>
      <c r="POK213" s="361"/>
      <c r="POL213" s="361"/>
      <c r="POM213" s="361"/>
      <c r="PON213" s="361"/>
      <c r="POO213" s="361"/>
      <c r="POP213" s="361"/>
      <c r="POQ213" s="361"/>
      <c r="POR213" s="361"/>
      <c r="POS213" s="361"/>
      <c r="POT213" s="361"/>
      <c r="POU213" s="361"/>
      <c r="POV213" s="361"/>
      <c r="POW213" s="361"/>
      <c r="POX213" s="361"/>
      <c r="POY213" s="361"/>
      <c r="POZ213" s="361"/>
      <c r="PPA213" s="361"/>
      <c r="PPB213" s="361"/>
      <c r="PPC213" s="361"/>
      <c r="PPD213" s="361"/>
      <c r="PPE213" s="361"/>
      <c r="PPF213" s="361"/>
      <c r="PPG213" s="361"/>
      <c r="PPH213" s="361"/>
      <c r="PPI213" s="361"/>
      <c r="PPJ213" s="361"/>
      <c r="PPK213" s="361"/>
      <c r="PPL213" s="361"/>
      <c r="PPM213" s="361"/>
      <c r="PPN213" s="361"/>
      <c r="PPO213" s="361"/>
      <c r="PPP213" s="361"/>
      <c r="PPQ213" s="361"/>
      <c r="PPR213" s="361"/>
      <c r="PPS213" s="361"/>
      <c r="PPT213" s="361"/>
      <c r="PPU213" s="361"/>
      <c r="PPV213" s="361"/>
      <c r="PPW213" s="361"/>
      <c r="PPX213" s="361"/>
      <c r="PPY213" s="361"/>
      <c r="PPZ213" s="361"/>
      <c r="PQA213" s="361"/>
      <c r="PQB213" s="361"/>
      <c r="PQC213" s="361"/>
      <c r="PQD213" s="361"/>
      <c r="PQE213" s="361"/>
      <c r="PQF213" s="361"/>
      <c r="PQG213" s="361"/>
      <c r="PQH213" s="361"/>
      <c r="PQI213" s="361"/>
      <c r="PQJ213" s="361"/>
      <c r="PQK213" s="361"/>
      <c r="PQL213" s="361"/>
      <c r="PQM213" s="361"/>
      <c r="PQN213" s="361"/>
      <c r="PQO213" s="361"/>
      <c r="PQP213" s="361"/>
      <c r="PQQ213" s="361"/>
      <c r="PQR213" s="361"/>
      <c r="PQS213" s="361"/>
      <c r="PQT213" s="361"/>
      <c r="PQU213" s="361"/>
      <c r="PQV213" s="361"/>
      <c r="PQW213" s="361"/>
      <c r="PQX213" s="361"/>
      <c r="PQY213" s="361"/>
      <c r="PQZ213" s="361"/>
      <c r="PRA213" s="361"/>
      <c r="PRB213" s="361"/>
      <c r="PRC213" s="361"/>
      <c r="PRD213" s="361"/>
      <c r="PRE213" s="361"/>
      <c r="PRF213" s="361"/>
      <c r="PRG213" s="361"/>
      <c r="PRH213" s="361"/>
      <c r="PRI213" s="361"/>
      <c r="PRJ213" s="361"/>
      <c r="PRK213" s="361"/>
      <c r="PRL213" s="361"/>
      <c r="PRM213" s="361"/>
      <c r="PRN213" s="361"/>
      <c r="PRO213" s="361"/>
      <c r="PRP213" s="361"/>
      <c r="PRQ213" s="361"/>
      <c r="PRR213" s="361"/>
      <c r="PRS213" s="361"/>
      <c r="PRT213" s="361"/>
      <c r="PRU213" s="361"/>
      <c r="PRV213" s="361"/>
      <c r="PRW213" s="361"/>
      <c r="PRX213" s="361"/>
      <c r="PRY213" s="361"/>
      <c r="PRZ213" s="361"/>
      <c r="PSA213" s="361"/>
      <c r="PSB213" s="361"/>
      <c r="PSC213" s="361"/>
      <c r="PSD213" s="361"/>
      <c r="PSE213" s="361"/>
      <c r="PSF213" s="361"/>
      <c r="PSG213" s="361"/>
      <c r="PSH213" s="361"/>
      <c r="PSI213" s="361"/>
      <c r="PSJ213" s="361"/>
      <c r="PSK213" s="361"/>
      <c r="PSL213" s="361"/>
      <c r="PSM213" s="361"/>
      <c r="PSN213" s="361"/>
      <c r="PSO213" s="361"/>
      <c r="PSP213" s="361"/>
      <c r="PSQ213" s="361"/>
      <c r="PSR213" s="361"/>
      <c r="PSS213" s="361"/>
      <c r="PST213" s="361"/>
      <c r="PSU213" s="361"/>
      <c r="PSV213" s="361"/>
      <c r="PSW213" s="361"/>
      <c r="PSX213" s="361"/>
      <c r="PSY213" s="361"/>
      <c r="PSZ213" s="361"/>
      <c r="PTA213" s="361"/>
      <c r="PTB213" s="361"/>
      <c r="PTC213" s="361"/>
      <c r="PTD213" s="361"/>
      <c r="PTE213" s="361"/>
      <c r="PTF213" s="361"/>
      <c r="PTG213" s="361"/>
      <c r="PTH213" s="361"/>
      <c r="PTI213" s="361"/>
      <c r="PTJ213" s="361"/>
      <c r="PTK213" s="361"/>
      <c r="PTL213" s="361"/>
      <c r="PTM213" s="361"/>
      <c r="PTN213" s="361"/>
      <c r="PTO213" s="361"/>
      <c r="PTP213" s="361"/>
      <c r="PTQ213" s="361"/>
      <c r="PTR213" s="361"/>
      <c r="PTS213" s="361"/>
      <c r="PTT213" s="361"/>
      <c r="PTU213" s="361"/>
      <c r="PTV213" s="361"/>
      <c r="PTW213" s="361"/>
      <c r="PTX213" s="361"/>
      <c r="PTY213" s="361"/>
      <c r="PTZ213" s="361"/>
      <c r="PUA213" s="361"/>
      <c r="PUB213" s="361"/>
      <c r="PUC213" s="361"/>
      <c r="PUD213" s="361"/>
      <c r="PUE213" s="361"/>
      <c r="PUF213" s="361"/>
      <c r="PUG213" s="361"/>
      <c r="PUH213" s="361"/>
      <c r="PUI213" s="361"/>
      <c r="PUJ213" s="361"/>
      <c r="PUK213" s="361"/>
      <c r="PUL213" s="361"/>
      <c r="PUM213" s="361"/>
      <c r="PUN213" s="361"/>
      <c r="PUO213" s="361"/>
      <c r="PUP213" s="361"/>
      <c r="PUQ213" s="361"/>
      <c r="PUR213" s="361"/>
      <c r="PUS213" s="361"/>
      <c r="PUT213" s="361"/>
      <c r="PUU213" s="361"/>
      <c r="PUV213" s="361"/>
      <c r="PUW213" s="361"/>
      <c r="PUX213" s="361"/>
      <c r="PUY213" s="361"/>
      <c r="PUZ213" s="361"/>
      <c r="PVA213" s="361"/>
      <c r="PVB213" s="361"/>
      <c r="PVC213" s="361"/>
      <c r="PVD213" s="361"/>
      <c r="PVE213" s="361"/>
      <c r="PVF213" s="361"/>
      <c r="PVG213" s="361"/>
      <c r="PVH213" s="361"/>
      <c r="PVI213" s="361"/>
      <c r="PVJ213" s="361"/>
      <c r="PVK213" s="361"/>
      <c r="PVL213" s="361"/>
      <c r="PVM213" s="361"/>
      <c r="PVN213" s="361"/>
      <c r="PVO213" s="361"/>
      <c r="PVP213" s="361"/>
      <c r="PVQ213" s="361"/>
      <c r="PVR213" s="361"/>
      <c r="PVS213" s="361"/>
      <c r="PVT213" s="361"/>
      <c r="PVU213" s="361"/>
      <c r="PVV213" s="361"/>
      <c r="PVW213" s="361"/>
      <c r="PVX213" s="361"/>
      <c r="PVY213" s="361"/>
      <c r="PVZ213" s="361"/>
      <c r="PWA213" s="361"/>
      <c r="PWB213" s="361"/>
      <c r="PWC213" s="361"/>
      <c r="PWD213" s="361"/>
      <c r="PWE213" s="361"/>
      <c r="PWF213" s="361"/>
      <c r="PWG213" s="361"/>
      <c r="PWH213" s="361"/>
      <c r="PWI213" s="361"/>
      <c r="PWJ213" s="361"/>
      <c r="PWK213" s="361"/>
      <c r="PWL213" s="361"/>
      <c r="PWM213" s="361"/>
      <c r="PWN213" s="361"/>
      <c r="PWO213" s="361"/>
      <c r="PWP213" s="361"/>
      <c r="PWQ213" s="361"/>
      <c r="PWR213" s="361"/>
      <c r="PWS213" s="361"/>
      <c r="PWT213" s="361"/>
      <c r="PWU213" s="361"/>
      <c r="PWV213" s="361"/>
      <c r="PWW213" s="361"/>
      <c r="PWX213" s="361"/>
      <c r="PWY213" s="361"/>
      <c r="PWZ213" s="361"/>
      <c r="PXA213" s="361"/>
      <c r="PXB213" s="361"/>
      <c r="PXC213" s="361"/>
      <c r="PXD213" s="361"/>
      <c r="PXE213" s="361"/>
      <c r="PXF213" s="361"/>
      <c r="PXG213" s="361"/>
      <c r="PXH213" s="361"/>
      <c r="PXI213" s="361"/>
      <c r="PXJ213" s="361"/>
      <c r="PXK213" s="361"/>
      <c r="PXL213" s="361"/>
      <c r="PXM213" s="361"/>
      <c r="PXN213" s="361"/>
      <c r="PXO213" s="361"/>
      <c r="PXP213" s="361"/>
      <c r="PXQ213" s="361"/>
      <c r="PXR213" s="361"/>
      <c r="PXS213" s="361"/>
      <c r="PXT213" s="361"/>
      <c r="PXU213" s="361"/>
      <c r="PXV213" s="361"/>
      <c r="PXW213" s="361"/>
      <c r="PXX213" s="361"/>
      <c r="PXY213" s="361"/>
      <c r="PXZ213" s="361"/>
      <c r="PYA213" s="361"/>
      <c r="PYB213" s="361"/>
      <c r="PYC213" s="361"/>
      <c r="PYD213" s="361"/>
      <c r="PYE213" s="361"/>
      <c r="PYF213" s="361"/>
      <c r="PYG213" s="361"/>
      <c r="PYH213" s="361"/>
      <c r="PYI213" s="361"/>
      <c r="PYJ213" s="361"/>
      <c r="PYK213" s="361"/>
      <c r="PYL213" s="361"/>
      <c r="PYM213" s="361"/>
      <c r="PYN213" s="361"/>
      <c r="PYO213" s="361"/>
      <c r="PYP213" s="361"/>
      <c r="PYQ213" s="361"/>
      <c r="PYR213" s="361"/>
      <c r="PYS213" s="361"/>
      <c r="PYT213" s="361"/>
      <c r="PYU213" s="361"/>
      <c r="PYV213" s="361"/>
      <c r="PYW213" s="361"/>
      <c r="PYX213" s="361"/>
      <c r="PYY213" s="361"/>
      <c r="PYZ213" s="361"/>
      <c r="PZA213" s="361"/>
      <c r="PZB213" s="361"/>
      <c r="PZC213" s="361"/>
      <c r="PZD213" s="361"/>
      <c r="PZE213" s="361"/>
      <c r="PZF213" s="361"/>
      <c r="PZG213" s="361"/>
      <c r="PZH213" s="361"/>
      <c r="PZI213" s="361"/>
      <c r="PZJ213" s="361"/>
      <c r="PZK213" s="361"/>
      <c r="PZL213" s="361"/>
      <c r="PZM213" s="361"/>
      <c r="PZN213" s="361"/>
      <c r="PZO213" s="361"/>
      <c r="PZP213" s="361"/>
      <c r="PZQ213" s="361"/>
      <c r="PZR213" s="361"/>
      <c r="PZS213" s="361"/>
      <c r="PZT213" s="361"/>
      <c r="PZU213" s="361"/>
      <c r="PZV213" s="361"/>
      <c r="PZW213" s="361"/>
      <c r="PZX213" s="361"/>
      <c r="PZY213" s="361"/>
      <c r="PZZ213" s="361"/>
      <c r="QAA213" s="361"/>
      <c r="QAB213" s="361"/>
      <c r="QAC213" s="361"/>
      <c r="QAD213" s="361"/>
      <c r="QAE213" s="361"/>
      <c r="QAF213" s="361"/>
      <c r="QAG213" s="361"/>
      <c r="QAH213" s="361"/>
      <c r="QAI213" s="361"/>
      <c r="QAJ213" s="361"/>
      <c r="QAK213" s="361"/>
      <c r="QAL213" s="361"/>
      <c r="QAM213" s="361"/>
      <c r="QAN213" s="361"/>
      <c r="QAO213" s="361"/>
      <c r="QAP213" s="361"/>
      <c r="QAQ213" s="361"/>
      <c r="QAR213" s="361"/>
      <c r="QAS213" s="361"/>
      <c r="QAT213" s="361"/>
      <c r="QAU213" s="361"/>
      <c r="QAV213" s="361"/>
      <c r="QAW213" s="361"/>
      <c r="QAX213" s="361"/>
      <c r="QAY213" s="361"/>
      <c r="QAZ213" s="361"/>
      <c r="QBA213" s="361"/>
      <c r="QBB213" s="361"/>
      <c r="QBC213" s="361"/>
      <c r="QBD213" s="361"/>
      <c r="QBE213" s="361"/>
      <c r="QBF213" s="361"/>
      <c r="QBG213" s="361"/>
      <c r="QBH213" s="361"/>
      <c r="QBI213" s="361"/>
      <c r="QBJ213" s="361"/>
      <c r="QBK213" s="361"/>
      <c r="QBL213" s="361"/>
      <c r="QBM213" s="361"/>
      <c r="QBN213" s="361"/>
      <c r="QBO213" s="361"/>
      <c r="QBP213" s="361"/>
      <c r="QBQ213" s="361"/>
      <c r="QBR213" s="361"/>
      <c r="QBS213" s="361"/>
      <c r="QBT213" s="361"/>
      <c r="QBU213" s="361"/>
      <c r="QBV213" s="361"/>
      <c r="QBW213" s="361"/>
      <c r="QBX213" s="361"/>
      <c r="QBY213" s="361"/>
      <c r="QBZ213" s="361"/>
      <c r="QCA213" s="361"/>
      <c r="QCB213" s="361"/>
      <c r="QCC213" s="361"/>
      <c r="QCD213" s="361"/>
      <c r="QCE213" s="361"/>
      <c r="QCF213" s="361"/>
      <c r="QCG213" s="361"/>
      <c r="QCH213" s="361"/>
      <c r="QCI213" s="361"/>
      <c r="QCJ213" s="361"/>
      <c r="QCK213" s="361"/>
      <c r="QCL213" s="361"/>
      <c r="QCM213" s="361"/>
      <c r="QCN213" s="361"/>
      <c r="QCO213" s="361"/>
      <c r="QCP213" s="361"/>
      <c r="QCQ213" s="361"/>
      <c r="QCR213" s="361"/>
      <c r="QCS213" s="361"/>
      <c r="QCT213" s="361"/>
      <c r="QCU213" s="361"/>
      <c r="QCV213" s="361"/>
      <c r="QCW213" s="361"/>
      <c r="QCX213" s="361"/>
      <c r="QCY213" s="361"/>
      <c r="QCZ213" s="361"/>
      <c r="QDA213" s="361"/>
      <c r="QDB213" s="361"/>
      <c r="QDC213" s="361"/>
      <c r="QDD213" s="361"/>
      <c r="QDE213" s="361"/>
      <c r="QDF213" s="361"/>
      <c r="QDG213" s="361"/>
      <c r="QDH213" s="361"/>
      <c r="QDI213" s="361"/>
      <c r="QDJ213" s="361"/>
      <c r="QDK213" s="361"/>
      <c r="QDL213" s="361"/>
      <c r="QDM213" s="361"/>
      <c r="QDN213" s="361"/>
      <c r="QDO213" s="361"/>
      <c r="QDP213" s="361"/>
      <c r="QDQ213" s="361"/>
      <c r="QDR213" s="361"/>
      <c r="QDS213" s="361"/>
      <c r="QDT213" s="361"/>
      <c r="QDU213" s="361"/>
      <c r="QDV213" s="361"/>
      <c r="QDW213" s="361"/>
      <c r="QDX213" s="361"/>
      <c r="QDY213" s="361"/>
      <c r="QDZ213" s="361"/>
      <c r="QEA213" s="361"/>
      <c r="QEB213" s="361"/>
      <c r="QEC213" s="361"/>
      <c r="QED213" s="361"/>
      <c r="QEE213" s="361"/>
      <c r="QEF213" s="361"/>
      <c r="QEG213" s="361"/>
      <c r="QEH213" s="361"/>
      <c r="QEI213" s="361"/>
      <c r="QEJ213" s="361"/>
      <c r="QEK213" s="361"/>
      <c r="QEL213" s="361"/>
      <c r="QEM213" s="361"/>
      <c r="QEN213" s="361"/>
      <c r="QEO213" s="361"/>
      <c r="QEP213" s="361"/>
      <c r="QEQ213" s="361"/>
      <c r="QER213" s="361"/>
      <c r="QES213" s="361"/>
      <c r="QET213" s="361"/>
      <c r="QEU213" s="361"/>
      <c r="QEV213" s="361"/>
      <c r="QEW213" s="361"/>
      <c r="QEX213" s="361"/>
      <c r="QEY213" s="361"/>
      <c r="QEZ213" s="361"/>
      <c r="QFA213" s="361"/>
      <c r="QFB213" s="361"/>
      <c r="QFC213" s="361"/>
      <c r="QFD213" s="361"/>
      <c r="QFE213" s="361"/>
      <c r="QFF213" s="361"/>
      <c r="QFG213" s="361"/>
      <c r="QFH213" s="361"/>
      <c r="QFI213" s="361"/>
      <c r="QFJ213" s="361"/>
      <c r="QFK213" s="361"/>
      <c r="QFL213" s="361"/>
      <c r="QFM213" s="361"/>
      <c r="QFN213" s="361"/>
      <c r="QFO213" s="361"/>
      <c r="QFP213" s="361"/>
      <c r="QFQ213" s="361"/>
      <c r="QFR213" s="361"/>
      <c r="QFS213" s="361"/>
      <c r="QFT213" s="361"/>
      <c r="QFU213" s="361"/>
      <c r="QFV213" s="361"/>
      <c r="QFW213" s="361"/>
      <c r="QFX213" s="361"/>
      <c r="QFY213" s="361"/>
      <c r="QFZ213" s="361"/>
      <c r="QGA213" s="361"/>
      <c r="QGB213" s="361"/>
      <c r="QGC213" s="361"/>
      <c r="QGD213" s="361"/>
      <c r="QGE213" s="361"/>
      <c r="QGF213" s="361"/>
      <c r="QGG213" s="361"/>
      <c r="QGH213" s="361"/>
      <c r="QGI213" s="361"/>
      <c r="QGJ213" s="361"/>
      <c r="QGK213" s="361"/>
      <c r="QGL213" s="361"/>
      <c r="QGM213" s="361"/>
      <c r="QGN213" s="361"/>
      <c r="QGO213" s="361"/>
      <c r="QGP213" s="361"/>
      <c r="QGQ213" s="361"/>
      <c r="QGR213" s="361"/>
      <c r="QGS213" s="361"/>
      <c r="QGT213" s="361"/>
      <c r="QGU213" s="361"/>
      <c r="QGV213" s="361"/>
      <c r="QGW213" s="361"/>
      <c r="QGX213" s="361"/>
      <c r="QGY213" s="361"/>
      <c r="QGZ213" s="361"/>
      <c r="QHA213" s="361"/>
      <c r="QHB213" s="361"/>
      <c r="QHC213" s="361"/>
      <c r="QHD213" s="361"/>
      <c r="QHE213" s="361"/>
      <c r="QHF213" s="361"/>
      <c r="QHG213" s="361"/>
      <c r="QHH213" s="361"/>
      <c r="QHI213" s="361"/>
      <c r="QHJ213" s="361"/>
      <c r="QHK213" s="361"/>
      <c r="QHL213" s="361"/>
      <c r="QHM213" s="361"/>
      <c r="QHN213" s="361"/>
      <c r="QHO213" s="361"/>
      <c r="QHP213" s="361"/>
      <c r="QHQ213" s="361"/>
      <c r="QHR213" s="361"/>
      <c r="QHS213" s="361"/>
      <c r="QHT213" s="361"/>
      <c r="QHU213" s="361"/>
      <c r="QHV213" s="361"/>
      <c r="QHW213" s="361"/>
      <c r="QHX213" s="361"/>
      <c r="QHY213" s="361"/>
      <c r="QHZ213" s="361"/>
      <c r="QIA213" s="361"/>
      <c r="QIB213" s="361"/>
      <c r="QIC213" s="361"/>
      <c r="QID213" s="361"/>
      <c r="QIE213" s="361"/>
      <c r="QIF213" s="361"/>
      <c r="QIG213" s="361"/>
      <c r="QIH213" s="361"/>
      <c r="QII213" s="361"/>
      <c r="QIJ213" s="361"/>
      <c r="QIK213" s="361"/>
      <c r="QIL213" s="361"/>
      <c r="QIM213" s="361"/>
      <c r="QIN213" s="361"/>
      <c r="QIO213" s="361"/>
      <c r="QIP213" s="361"/>
      <c r="QIQ213" s="361"/>
      <c r="QIR213" s="361"/>
      <c r="QIS213" s="361"/>
      <c r="QIT213" s="361"/>
      <c r="QIU213" s="361"/>
      <c r="QIV213" s="361"/>
      <c r="QIW213" s="361"/>
      <c r="QIX213" s="361"/>
      <c r="QIY213" s="361"/>
      <c r="QIZ213" s="361"/>
      <c r="QJA213" s="361"/>
      <c r="QJB213" s="361"/>
      <c r="QJC213" s="361"/>
      <c r="QJD213" s="361"/>
      <c r="QJE213" s="361"/>
      <c r="QJF213" s="361"/>
      <c r="QJG213" s="361"/>
      <c r="QJH213" s="361"/>
      <c r="QJI213" s="361"/>
      <c r="QJJ213" s="361"/>
      <c r="QJK213" s="361"/>
      <c r="QJL213" s="361"/>
      <c r="QJM213" s="361"/>
      <c r="QJN213" s="361"/>
      <c r="QJO213" s="361"/>
      <c r="QJP213" s="361"/>
      <c r="QJQ213" s="361"/>
      <c r="QJR213" s="361"/>
      <c r="QJS213" s="361"/>
      <c r="QJT213" s="361"/>
      <c r="QJU213" s="361"/>
      <c r="QJV213" s="361"/>
      <c r="QJW213" s="361"/>
      <c r="QJX213" s="361"/>
      <c r="QJY213" s="361"/>
      <c r="QJZ213" s="361"/>
      <c r="QKA213" s="361"/>
      <c r="QKB213" s="361"/>
      <c r="QKC213" s="361"/>
      <c r="QKD213" s="361"/>
      <c r="QKE213" s="361"/>
      <c r="QKF213" s="361"/>
      <c r="QKG213" s="361"/>
      <c r="QKH213" s="361"/>
      <c r="QKI213" s="361"/>
      <c r="QKJ213" s="361"/>
      <c r="QKK213" s="361"/>
      <c r="QKL213" s="361"/>
      <c r="QKM213" s="361"/>
      <c r="QKN213" s="361"/>
      <c r="QKO213" s="361"/>
      <c r="QKP213" s="361"/>
      <c r="QKQ213" s="361"/>
      <c r="QKR213" s="361"/>
      <c r="QKS213" s="361"/>
      <c r="QKT213" s="361"/>
      <c r="QKU213" s="361"/>
      <c r="QKV213" s="361"/>
      <c r="QKW213" s="361"/>
      <c r="QKX213" s="361"/>
      <c r="QKY213" s="361"/>
      <c r="QKZ213" s="361"/>
      <c r="QLA213" s="361"/>
      <c r="QLB213" s="361"/>
      <c r="QLC213" s="361"/>
      <c r="QLD213" s="361"/>
      <c r="QLE213" s="361"/>
      <c r="QLF213" s="361"/>
      <c r="QLG213" s="361"/>
      <c r="QLH213" s="361"/>
      <c r="QLI213" s="361"/>
      <c r="QLJ213" s="361"/>
      <c r="QLK213" s="361"/>
      <c r="QLL213" s="361"/>
      <c r="QLM213" s="361"/>
      <c r="QLN213" s="361"/>
      <c r="QLO213" s="361"/>
      <c r="QLP213" s="361"/>
      <c r="QLQ213" s="361"/>
      <c r="QLR213" s="361"/>
      <c r="QLS213" s="361"/>
      <c r="QLT213" s="361"/>
      <c r="QLU213" s="361"/>
      <c r="QLV213" s="361"/>
      <c r="QLW213" s="361"/>
      <c r="QLX213" s="361"/>
      <c r="QLY213" s="361"/>
      <c r="QLZ213" s="361"/>
      <c r="QMA213" s="361"/>
      <c r="QMB213" s="361"/>
      <c r="QMC213" s="361"/>
      <c r="QMD213" s="361"/>
      <c r="QME213" s="361"/>
      <c r="QMF213" s="361"/>
      <c r="QMG213" s="361"/>
      <c r="QMH213" s="361"/>
      <c r="QMI213" s="361"/>
      <c r="QMJ213" s="361"/>
      <c r="QMK213" s="361"/>
      <c r="QML213" s="361"/>
      <c r="QMM213" s="361"/>
      <c r="QMN213" s="361"/>
      <c r="QMO213" s="361"/>
      <c r="QMP213" s="361"/>
      <c r="QMQ213" s="361"/>
      <c r="QMR213" s="361"/>
      <c r="QMS213" s="361"/>
      <c r="QMT213" s="361"/>
      <c r="QMU213" s="361"/>
      <c r="QMV213" s="361"/>
      <c r="QMW213" s="361"/>
      <c r="QMX213" s="361"/>
      <c r="QMY213" s="361"/>
      <c r="QMZ213" s="361"/>
      <c r="QNA213" s="361"/>
      <c r="QNB213" s="361"/>
      <c r="QNC213" s="361"/>
      <c r="QND213" s="361"/>
      <c r="QNE213" s="361"/>
      <c r="QNF213" s="361"/>
      <c r="QNG213" s="361"/>
      <c r="QNH213" s="361"/>
      <c r="QNI213" s="361"/>
      <c r="QNJ213" s="361"/>
      <c r="QNK213" s="361"/>
      <c r="QNL213" s="361"/>
      <c r="QNM213" s="361"/>
      <c r="QNN213" s="361"/>
      <c r="QNO213" s="361"/>
      <c r="QNP213" s="361"/>
      <c r="QNQ213" s="361"/>
      <c r="QNR213" s="361"/>
      <c r="QNS213" s="361"/>
      <c r="QNT213" s="361"/>
      <c r="QNU213" s="361"/>
      <c r="QNV213" s="361"/>
      <c r="QNW213" s="361"/>
      <c r="QNX213" s="361"/>
      <c r="QNY213" s="361"/>
      <c r="QNZ213" s="361"/>
      <c r="QOA213" s="361"/>
      <c r="QOB213" s="361"/>
      <c r="QOC213" s="361"/>
      <c r="QOD213" s="361"/>
      <c r="QOE213" s="361"/>
      <c r="QOF213" s="361"/>
      <c r="QOG213" s="361"/>
      <c r="QOH213" s="361"/>
      <c r="QOI213" s="361"/>
      <c r="QOJ213" s="361"/>
      <c r="QOK213" s="361"/>
      <c r="QOL213" s="361"/>
      <c r="QOM213" s="361"/>
      <c r="QON213" s="361"/>
      <c r="QOO213" s="361"/>
      <c r="QOP213" s="361"/>
      <c r="QOQ213" s="361"/>
      <c r="QOR213" s="361"/>
      <c r="QOS213" s="361"/>
      <c r="QOT213" s="361"/>
      <c r="QOU213" s="361"/>
      <c r="QOV213" s="361"/>
      <c r="QOW213" s="361"/>
      <c r="QOX213" s="361"/>
      <c r="QOY213" s="361"/>
      <c r="QOZ213" s="361"/>
      <c r="QPA213" s="361"/>
      <c r="QPB213" s="361"/>
      <c r="QPC213" s="361"/>
      <c r="QPD213" s="361"/>
      <c r="QPE213" s="361"/>
      <c r="QPF213" s="361"/>
      <c r="QPG213" s="361"/>
      <c r="QPH213" s="361"/>
      <c r="QPI213" s="361"/>
      <c r="QPJ213" s="361"/>
      <c r="QPK213" s="361"/>
      <c r="QPL213" s="361"/>
      <c r="QPM213" s="361"/>
      <c r="QPN213" s="361"/>
      <c r="QPO213" s="361"/>
      <c r="QPP213" s="361"/>
      <c r="QPQ213" s="361"/>
      <c r="QPR213" s="361"/>
      <c r="QPS213" s="361"/>
      <c r="QPT213" s="361"/>
      <c r="QPU213" s="361"/>
      <c r="QPV213" s="361"/>
      <c r="QPW213" s="361"/>
      <c r="QPX213" s="361"/>
      <c r="QPY213" s="361"/>
      <c r="QPZ213" s="361"/>
      <c r="QQA213" s="361"/>
      <c r="QQB213" s="361"/>
      <c r="QQC213" s="361"/>
      <c r="QQD213" s="361"/>
      <c r="QQE213" s="361"/>
      <c r="QQF213" s="361"/>
      <c r="QQG213" s="361"/>
      <c r="QQH213" s="361"/>
      <c r="QQI213" s="361"/>
      <c r="QQJ213" s="361"/>
      <c r="QQK213" s="361"/>
      <c r="QQL213" s="361"/>
      <c r="QQM213" s="361"/>
      <c r="QQN213" s="361"/>
      <c r="QQO213" s="361"/>
      <c r="QQP213" s="361"/>
      <c r="QQQ213" s="361"/>
      <c r="QQR213" s="361"/>
      <c r="QQS213" s="361"/>
      <c r="QQT213" s="361"/>
      <c r="QQU213" s="361"/>
      <c r="QQV213" s="361"/>
      <c r="QQW213" s="361"/>
      <c r="QQX213" s="361"/>
      <c r="QQY213" s="361"/>
      <c r="QQZ213" s="361"/>
      <c r="QRA213" s="361"/>
      <c r="QRB213" s="361"/>
      <c r="QRC213" s="361"/>
      <c r="QRD213" s="361"/>
      <c r="QRE213" s="361"/>
      <c r="QRF213" s="361"/>
      <c r="QRG213" s="361"/>
      <c r="QRH213" s="361"/>
      <c r="QRI213" s="361"/>
      <c r="QRJ213" s="361"/>
      <c r="QRK213" s="361"/>
      <c r="QRL213" s="361"/>
      <c r="QRM213" s="361"/>
      <c r="QRN213" s="361"/>
      <c r="QRO213" s="361"/>
      <c r="QRP213" s="361"/>
      <c r="QRQ213" s="361"/>
      <c r="QRR213" s="361"/>
      <c r="QRS213" s="361"/>
      <c r="QRT213" s="361"/>
      <c r="QRU213" s="361"/>
      <c r="QRV213" s="361"/>
      <c r="QRW213" s="361"/>
      <c r="QRX213" s="361"/>
      <c r="QRY213" s="361"/>
      <c r="QRZ213" s="361"/>
      <c r="QSA213" s="361"/>
      <c r="QSB213" s="361"/>
      <c r="QSC213" s="361"/>
      <c r="QSD213" s="361"/>
      <c r="QSE213" s="361"/>
      <c r="QSF213" s="361"/>
      <c r="QSG213" s="361"/>
      <c r="QSH213" s="361"/>
      <c r="QSI213" s="361"/>
      <c r="QSJ213" s="361"/>
      <c r="QSK213" s="361"/>
      <c r="QSL213" s="361"/>
      <c r="QSM213" s="361"/>
      <c r="QSN213" s="361"/>
      <c r="QSO213" s="361"/>
      <c r="QSP213" s="361"/>
      <c r="QSQ213" s="361"/>
      <c r="QSR213" s="361"/>
      <c r="QSS213" s="361"/>
      <c r="QST213" s="361"/>
      <c r="QSU213" s="361"/>
      <c r="QSV213" s="361"/>
      <c r="QSW213" s="361"/>
      <c r="QSX213" s="361"/>
      <c r="QSY213" s="361"/>
      <c r="QSZ213" s="361"/>
      <c r="QTA213" s="361"/>
      <c r="QTB213" s="361"/>
      <c r="QTC213" s="361"/>
      <c r="QTD213" s="361"/>
      <c r="QTE213" s="361"/>
      <c r="QTF213" s="361"/>
      <c r="QTG213" s="361"/>
      <c r="QTH213" s="361"/>
      <c r="QTI213" s="361"/>
      <c r="QTJ213" s="361"/>
      <c r="QTK213" s="361"/>
      <c r="QTL213" s="361"/>
      <c r="QTM213" s="361"/>
      <c r="QTN213" s="361"/>
      <c r="QTO213" s="361"/>
      <c r="QTP213" s="361"/>
      <c r="QTQ213" s="361"/>
      <c r="QTR213" s="361"/>
      <c r="QTS213" s="361"/>
      <c r="QTT213" s="361"/>
      <c r="QTU213" s="361"/>
      <c r="QTV213" s="361"/>
      <c r="QTW213" s="361"/>
      <c r="QTX213" s="361"/>
      <c r="QTY213" s="361"/>
      <c r="QTZ213" s="361"/>
      <c r="QUA213" s="361"/>
      <c r="QUB213" s="361"/>
      <c r="QUC213" s="361"/>
      <c r="QUD213" s="361"/>
      <c r="QUE213" s="361"/>
      <c r="QUF213" s="361"/>
      <c r="QUG213" s="361"/>
      <c r="QUH213" s="361"/>
      <c r="QUI213" s="361"/>
      <c r="QUJ213" s="361"/>
      <c r="QUK213" s="361"/>
      <c r="QUL213" s="361"/>
      <c r="QUM213" s="361"/>
      <c r="QUN213" s="361"/>
      <c r="QUO213" s="361"/>
      <c r="QUP213" s="361"/>
      <c r="QUQ213" s="361"/>
      <c r="QUR213" s="361"/>
      <c r="QUS213" s="361"/>
      <c r="QUT213" s="361"/>
      <c r="QUU213" s="361"/>
      <c r="QUV213" s="361"/>
      <c r="QUW213" s="361"/>
      <c r="QUX213" s="361"/>
      <c r="QUY213" s="361"/>
      <c r="QUZ213" s="361"/>
      <c r="QVA213" s="361"/>
      <c r="QVB213" s="361"/>
      <c r="QVC213" s="361"/>
      <c r="QVD213" s="361"/>
      <c r="QVE213" s="361"/>
      <c r="QVF213" s="361"/>
      <c r="QVG213" s="361"/>
      <c r="QVH213" s="361"/>
      <c r="QVI213" s="361"/>
      <c r="QVJ213" s="361"/>
      <c r="QVK213" s="361"/>
      <c r="QVL213" s="361"/>
      <c r="QVM213" s="361"/>
      <c r="QVN213" s="361"/>
      <c r="QVO213" s="361"/>
      <c r="QVP213" s="361"/>
      <c r="QVQ213" s="361"/>
      <c r="QVR213" s="361"/>
      <c r="QVS213" s="361"/>
      <c r="QVT213" s="361"/>
      <c r="QVU213" s="361"/>
      <c r="QVV213" s="361"/>
      <c r="QVW213" s="361"/>
      <c r="QVX213" s="361"/>
      <c r="QVY213" s="361"/>
      <c r="QVZ213" s="361"/>
      <c r="QWA213" s="361"/>
      <c r="QWB213" s="361"/>
      <c r="QWC213" s="361"/>
      <c r="QWD213" s="361"/>
      <c r="QWE213" s="361"/>
      <c r="QWF213" s="361"/>
      <c r="QWG213" s="361"/>
      <c r="QWH213" s="361"/>
      <c r="QWI213" s="361"/>
      <c r="QWJ213" s="361"/>
      <c r="QWK213" s="361"/>
      <c r="QWL213" s="361"/>
      <c r="QWM213" s="361"/>
      <c r="QWN213" s="361"/>
      <c r="QWO213" s="361"/>
      <c r="QWP213" s="361"/>
      <c r="QWQ213" s="361"/>
      <c r="QWR213" s="361"/>
      <c r="QWS213" s="361"/>
      <c r="QWT213" s="361"/>
      <c r="QWU213" s="361"/>
      <c r="QWV213" s="361"/>
      <c r="QWW213" s="361"/>
      <c r="QWX213" s="361"/>
      <c r="QWY213" s="361"/>
      <c r="QWZ213" s="361"/>
      <c r="QXA213" s="361"/>
      <c r="QXB213" s="361"/>
      <c r="QXC213" s="361"/>
      <c r="QXD213" s="361"/>
      <c r="QXE213" s="361"/>
      <c r="QXF213" s="361"/>
      <c r="QXG213" s="361"/>
      <c r="QXH213" s="361"/>
      <c r="QXI213" s="361"/>
      <c r="QXJ213" s="361"/>
      <c r="QXK213" s="361"/>
      <c r="QXL213" s="361"/>
      <c r="QXM213" s="361"/>
      <c r="QXN213" s="361"/>
      <c r="QXO213" s="361"/>
      <c r="QXP213" s="361"/>
      <c r="QXQ213" s="361"/>
      <c r="QXR213" s="361"/>
      <c r="QXS213" s="361"/>
      <c r="QXT213" s="361"/>
      <c r="QXU213" s="361"/>
      <c r="QXV213" s="361"/>
      <c r="QXW213" s="361"/>
      <c r="QXX213" s="361"/>
      <c r="QXY213" s="361"/>
      <c r="QXZ213" s="361"/>
      <c r="QYA213" s="361"/>
      <c r="QYB213" s="361"/>
      <c r="QYC213" s="361"/>
      <c r="QYD213" s="361"/>
      <c r="QYE213" s="361"/>
      <c r="QYF213" s="361"/>
      <c r="QYG213" s="361"/>
      <c r="QYH213" s="361"/>
      <c r="QYI213" s="361"/>
      <c r="QYJ213" s="361"/>
      <c r="QYK213" s="361"/>
      <c r="QYL213" s="361"/>
      <c r="QYM213" s="361"/>
      <c r="QYN213" s="361"/>
      <c r="QYO213" s="361"/>
      <c r="QYP213" s="361"/>
      <c r="QYQ213" s="361"/>
      <c r="QYR213" s="361"/>
      <c r="QYS213" s="361"/>
      <c r="QYT213" s="361"/>
      <c r="QYU213" s="361"/>
      <c r="QYV213" s="361"/>
      <c r="QYW213" s="361"/>
      <c r="QYX213" s="361"/>
      <c r="QYY213" s="361"/>
      <c r="QYZ213" s="361"/>
      <c r="QZA213" s="361"/>
      <c r="QZB213" s="361"/>
      <c r="QZC213" s="361"/>
      <c r="QZD213" s="361"/>
      <c r="QZE213" s="361"/>
      <c r="QZF213" s="361"/>
      <c r="QZG213" s="361"/>
      <c r="QZH213" s="361"/>
      <c r="QZI213" s="361"/>
      <c r="QZJ213" s="361"/>
      <c r="QZK213" s="361"/>
      <c r="QZL213" s="361"/>
      <c r="QZM213" s="361"/>
      <c r="QZN213" s="361"/>
      <c r="QZO213" s="361"/>
      <c r="QZP213" s="361"/>
      <c r="QZQ213" s="361"/>
      <c r="QZR213" s="361"/>
      <c r="QZS213" s="361"/>
      <c r="QZT213" s="361"/>
      <c r="QZU213" s="361"/>
      <c r="QZV213" s="361"/>
      <c r="QZW213" s="361"/>
      <c r="QZX213" s="361"/>
      <c r="QZY213" s="361"/>
      <c r="QZZ213" s="361"/>
      <c r="RAA213" s="361"/>
      <c r="RAB213" s="361"/>
      <c r="RAC213" s="361"/>
      <c r="RAD213" s="361"/>
      <c r="RAE213" s="361"/>
      <c r="RAF213" s="361"/>
      <c r="RAG213" s="361"/>
      <c r="RAH213" s="361"/>
      <c r="RAI213" s="361"/>
      <c r="RAJ213" s="361"/>
      <c r="RAK213" s="361"/>
      <c r="RAL213" s="361"/>
      <c r="RAM213" s="361"/>
      <c r="RAN213" s="361"/>
      <c r="RAO213" s="361"/>
      <c r="RAP213" s="361"/>
      <c r="RAQ213" s="361"/>
      <c r="RAR213" s="361"/>
      <c r="RAS213" s="361"/>
      <c r="RAT213" s="361"/>
      <c r="RAU213" s="361"/>
      <c r="RAV213" s="361"/>
      <c r="RAW213" s="361"/>
      <c r="RAX213" s="361"/>
      <c r="RAY213" s="361"/>
      <c r="RAZ213" s="361"/>
      <c r="RBA213" s="361"/>
      <c r="RBB213" s="361"/>
      <c r="RBC213" s="361"/>
      <c r="RBD213" s="361"/>
      <c r="RBE213" s="361"/>
      <c r="RBF213" s="361"/>
      <c r="RBG213" s="361"/>
      <c r="RBH213" s="361"/>
      <c r="RBI213" s="361"/>
      <c r="RBJ213" s="361"/>
      <c r="RBK213" s="361"/>
      <c r="RBL213" s="361"/>
      <c r="RBM213" s="361"/>
      <c r="RBN213" s="361"/>
      <c r="RBO213" s="361"/>
      <c r="RBP213" s="361"/>
      <c r="RBQ213" s="361"/>
      <c r="RBR213" s="361"/>
      <c r="RBS213" s="361"/>
      <c r="RBT213" s="361"/>
      <c r="RBU213" s="361"/>
      <c r="RBV213" s="361"/>
      <c r="RBW213" s="361"/>
      <c r="RBX213" s="361"/>
      <c r="RBY213" s="361"/>
      <c r="RBZ213" s="361"/>
      <c r="RCA213" s="361"/>
      <c r="RCB213" s="361"/>
      <c r="RCC213" s="361"/>
      <c r="RCD213" s="361"/>
      <c r="RCE213" s="361"/>
      <c r="RCF213" s="361"/>
      <c r="RCG213" s="361"/>
      <c r="RCH213" s="361"/>
      <c r="RCI213" s="361"/>
      <c r="RCJ213" s="361"/>
      <c r="RCK213" s="361"/>
      <c r="RCL213" s="361"/>
      <c r="RCM213" s="361"/>
      <c r="RCN213" s="361"/>
      <c r="RCO213" s="361"/>
      <c r="RCP213" s="361"/>
      <c r="RCQ213" s="361"/>
      <c r="RCR213" s="361"/>
      <c r="RCS213" s="361"/>
      <c r="RCT213" s="361"/>
      <c r="RCU213" s="361"/>
      <c r="RCV213" s="361"/>
      <c r="RCW213" s="361"/>
      <c r="RCX213" s="361"/>
      <c r="RCY213" s="361"/>
      <c r="RCZ213" s="361"/>
      <c r="RDA213" s="361"/>
      <c r="RDB213" s="361"/>
      <c r="RDC213" s="361"/>
      <c r="RDD213" s="361"/>
      <c r="RDE213" s="361"/>
      <c r="RDF213" s="361"/>
      <c r="RDG213" s="361"/>
      <c r="RDH213" s="361"/>
      <c r="RDI213" s="361"/>
      <c r="RDJ213" s="361"/>
      <c r="RDK213" s="361"/>
      <c r="RDL213" s="361"/>
      <c r="RDM213" s="361"/>
      <c r="RDN213" s="361"/>
      <c r="RDO213" s="361"/>
      <c r="RDP213" s="361"/>
      <c r="RDQ213" s="361"/>
      <c r="RDR213" s="361"/>
      <c r="RDS213" s="361"/>
      <c r="RDT213" s="361"/>
      <c r="RDU213" s="361"/>
      <c r="RDV213" s="361"/>
      <c r="RDW213" s="361"/>
      <c r="RDX213" s="361"/>
      <c r="RDY213" s="361"/>
      <c r="RDZ213" s="361"/>
      <c r="REA213" s="361"/>
      <c r="REB213" s="361"/>
      <c r="REC213" s="361"/>
      <c r="RED213" s="361"/>
      <c r="REE213" s="361"/>
      <c r="REF213" s="361"/>
      <c r="REG213" s="361"/>
      <c r="REH213" s="361"/>
      <c r="REI213" s="361"/>
      <c r="REJ213" s="361"/>
      <c r="REK213" s="361"/>
      <c r="REL213" s="361"/>
      <c r="REM213" s="361"/>
      <c r="REN213" s="361"/>
      <c r="REO213" s="361"/>
      <c r="REP213" s="361"/>
      <c r="REQ213" s="361"/>
      <c r="RER213" s="361"/>
      <c r="RES213" s="361"/>
      <c r="RET213" s="361"/>
      <c r="REU213" s="361"/>
      <c r="REV213" s="361"/>
      <c r="REW213" s="361"/>
      <c r="REX213" s="361"/>
      <c r="REY213" s="361"/>
      <c r="REZ213" s="361"/>
      <c r="RFA213" s="361"/>
      <c r="RFB213" s="361"/>
      <c r="RFC213" s="361"/>
      <c r="RFD213" s="361"/>
      <c r="RFE213" s="361"/>
      <c r="RFF213" s="361"/>
      <c r="RFG213" s="361"/>
      <c r="RFH213" s="361"/>
      <c r="RFI213" s="361"/>
      <c r="RFJ213" s="361"/>
      <c r="RFK213" s="361"/>
      <c r="RFL213" s="361"/>
      <c r="RFM213" s="361"/>
      <c r="RFN213" s="361"/>
      <c r="RFO213" s="361"/>
      <c r="RFP213" s="361"/>
      <c r="RFQ213" s="361"/>
      <c r="RFR213" s="361"/>
      <c r="RFS213" s="361"/>
      <c r="RFT213" s="361"/>
      <c r="RFU213" s="361"/>
      <c r="RFV213" s="361"/>
      <c r="RFW213" s="361"/>
      <c r="RFX213" s="361"/>
      <c r="RFY213" s="361"/>
      <c r="RFZ213" s="361"/>
      <c r="RGA213" s="361"/>
      <c r="RGB213" s="361"/>
      <c r="RGC213" s="361"/>
      <c r="RGD213" s="361"/>
      <c r="RGE213" s="361"/>
      <c r="RGF213" s="361"/>
      <c r="RGG213" s="361"/>
      <c r="RGH213" s="361"/>
      <c r="RGI213" s="361"/>
      <c r="RGJ213" s="361"/>
      <c r="RGK213" s="361"/>
      <c r="RGL213" s="361"/>
      <c r="RGM213" s="361"/>
      <c r="RGN213" s="361"/>
      <c r="RGO213" s="361"/>
      <c r="RGP213" s="361"/>
      <c r="RGQ213" s="361"/>
      <c r="RGR213" s="361"/>
      <c r="RGS213" s="361"/>
      <c r="RGT213" s="361"/>
      <c r="RGU213" s="361"/>
      <c r="RGV213" s="361"/>
      <c r="RGW213" s="361"/>
      <c r="RGX213" s="361"/>
      <c r="RGY213" s="361"/>
      <c r="RGZ213" s="361"/>
      <c r="RHA213" s="361"/>
      <c r="RHB213" s="361"/>
      <c r="RHC213" s="361"/>
      <c r="RHD213" s="361"/>
      <c r="RHE213" s="361"/>
      <c r="RHF213" s="361"/>
      <c r="RHG213" s="361"/>
      <c r="RHH213" s="361"/>
      <c r="RHI213" s="361"/>
      <c r="RHJ213" s="361"/>
      <c r="RHK213" s="361"/>
      <c r="RHL213" s="361"/>
      <c r="RHM213" s="361"/>
      <c r="RHN213" s="361"/>
      <c r="RHO213" s="361"/>
      <c r="RHP213" s="361"/>
      <c r="RHQ213" s="361"/>
      <c r="RHR213" s="361"/>
      <c r="RHS213" s="361"/>
      <c r="RHT213" s="361"/>
      <c r="RHU213" s="361"/>
      <c r="RHV213" s="361"/>
      <c r="RHW213" s="361"/>
      <c r="RHX213" s="361"/>
      <c r="RHY213" s="361"/>
      <c r="RHZ213" s="361"/>
      <c r="RIA213" s="361"/>
      <c r="RIB213" s="361"/>
      <c r="RIC213" s="361"/>
      <c r="RID213" s="361"/>
      <c r="RIE213" s="361"/>
      <c r="RIF213" s="361"/>
      <c r="RIG213" s="361"/>
      <c r="RIH213" s="361"/>
      <c r="RII213" s="361"/>
      <c r="RIJ213" s="361"/>
      <c r="RIK213" s="361"/>
      <c r="RIL213" s="361"/>
      <c r="RIM213" s="361"/>
      <c r="RIN213" s="361"/>
      <c r="RIO213" s="361"/>
      <c r="RIP213" s="361"/>
      <c r="RIQ213" s="361"/>
      <c r="RIR213" s="361"/>
      <c r="RIS213" s="361"/>
      <c r="RIT213" s="361"/>
      <c r="RIU213" s="361"/>
      <c r="RIV213" s="361"/>
      <c r="RIW213" s="361"/>
      <c r="RIX213" s="361"/>
      <c r="RIY213" s="361"/>
      <c r="RIZ213" s="361"/>
      <c r="RJA213" s="361"/>
      <c r="RJB213" s="361"/>
      <c r="RJC213" s="361"/>
      <c r="RJD213" s="361"/>
      <c r="RJE213" s="361"/>
      <c r="RJF213" s="361"/>
      <c r="RJG213" s="361"/>
      <c r="RJH213" s="361"/>
      <c r="RJI213" s="361"/>
      <c r="RJJ213" s="361"/>
      <c r="RJK213" s="361"/>
      <c r="RJL213" s="361"/>
      <c r="RJM213" s="361"/>
      <c r="RJN213" s="361"/>
      <c r="RJO213" s="361"/>
      <c r="RJP213" s="361"/>
      <c r="RJQ213" s="361"/>
      <c r="RJR213" s="361"/>
      <c r="RJS213" s="361"/>
      <c r="RJT213" s="361"/>
      <c r="RJU213" s="361"/>
      <c r="RJV213" s="361"/>
      <c r="RJW213" s="361"/>
      <c r="RJX213" s="361"/>
      <c r="RJY213" s="361"/>
      <c r="RJZ213" s="361"/>
      <c r="RKA213" s="361"/>
      <c r="RKB213" s="361"/>
      <c r="RKC213" s="361"/>
      <c r="RKD213" s="361"/>
      <c r="RKE213" s="361"/>
      <c r="RKF213" s="361"/>
      <c r="RKG213" s="361"/>
      <c r="RKH213" s="361"/>
      <c r="RKI213" s="361"/>
      <c r="RKJ213" s="361"/>
      <c r="RKK213" s="361"/>
      <c r="RKL213" s="361"/>
      <c r="RKM213" s="361"/>
      <c r="RKN213" s="361"/>
      <c r="RKO213" s="361"/>
      <c r="RKP213" s="361"/>
      <c r="RKQ213" s="361"/>
      <c r="RKR213" s="361"/>
      <c r="RKS213" s="361"/>
      <c r="RKT213" s="361"/>
      <c r="RKU213" s="361"/>
      <c r="RKV213" s="361"/>
      <c r="RKW213" s="361"/>
      <c r="RKX213" s="361"/>
      <c r="RKY213" s="361"/>
      <c r="RKZ213" s="361"/>
      <c r="RLA213" s="361"/>
      <c r="RLB213" s="361"/>
      <c r="RLC213" s="361"/>
      <c r="RLD213" s="361"/>
      <c r="RLE213" s="361"/>
      <c r="RLF213" s="361"/>
      <c r="RLG213" s="361"/>
      <c r="RLH213" s="361"/>
      <c r="RLI213" s="361"/>
      <c r="RLJ213" s="361"/>
      <c r="RLK213" s="361"/>
      <c r="RLL213" s="361"/>
      <c r="RLM213" s="361"/>
      <c r="RLN213" s="361"/>
      <c r="RLO213" s="361"/>
      <c r="RLP213" s="361"/>
      <c r="RLQ213" s="361"/>
      <c r="RLR213" s="361"/>
      <c r="RLS213" s="361"/>
      <c r="RLT213" s="361"/>
      <c r="RLU213" s="361"/>
      <c r="RLV213" s="361"/>
      <c r="RLW213" s="361"/>
      <c r="RLX213" s="361"/>
      <c r="RLY213" s="361"/>
      <c r="RLZ213" s="361"/>
      <c r="RMA213" s="361"/>
      <c r="RMB213" s="361"/>
      <c r="RMC213" s="361"/>
      <c r="RMD213" s="361"/>
      <c r="RME213" s="361"/>
      <c r="RMF213" s="361"/>
      <c r="RMG213" s="361"/>
      <c r="RMH213" s="361"/>
      <c r="RMI213" s="361"/>
      <c r="RMJ213" s="361"/>
      <c r="RMK213" s="361"/>
      <c r="RML213" s="361"/>
      <c r="RMM213" s="361"/>
      <c r="RMN213" s="361"/>
      <c r="RMO213" s="361"/>
      <c r="RMP213" s="361"/>
      <c r="RMQ213" s="361"/>
      <c r="RMR213" s="361"/>
      <c r="RMS213" s="361"/>
      <c r="RMT213" s="361"/>
      <c r="RMU213" s="361"/>
      <c r="RMV213" s="361"/>
      <c r="RMW213" s="361"/>
      <c r="RMX213" s="361"/>
      <c r="RMY213" s="361"/>
      <c r="RMZ213" s="361"/>
      <c r="RNA213" s="361"/>
      <c r="RNB213" s="361"/>
      <c r="RNC213" s="361"/>
      <c r="RND213" s="361"/>
      <c r="RNE213" s="361"/>
      <c r="RNF213" s="361"/>
      <c r="RNG213" s="361"/>
      <c r="RNH213" s="361"/>
      <c r="RNI213" s="361"/>
      <c r="RNJ213" s="361"/>
      <c r="RNK213" s="361"/>
      <c r="RNL213" s="361"/>
      <c r="RNM213" s="361"/>
      <c r="RNN213" s="361"/>
      <c r="RNO213" s="361"/>
      <c r="RNP213" s="361"/>
      <c r="RNQ213" s="361"/>
      <c r="RNR213" s="361"/>
      <c r="RNS213" s="361"/>
      <c r="RNT213" s="361"/>
      <c r="RNU213" s="361"/>
      <c r="RNV213" s="361"/>
      <c r="RNW213" s="361"/>
      <c r="RNX213" s="361"/>
      <c r="RNY213" s="361"/>
      <c r="RNZ213" s="361"/>
      <c r="ROA213" s="361"/>
      <c r="ROB213" s="361"/>
      <c r="ROC213" s="361"/>
      <c r="ROD213" s="361"/>
      <c r="ROE213" s="361"/>
      <c r="ROF213" s="361"/>
      <c r="ROG213" s="361"/>
      <c r="ROH213" s="361"/>
      <c r="ROI213" s="361"/>
      <c r="ROJ213" s="361"/>
      <c r="ROK213" s="361"/>
      <c r="ROL213" s="361"/>
      <c r="ROM213" s="361"/>
      <c r="RON213" s="361"/>
      <c r="ROO213" s="361"/>
      <c r="ROP213" s="361"/>
      <c r="ROQ213" s="361"/>
      <c r="ROR213" s="361"/>
      <c r="ROS213" s="361"/>
      <c r="ROT213" s="361"/>
      <c r="ROU213" s="361"/>
      <c r="ROV213" s="361"/>
      <c r="ROW213" s="361"/>
      <c r="ROX213" s="361"/>
      <c r="ROY213" s="361"/>
      <c r="ROZ213" s="361"/>
      <c r="RPA213" s="361"/>
      <c r="RPB213" s="361"/>
      <c r="RPC213" s="361"/>
      <c r="RPD213" s="361"/>
      <c r="RPE213" s="361"/>
      <c r="RPF213" s="361"/>
      <c r="RPG213" s="361"/>
      <c r="RPH213" s="361"/>
      <c r="RPI213" s="361"/>
      <c r="RPJ213" s="361"/>
      <c r="RPK213" s="361"/>
      <c r="RPL213" s="361"/>
      <c r="RPM213" s="361"/>
      <c r="RPN213" s="361"/>
      <c r="RPO213" s="361"/>
      <c r="RPP213" s="361"/>
      <c r="RPQ213" s="361"/>
      <c r="RPR213" s="361"/>
      <c r="RPS213" s="361"/>
      <c r="RPT213" s="361"/>
      <c r="RPU213" s="361"/>
      <c r="RPV213" s="361"/>
      <c r="RPW213" s="361"/>
      <c r="RPX213" s="361"/>
      <c r="RPY213" s="361"/>
      <c r="RPZ213" s="361"/>
      <c r="RQA213" s="361"/>
      <c r="RQB213" s="361"/>
      <c r="RQC213" s="361"/>
      <c r="RQD213" s="361"/>
      <c r="RQE213" s="361"/>
      <c r="RQF213" s="361"/>
      <c r="RQG213" s="361"/>
      <c r="RQH213" s="361"/>
      <c r="RQI213" s="361"/>
      <c r="RQJ213" s="361"/>
      <c r="RQK213" s="361"/>
      <c r="RQL213" s="361"/>
      <c r="RQM213" s="361"/>
      <c r="RQN213" s="361"/>
      <c r="RQO213" s="361"/>
      <c r="RQP213" s="361"/>
      <c r="RQQ213" s="361"/>
      <c r="RQR213" s="361"/>
      <c r="RQS213" s="361"/>
      <c r="RQT213" s="361"/>
      <c r="RQU213" s="361"/>
      <c r="RQV213" s="361"/>
      <c r="RQW213" s="361"/>
      <c r="RQX213" s="361"/>
      <c r="RQY213" s="361"/>
      <c r="RQZ213" s="361"/>
      <c r="RRA213" s="361"/>
      <c r="RRB213" s="361"/>
      <c r="RRC213" s="361"/>
      <c r="RRD213" s="361"/>
      <c r="RRE213" s="361"/>
      <c r="RRF213" s="361"/>
      <c r="RRG213" s="361"/>
      <c r="RRH213" s="361"/>
      <c r="RRI213" s="361"/>
      <c r="RRJ213" s="361"/>
      <c r="RRK213" s="361"/>
      <c r="RRL213" s="361"/>
      <c r="RRM213" s="361"/>
      <c r="RRN213" s="361"/>
      <c r="RRO213" s="361"/>
      <c r="RRP213" s="361"/>
      <c r="RRQ213" s="361"/>
      <c r="RRR213" s="361"/>
      <c r="RRS213" s="361"/>
      <c r="RRT213" s="361"/>
      <c r="RRU213" s="361"/>
      <c r="RRV213" s="361"/>
      <c r="RRW213" s="361"/>
      <c r="RRX213" s="361"/>
      <c r="RRY213" s="361"/>
      <c r="RRZ213" s="361"/>
      <c r="RSA213" s="361"/>
      <c r="RSB213" s="361"/>
      <c r="RSC213" s="361"/>
      <c r="RSD213" s="361"/>
      <c r="RSE213" s="361"/>
      <c r="RSF213" s="361"/>
      <c r="RSG213" s="361"/>
      <c r="RSH213" s="361"/>
      <c r="RSI213" s="361"/>
      <c r="RSJ213" s="361"/>
      <c r="RSK213" s="361"/>
      <c r="RSL213" s="361"/>
      <c r="RSM213" s="361"/>
      <c r="RSN213" s="361"/>
      <c r="RSO213" s="361"/>
      <c r="RSP213" s="361"/>
      <c r="RSQ213" s="361"/>
      <c r="RSR213" s="361"/>
      <c r="RSS213" s="361"/>
      <c r="RST213" s="361"/>
      <c r="RSU213" s="361"/>
      <c r="RSV213" s="361"/>
      <c r="RSW213" s="361"/>
      <c r="RSX213" s="361"/>
      <c r="RSY213" s="361"/>
      <c r="RSZ213" s="361"/>
      <c r="RTA213" s="361"/>
      <c r="RTB213" s="361"/>
      <c r="RTC213" s="361"/>
      <c r="RTD213" s="361"/>
      <c r="RTE213" s="361"/>
      <c r="RTF213" s="361"/>
      <c r="RTG213" s="361"/>
      <c r="RTH213" s="361"/>
      <c r="RTI213" s="361"/>
      <c r="RTJ213" s="361"/>
      <c r="RTK213" s="361"/>
      <c r="RTL213" s="361"/>
      <c r="RTM213" s="361"/>
      <c r="RTN213" s="361"/>
      <c r="RTO213" s="361"/>
      <c r="RTP213" s="361"/>
      <c r="RTQ213" s="361"/>
      <c r="RTR213" s="361"/>
      <c r="RTS213" s="361"/>
      <c r="RTT213" s="361"/>
      <c r="RTU213" s="361"/>
      <c r="RTV213" s="361"/>
      <c r="RTW213" s="361"/>
      <c r="RTX213" s="361"/>
      <c r="RTY213" s="361"/>
      <c r="RTZ213" s="361"/>
      <c r="RUA213" s="361"/>
      <c r="RUB213" s="361"/>
      <c r="RUC213" s="361"/>
      <c r="RUD213" s="361"/>
      <c r="RUE213" s="361"/>
      <c r="RUF213" s="361"/>
      <c r="RUG213" s="361"/>
      <c r="RUH213" s="361"/>
      <c r="RUI213" s="361"/>
      <c r="RUJ213" s="361"/>
      <c r="RUK213" s="361"/>
      <c r="RUL213" s="361"/>
      <c r="RUM213" s="361"/>
      <c r="RUN213" s="361"/>
      <c r="RUO213" s="361"/>
      <c r="RUP213" s="361"/>
      <c r="RUQ213" s="361"/>
      <c r="RUR213" s="361"/>
      <c r="RUS213" s="361"/>
      <c r="RUT213" s="361"/>
      <c r="RUU213" s="361"/>
      <c r="RUV213" s="361"/>
      <c r="RUW213" s="361"/>
      <c r="RUX213" s="361"/>
      <c r="RUY213" s="361"/>
      <c r="RUZ213" s="361"/>
      <c r="RVA213" s="361"/>
      <c r="RVB213" s="361"/>
      <c r="RVC213" s="361"/>
      <c r="RVD213" s="361"/>
      <c r="RVE213" s="361"/>
      <c r="RVF213" s="361"/>
      <c r="RVG213" s="361"/>
      <c r="RVH213" s="361"/>
      <c r="RVI213" s="361"/>
      <c r="RVJ213" s="361"/>
      <c r="RVK213" s="361"/>
      <c r="RVL213" s="361"/>
      <c r="RVM213" s="361"/>
      <c r="RVN213" s="361"/>
      <c r="RVO213" s="361"/>
      <c r="RVP213" s="361"/>
      <c r="RVQ213" s="361"/>
      <c r="RVR213" s="361"/>
      <c r="RVS213" s="361"/>
      <c r="RVT213" s="361"/>
      <c r="RVU213" s="361"/>
      <c r="RVV213" s="361"/>
      <c r="RVW213" s="361"/>
      <c r="RVX213" s="361"/>
      <c r="RVY213" s="361"/>
      <c r="RVZ213" s="361"/>
      <c r="RWA213" s="361"/>
      <c r="RWB213" s="361"/>
      <c r="RWC213" s="361"/>
      <c r="RWD213" s="361"/>
      <c r="RWE213" s="361"/>
      <c r="RWF213" s="361"/>
      <c r="RWG213" s="361"/>
      <c r="RWH213" s="361"/>
      <c r="RWI213" s="361"/>
      <c r="RWJ213" s="361"/>
      <c r="RWK213" s="361"/>
      <c r="RWL213" s="361"/>
      <c r="RWM213" s="361"/>
      <c r="RWN213" s="361"/>
      <c r="RWO213" s="361"/>
      <c r="RWP213" s="361"/>
      <c r="RWQ213" s="361"/>
      <c r="RWR213" s="361"/>
      <c r="RWS213" s="361"/>
      <c r="RWT213" s="361"/>
      <c r="RWU213" s="361"/>
      <c r="RWV213" s="361"/>
      <c r="RWW213" s="361"/>
      <c r="RWX213" s="361"/>
      <c r="RWY213" s="361"/>
      <c r="RWZ213" s="361"/>
      <c r="RXA213" s="361"/>
      <c r="RXB213" s="361"/>
      <c r="RXC213" s="361"/>
      <c r="RXD213" s="361"/>
      <c r="RXE213" s="361"/>
      <c r="RXF213" s="361"/>
      <c r="RXG213" s="361"/>
      <c r="RXH213" s="361"/>
      <c r="RXI213" s="361"/>
      <c r="RXJ213" s="361"/>
      <c r="RXK213" s="361"/>
      <c r="RXL213" s="361"/>
      <c r="RXM213" s="361"/>
      <c r="RXN213" s="361"/>
      <c r="RXO213" s="361"/>
      <c r="RXP213" s="361"/>
      <c r="RXQ213" s="361"/>
      <c r="RXR213" s="361"/>
      <c r="RXS213" s="361"/>
      <c r="RXT213" s="361"/>
      <c r="RXU213" s="361"/>
      <c r="RXV213" s="361"/>
      <c r="RXW213" s="361"/>
      <c r="RXX213" s="361"/>
      <c r="RXY213" s="361"/>
      <c r="RXZ213" s="361"/>
      <c r="RYA213" s="361"/>
      <c r="RYB213" s="361"/>
      <c r="RYC213" s="361"/>
      <c r="RYD213" s="361"/>
      <c r="RYE213" s="361"/>
      <c r="RYF213" s="361"/>
      <c r="RYG213" s="361"/>
      <c r="RYH213" s="361"/>
      <c r="RYI213" s="361"/>
      <c r="RYJ213" s="361"/>
      <c r="RYK213" s="361"/>
      <c r="RYL213" s="361"/>
      <c r="RYM213" s="361"/>
      <c r="RYN213" s="361"/>
      <c r="RYO213" s="361"/>
      <c r="RYP213" s="361"/>
      <c r="RYQ213" s="361"/>
      <c r="RYR213" s="361"/>
      <c r="RYS213" s="361"/>
      <c r="RYT213" s="361"/>
      <c r="RYU213" s="361"/>
      <c r="RYV213" s="361"/>
      <c r="RYW213" s="361"/>
      <c r="RYX213" s="361"/>
      <c r="RYY213" s="361"/>
      <c r="RYZ213" s="361"/>
      <c r="RZA213" s="361"/>
      <c r="RZB213" s="361"/>
      <c r="RZC213" s="361"/>
      <c r="RZD213" s="361"/>
      <c r="RZE213" s="361"/>
      <c r="RZF213" s="361"/>
      <c r="RZG213" s="361"/>
      <c r="RZH213" s="361"/>
      <c r="RZI213" s="361"/>
      <c r="RZJ213" s="361"/>
      <c r="RZK213" s="361"/>
      <c r="RZL213" s="361"/>
      <c r="RZM213" s="361"/>
      <c r="RZN213" s="361"/>
      <c r="RZO213" s="361"/>
      <c r="RZP213" s="361"/>
      <c r="RZQ213" s="361"/>
      <c r="RZR213" s="361"/>
      <c r="RZS213" s="361"/>
      <c r="RZT213" s="361"/>
      <c r="RZU213" s="361"/>
      <c r="RZV213" s="361"/>
      <c r="RZW213" s="361"/>
      <c r="RZX213" s="361"/>
      <c r="RZY213" s="361"/>
      <c r="RZZ213" s="361"/>
      <c r="SAA213" s="361"/>
      <c r="SAB213" s="361"/>
      <c r="SAC213" s="361"/>
      <c r="SAD213" s="361"/>
      <c r="SAE213" s="361"/>
      <c r="SAF213" s="361"/>
      <c r="SAG213" s="361"/>
      <c r="SAH213" s="361"/>
      <c r="SAI213" s="361"/>
      <c r="SAJ213" s="361"/>
      <c r="SAK213" s="361"/>
      <c r="SAL213" s="361"/>
      <c r="SAM213" s="361"/>
      <c r="SAN213" s="361"/>
      <c r="SAO213" s="361"/>
      <c r="SAP213" s="361"/>
      <c r="SAQ213" s="361"/>
      <c r="SAR213" s="361"/>
      <c r="SAS213" s="361"/>
      <c r="SAT213" s="361"/>
      <c r="SAU213" s="361"/>
      <c r="SAV213" s="361"/>
      <c r="SAW213" s="361"/>
      <c r="SAX213" s="361"/>
      <c r="SAY213" s="361"/>
      <c r="SAZ213" s="361"/>
      <c r="SBA213" s="361"/>
      <c r="SBB213" s="361"/>
      <c r="SBC213" s="361"/>
      <c r="SBD213" s="361"/>
      <c r="SBE213" s="361"/>
      <c r="SBF213" s="361"/>
      <c r="SBG213" s="361"/>
      <c r="SBH213" s="361"/>
      <c r="SBI213" s="361"/>
      <c r="SBJ213" s="361"/>
      <c r="SBK213" s="361"/>
      <c r="SBL213" s="361"/>
      <c r="SBM213" s="361"/>
      <c r="SBN213" s="361"/>
      <c r="SBO213" s="361"/>
      <c r="SBP213" s="361"/>
      <c r="SBQ213" s="361"/>
      <c r="SBR213" s="361"/>
      <c r="SBS213" s="361"/>
      <c r="SBT213" s="361"/>
      <c r="SBU213" s="361"/>
      <c r="SBV213" s="361"/>
      <c r="SBW213" s="361"/>
      <c r="SBX213" s="361"/>
      <c r="SBY213" s="361"/>
      <c r="SBZ213" s="361"/>
      <c r="SCA213" s="361"/>
      <c r="SCB213" s="361"/>
      <c r="SCC213" s="361"/>
      <c r="SCD213" s="361"/>
      <c r="SCE213" s="361"/>
      <c r="SCF213" s="361"/>
      <c r="SCG213" s="361"/>
      <c r="SCH213" s="361"/>
      <c r="SCI213" s="361"/>
      <c r="SCJ213" s="361"/>
      <c r="SCK213" s="361"/>
      <c r="SCL213" s="361"/>
      <c r="SCM213" s="361"/>
      <c r="SCN213" s="361"/>
      <c r="SCO213" s="361"/>
      <c r="SCP213" s="361"/>
      <c r="SCQ213" s="361"/>
      <c r="SCR213" s="361"/>
      <c r="SCS213" s="361"/>
      <c r="SCT213" s="361"/>
      <c r="SCU213" s="361"/>
      <c r="SCV213" s="361"/>
      <c r="SCW213" s="361"/>
      <c r="SCX213" s="361"/>
      <c r="SCY213" s="361"/>
      <c r="SCZ213" s="361"/>
      <c r="SDA213" s="361"/>
      <c r="SDB213" s="361"/>
      <c r="SDC213" s="361"/>
      <c r="SDD213" s="361"/>
      <c r="SDE213" s="361"/>
      <c r="SDF213" s="361"/>
      <c r="SDG213" s="361"/>
      <c r="SDH213" s="361"/>
      <c r="SDI213" s="361"/>
      <c r="SDJ213" s="361"/>
      <c r="SDK213" s="361"/>
      <c r="SDL213" s="361"/>
      <c r="SDM213" s="361"/>
      <c r="SDN213" s="361"/>
      <c r="SDO213" s="361"/>
      <c r="SDP213" s="361"/>
      <c r="SDQ213" s="361"/>
      <c r="SDR213" s="361"/>
      <c r="SDS213" s="361"/>
      <c r="SDT213" s="361"/>
      <c r="SDU213" s="361"/>
      <c r="SDV213" s="361"/>
      <c r="SDW213" s="361"/>
      <c r="SDX213" s="361"/>
      <c r="SDY213" s="361"/>
      <c r="SDZ213" s="361"/>
      <c r="SEA213" s="361"/>
      <c r="SEB213" s="361"/>
      <c r="SEC213" s="361"/>
      <c r="SED213" s="361"/>
      <c r="SEE213" s="361"/>
      <c r="SEF213" s="361"/>
      <c r="SEG213" s="361"/>
      <c r="SEH213" s="361"/>
      <c r="SEI213" s="361"/>
      <c r="SEJ213" s="361"/>
      <c r="SEK213" s="361"/>
      <c r="SEL213" s="361"/>
      <c r="SEM213" s="361"/>
      <c r="SEN213" s="361"/>
      <c r="SEO213" s="361"/>
      <c r="SEP213" s="361"/>
      <c r="SEQ213" s="361"/>
      <c r="SER213" s="361"/>
      <c r="SES213" s="361"/>
      <c r="SET213" s="361"/>
      <c r="SEU213" s="361"/>
      <c r="SEV213" s="361"/>
      <c r="SEW213" s="361"/>
      <c r="SEX213" s="361"/>
      <c r="SEY213" s="361"/>
      <c r="SEZ213" s="361"/>
      <c r="SFA213" s="361"/>
      <c r="SFB213" s="361"/>
      <c r="SFC213" s="361"/>
      <c r="SFD213" s="361"/>
      <c r="SFE213" s="361"/>
      <c r="SFF213" s="361"/>
      <c r="SFG213" s="361"/>
      <c r="SFH213" s="361"/>
      <c r="SFI213" s="361"/>
      <c r="SFJ213" s="361"/>
      <c r="SFK213" s="361"/>
      <c r="SFL213" s="361"/>
      <c r="SFM213" s="361"/>
      <c r="SFN213" s="361"/>
      <c r="SFO213" s="361"/>
      <c r="SFP213" s="361"/>
      <c r="SFQ213" s="361"/>
      <c r="SFR213" s="361"/>
      <c r="SFS213" s="361"/>
      <c r="SFT213" s="361"/>
      <c r="SFU213" s="361"/>
      <c r="SFV213" s="361"/>
      <c r="SFW213" s="361"/>
      <c r="SFX213" s="361"/>
      <c r="SFY213" s="361"/>
      <c r="SFZ213" s="361"/>
      <c r="SGA213" s="361"/>
      <c r="SGB213" s="361"/>
      <c r="SGC213" s="361"/>
      <c r="SGD213" s="361"/>
      <c r="SGE213" s="361"/>
      <c r="SGF213" s="361"/>
      <c r="SGG213" s="361"/>
      <c r="SGH213" s="361"/>
      <c r="SGI213" s="361"/>
      <c r="SGJ213" s="361"/>
      <c r="SGK213" s="361"/>
      <c r="SGL213" s="361"/>
      <c r="SGM213" s="361"/>
      <c r="SGN213" s="361"/>
      <c r="SGO213" s="361"/>
      <c r="SGP213" s="361"/>
      <c r="SGQ213" s="361"/>
      <c r="SGR213" s="361"/>
      <c r="SGS213" s="361"/>
      <c r="SGT213" s="361"/>
      <c r="SGU213" s="361"/>
      <c r="SGV213" s="361"/>
      <c r="SGW213" s="361"/>
      <c r="SGX213" s="361"/>
      <c r="SGY213" s="361"/>
      <c r="SGZ213" s="361"/>
      <c r="SHA213" s="361"/>
      <c r="SHB213" s="361"/>
      <c r="SHC213" s="361"/>
      <c r="SHD213" s="361"/>
      <c r="SHE213" s="361"/>
      <c r="SHF213" s="361"/>
      <c r="SHG213" s="361"/>
      <c r="SHH213" s="361"/>
      <c r="SHI213" s="361"/>
      <c r="SHJ213" s="361"/>
      <c r="SHK213" s="361"/>
      <c r="SHL213" s="361"/>
      <c r="SHM213" s="361"/>
      <c r="SHN213" s="361"/>
      <c r="SHO213" s="361"/>
      <c r="SHP213" s="361"/>
      <c r="SHQ213" s="361"/>
      <c r="SHR213" s="361"/>
      <c r="SHS213" s="361"/>
      <c r="SHT213" s="361"/>
      <c r="SHU213" s="361"/>
      <c r="SHV213" s="361"/>
      <c r="SHW213" s="361"/>
      <c r="SHX213" s="361"/>
      <c r="SHY213" s="361"/>
      <c r="SHZ213" s="361"/>
      <c r="SIA213" s="361"/>
      <c r="SIB213" s="361"/>
      <c r="SIC213" s="361"/>
      <c r="SID213" s="361"/>
      <c r="SIE213" s="361"/>
      <c r="SIF213" s="361"/>
      <c r="SIG213" s="361"/>
      <c r="SIH213" s="361"/>
      <c r="SII213" s="361"/>
      <c r="SIJ213" s="361"/>
      <c r="SIK213" s="361"/>
      <c r="SIL213" s="361"/>
      <c r="SIM213" s="361"/>
      <c r="SIN213" s="361"/>
      <c r="SIO213" s="361"/>
      <c r="SIP213" s="361"/>
      <c r="SIQ213" s="361"/>
      <c r="SIR213" s="361"/>
      <c r="SIS213" s="361"/>
      <c r="SIT213" s="361"/>
      <c r="SIU213" s="361"/>
      <c r="SIV213" s="361"/>
      <c r="SIW213" s="361"/>
      <c r="SIX213" s="361"/>
      <c r="SIY213" s="361"/>
      <c r="SIZ213" s="361"/>
      <c r="SJA213" s="361"/>
      <c r="SJB213" s="361"/>
      <c r="SJC213" s="361"/>
      <c r="SJD213" s="361"/>
      <c r="SJE213" s="361"/>
      <c r="SJF213" s="361"/>
      <c r="SJG213" s="361"/>
      <c r="SJH213" s="361"/>
      <c r="SJI213" s="361"/>
      <c r="SJJ213" s="361"/>
      <c r="SJK213" s="361"/>
      <c r="SJL213" s="361"/>
      <c r="SJM213" s="361"/>
      <c r="SJN213" s="361"/>
      <c r="SJO213" s="361"/>
      <c r="SJP213" s="361"/>
      <c r="SJQ213" s="361"/>
      <c r="SJR213" s="361"/>
      <c r="SJS213" s="361"/>
      <c r="SJT213" s="361"/>
      <c r="SJU213" s="361"/>
      <c r="SJV213" s="361"/>
      <c r="SJW213" s="361"/>
      <c r="SJX213" s="361"/>
      <c r="SJY213" s="361"/>
      <c r="SJZ213" s="361"/>
      <c r="SKA213" s="361"/>
      <c r="SKB213" s="361"/>
      <c r="SKC213" s="361"/>
      <c r="SKD213" s="361"/>
      <c r="SKE213" s="361"/>
      <c r="SKF213" s="361"/>
      <c r="SKG213" s="361"/>
      <c r="SKH213" s="361"/>
      <c r="SKI213" s="361"/>
      <c r="SKJ213" s="361"/>
      <c r="SKK213" s="361"/>
      <c r="SKL213" s="361"/>
      <c r="SKM213" s="361"/>
      <c r="SKN213" s="361"/>
      <c r="SKO213" s="361"/>
      <c r="SKP213" s="361"/>
      <c r="SKQ213" s="361"/>
      <c r="SKR213" s="361"/>
      <c r="SKS213" s="361"/>
      <c r="SKT213" s="361"/>
      <c r="SKU213" s="361"/>
      <c r="SKV213" s="361"/>
      <c r="SKW213" s="361"/>
      <c r="SKX213" s="361"/>
      <c r="SKY213" s="361"/>
      <c r="SKZ213" s="361"/>
      <c r="SLA213" s="361"/>
      <c r="SLB213" s="361"/>
      <c r="SLC213" s="361"/>
      <c r="SLD213" s="361"/>
      <c r="SLE213" s="361"/>
      <c r="SLF213" s="361"/>
      <c r="SLG213" s="361"/>
      <c r="SLH213" s="361"/>
      <c r="SLI213" s="361"/>
      <c r="SLJ213" s="361"/>
      <c r="SLK213" s="361"/>
      <c r="SLL213" s="361"/>
      <c r="SLM213" s="361"/>
      <c r="SLN213" s="361"/>
      <c r="SLO213" s="361"/>
      <c r="SLP213" s="361"/>
      <c r="SLQ213" s="361"/>
      <c r="SLR213" s="361"/>
      <c r="SLS213" s="361"/>
      <c r="SLT213" s="361"/>
      <c r="SLU213" s="361"/>
      <c r="SLV213" s="361"/>
      <c r="SLW213" s="361"/>
      <c r="SLX213" s="361"/>
      <c r="SLY213" s="361"/>
      <c r="SLZ213" s="361"/>
      <c r="SMA213" s="361"/>
      <c r="SMB213" s="361"/>
      <c r="SMC213" s="361"/>
      <c r="SMD213" s="361"/>
      <c r="SME213" s="361"/>
      <c r="SMF213" s="361"/>
      <c r="SMG213" s="361"/>
      <c r="SMH213" s="361"/>
      <c r="SMI213" s="361"/>
      <c r="SMJ213" s="361"/>
      <c r="SMK213" s="361"/>
      <c r="SML213" s="361"/>
      <c r="SMM213" s="361"/>
      <c r="SMN213" s="361"/>
      <c r="SMO213" s="361"/>
      <c r="SMP213" s="361"/>
      <c r="SMQ213" s="361"/>
      <c r="SMR213" s="361"/>
      <c r="SMS213" s="361"/>
      <c r="SMT213" s="361"/>
      <c r="SMU213" s="361"/>
      <c r="SMV213" s="361"/>
      <c r="SMW213" s="361"/>
      <c r="SMX213" s="361"/>
      <c r="SMY213" s="361"/>
      <c r="SMZ213" s="361"/>
      <c r="SNA213" s="361"/>
      <c r="SNB213" s="361"/>
      <c r="SNC213" s="361"/>
      <c r="SND213" s="361"/>
      <c r="SNE213" s="361"/>
      <c r="SNF213" s="361"/>
      <c r="SNG213" s="361"/>
      <c r="SNH213" s="361"/>
      <c r="SNI213" s="361"/>
      <c r="SNJ213" s="361"/>
      <c r="SNK213" s="361"/>
      <c r="SNL213" s="361"/>
      <c r="SNM213" s="361"/>
      <c r="SNN213" s="361"/>
      <c r="SNO213" s="361"/>
      <c r="SNP213" s="361"/>
      <c r="SNQ213" s="361"/>
      <c r="SNR213" s="361"/>
      <c r="SNS213" s="361"/>
      <c r="SNT213" s="361"/>
      <c r="SNU213" s="361"/>
      <c r="SNV213" s="361"/>
      <c r="SNW213" s="361"/>
      <c r="SNX213" s="361"/>
      <c r="SNY213" s="361"/>
      <c r="SNZ213" s="361"/>
      <c r="SOA213" s="361"/>
      <c r="SOB213" s="361"/>
      <c r="SOC213" s="361"/>
      <c r="SOD213" s="361"/>
      <c r="SOE213" s="361"/>
      <c r="SOF213" s="361"/>
      <c r="SOG213" s="361"/>
      <c r="SOH213" s="361"/>
      <c r="SOI213" s="361"/>
      <c r="SOJ213" s="361"/>
      <c r="SOK213" s="361"/>
      <c r="SOL213" s="361"/>
      <c r="SOM213" s="361"/>
      <c r="SON213" s="361"/>
      <c r="SOO213" s="361"/>
      <c r="SOP213" s="361"/>
      <c r="SOQ213" s="361"/>
      <c r="SOR213" s="361"/>
      <c r="SOS213" s="361"/>
      <c r="SOT213" s="361"/>
      <c r="SOU213" s="361"/>
      <c r="SOV213" s="361"/>
      <c r="SOW213" s="361"/>
      <c r="SOX213" s="361"/>
      <c r="SOY213" s="361"/>
      <c r="SOZ213" s="361"/>
      <c r="SPA213" s="361"/>
      <c r="SPB213" s="361"/>
      <c r="SPC213" s="361"/>
      <c r="SPD213" s="361"/>
      <c r="SPE213" s="361"/>
      <c r="SPF213" s="361"/>
      <c r="SPG213" s="361"/>
      <c r="SPH213" s="361"/>
      <c r="SPI213" s="361"/>
      <c r="SPJ213" s="361"/>
      <c r="SPK213" s="361"/>
      <c r="SPL213" s="361"/>
      <c r="SPM213" s="361"/>
      <c r="SPN213" s="361"/>
      <c r="SPO213" s="361"/>
      <c r="SPP213" s="361"/>
      <c r="SPQ213" s="361"/>
      <c r="SPR213" s="361"/>
      <c r="SPS213" s="361"/>
      <c r="SPT213" s="361"/>
      <c r="SPU213" s="361"/>
      <c r="SPV213" s="361"/>
      <c r="SPW213" s="361"/>
      <c r="SPX213" s="361"/>
      <c r="SPY213" s="361"/>
      <c r="SPZ213" s="361"/>
      <c r="SQA213" s="361"/>
      <c r="SQB213" s="361"/>
      <c r="SQC213" s="361"/>
      <c r="SQD213" s="361"/>
      <c r="SQE213" s="361"/>
      <c r="SQF213" s="361"/>
      <c r="SQG213" s="361"/>
      <c r="SQH213" s="361"/>
      <c r="SQI213" s="361"/>
      <c r="SQJ213" s="361"/>
      <c r="SQK213" s="361"/>
      <c r="SQL213" s="361"/>
      <c r="SQM213" s="361"/>
      <c r="SQN213" s="361"/>
      <c r="SQO213" s="361"/>
      <c r="SQP213" s="361"/>
      <c r="SQQ213" s="361"/>
      <c r="SQR213" s="361"/>
      <c r="SQS213" s="361"/>
      <c r="SQT213" s="361"/>
      <c r="SQU213" s="361"/>
      <c r="SQV213" s="361"/>
      <c r="SQW213" s="361"/>
      <c r="SQX213" s="361"/>
      <c r="SQY213" s="361"/>
      <c r="SQZ213" s="361"/>
      <c r="SRA213" s="361"/>
      <c r="SRB213" s="361"/>
      <c r="SRC213" s="361"/>
      <c r="SRD213" s="361"/>
      <c r="SRE213" s="361"/>
      <c r="SRF213" s="361"/>
      <c r="SRG213" s="361"/>
      <c r="SRH213" s="361"/>
      <c r="SRI213" s="361"/>
      <c r="SRJ213" s="361"/>
      <c r="SRK213" s="361"/>
      <c r="SRL213" s="361"/>
      <c r="SRM213" s="361"/>
      <c r="SRN213" s="361"/>
      <c r="SRO213" s="361"/>
      <c r="SRP213" s="361"/>
      <c r="SRQ213" s="361"/>
      <c r="SRR213" s="361"/>
      <c r="SRS213" s="361"/>
      <c r="SRT213" s="361"/>
      <c r="SRU213" s="361"/>
      <c r="SRV213" s="361"/>
      <c r="SRW213" s="361"/>
      <c r="SRX213" s="361"/>
      <c r="SRY213" s="361"/>
      <c r="SRZ213" s="361"/>
      <c r="SSA213" s="361"/>
      <c r="SSB213" s="361"/>
      <c r="SSC213" s="361"/>
      <c r="SSD213" s="361"/>
      <c r="SSE213" s="361"/>
      <c r="SSF213" s="361"/>
      <c r="SSG213" s="361"/>
      <c r="SSH213" s="361"/>
      <c r="SSI213" s="361"/>
      <c r="SSJ213" s="361"/>
      <c r="SSK213" s="361"/>
      <c r="SSL213" s="361"/>
      <c r="SSM213" s="361"/>
      <c r="SSN213" s="361"/>
      <c r="SSO213" s="361"/>
      <c r="SSP213" s="361"/>
      <c r="SSQ213" s="361"/>
      <c r="SSR213" s="361"/>
      <c r="SSS213" s="361"/>
      <c r="SST213" s="361"/>
      <c r="SSU213" s="361"/>
      <c r="SSV213" s="361"/>
      <c r="SSW213" s="361"/>
      <c r="SSX213" s="361"/>
      <c r="SSY213" s="361"/>
      <c r="SSZ213" s="361"/>
      <c r="STA213" s="361"/>
      <c r="STB213" s="361"/>
      <c r="STC213" s="361"/>
      <c r="STD213" s="361"/>
      <c r="STE213" s="361"/>
      <c r="STF213" s="361"/>
      <c r="STG213" s="361"/>
      <c r="STH213" s="361"/>
      <c r="STI213" s="361"/>
      <c r="STJ213" s="361"/>
      <c r="STK213" s="361"/>
      <c r="STL213" s="361"/>
      <c r="STM213" s="361"/>
      <c r="STN213" s="361"/>
      <c r="STO213" s="361"/>
      <c r="STP213" s="361"/>
      <c r="STQ213" s="361"/>
      <c r="STR213" s="361"/>
      <c r="STS213" s="361"/>
      <c r="STT213" s="361"/>
      <c r="STU213" s="361"/>
      <c r="STV213" s="361"/>
      <c r="STW213" s="361"/>
      <c r="STX213" s="361"/>
      <c r="STY213" s="361"/>
      <c r="STZ213" s="361"/>
      <c r="SUA213" s="361"/>
      <c r="SUB213" s="361"/>
      <c r="SUC213" s="361"/>
      <c r="SUD213" s="361"/>
      <c r="SUE213" s="361"/>
      <c r="SUF213" s="361"/>
      <c r="SUG213" s="361"/>
      <c r="SUH213" s="361"/>
      <c r="SUI213" s="361"/>
      <c r="SUJ213" s="361"/>
      <c r="SUK213" s="361"/>
      <c r="SUL213" s="361"/>
      <c r="SUM213" s="361"/>
      <c r="SUN213" s="361"/>
      <c r="SUO213" s="361"/>
      <c r="SUP213" s="361"/>
      <c r="SUQ213" s="361"/>
      <c r="SUR213" s="361"/>
      <c r="SUS213" s="361"/>
      <c r="SUT213" s="361"/>
      <c r="SUU213" s="361"/>
      <c r="SUV213" s="361"/>
      <c r="SUW213" s="361"/>
      <c r="SUX213" s="361"/>
      <c r="SUY213" s="361"/>
      <c r="SUZ213" s="361"/>
      <c r="SVA213" s="361"/>
      <c r="SVB213" s="361"/>
      <c r="SVC213" s="361"/>
      <c r="SVD213" s="361"/>
      <c r="SVE213" s="361"/>
      <c r="SVF213" s="361"/>
      <c r="SVG213" s="361"/>
      <c r="SVH213" s="361"/>
      <c r="SVI213" s="361"/>
      <c r="SVJ213" s="361"/>
      <c r="SVK213" s="361"/>
      <c r="SVL213" s="361"/>
      <c r="SVM213" s="361"/>
      <c r="SVN213" s="361"/>
      <c r="SVO213" s="361"/>
      <c r="SVP213" s="361"/>
      <c r="SVQ213" s="361"/>
      <c r="SVR213" s="361"/>
      <c r="SVS213" s="361"/>
      <c r="SVT213" s="361"/>
      <c r="SVU213" s="361"/>
      <c r="SVV213" s="361"/>
      <c r="SVW213" s="361"/>
      <c r="SVX213" s="361"/>
      <c r="SVY213" s="361"/>
      <c r="SVZ213" s="361"/>
      <c r="SWA213" s="361"/>
      <c r="SWB213" s="361"/>
      <c r="SWC213" s="361"/>
      <c r="SWD213" s="361"/>
      <c r="SWE213" s="361"/>
      <c r="SWF213" s="361"/>
      <c r="SWG213" s="361"/>
      <c r="SWH213" s="361"/>
      <c r="SWI213" s="361"/>
      <c r="SWJ213" s="361"/>
      <c r="SWK213" s="361"/>
      <c r="SWL213" s="361"/>
      <c r="SWM213" s="361"/>
      <c r="SWN213" s="361"/>
      <c r="SWO213" s="361"/>
      <c r="SWP213" s="361"/>
      <c r="SWQ213" s="361"/>
      <c r="SWR213" s="361"/>
      <c r="SWS213" s="361"/>
      <c r="SWT213" s="361"/>
      <c r="SWU213" s="361"/>
      <c r="SWV213" s="361"/>
      <c r="SWW213" s="361"/>
      <c r="SWX213" s="361"/>
      <c r="SWY213" s="361"/>
      <c r="SWZ213" s="361"/>
      <c r="SXA213" s="361"/>
      <c r="SXB213" s="361"/>
      <c r="SXC213" s="361"/>
      <c r="SXD213" s="361"/>
      <c r="SXE213" s="361"/>
      <c r="SXF213" s="361"/>
      <c r="SXG213" s="361"/>
      <c r="SXH213" s="361"/>
      <c r="SXI213" s="361"/>
      <c r="SXJ213" s="361"/>
      <c r="SXK213" s="361"/>
      <c r="SXL213" s="361"/>
      <c r="SXM213" s="361"/>
      <c r="SXN213" s="361"/>
      <c r="SXO213" s="361"/>
      <c r="SXP213" s="361"/>
      <c r="SXQ213" s="361"/>
      <c r="SXR213" s="361"/>
      <c r="SXS213" s="361"/>
      <c r="SXT213" s="361"/>
      <c r="SXU213" s="361"/>
      <c r="SXV213" s="361"/>
      <c r="SXW213" s="361"/>
      <c r="SXX213" s="361"/>
      <c r="SXY213" s="361"/>
      <c r="SXZ213" s="361"/>
      <c r="SYA213" s="361"/>
      <c r="SYB213" s="361"/>
      <c r="SYC213" s="361"/>
      <c r="SYD213" s="361"/>
      <c r="SYE213" s="361"/>
      <c r="SYF213" s="361"/>
      <c r="SYG213" s="361"/>
      <c r="SYH213" s="361"/>
      <c r="SYI213" s="361"/>
      <c r="SYJ213" s="361"/>
      <c r="SYK213" s="361"/>
      <c r="SYL213" s="361"/>
      <c r="SYM213" s="361"/>
      <c r="SYN213" s="361"/>
      <c r="SYO213" s="361"/>
      <c r="SYP213" s="361"/>
      <c r="SYQ213" s="361"/>
      <c r="SYR213" s="361"/>
      <c r="SYS213" s="361"/>
      <c r="SYT213" s="361"/>
      <c r="SYU213" s="361"/>
      <c r="SYV213" s="361"/>
      <c r="SYW213" s="361"/>
      <c r="SYX213" s="361"/>
      <c r="SYY213" s="361"/>
      <c r="SYZ213" s="361"/>
      <c r="SZA213" s="361"/>
      <c r="SZB213" s="361"/>
      <c r="SZC213" s="361"/>
      <c r="SZD213" s="361"/>
      <c r="SZE213" s="361"/>
      <c r="SZF213" s="361"/>
      <c r="SZG213" s="361"/>
      <c r="SZH213" s="361"/>
      <c r="SZI213" s="361"/>
      <c r="SZJ213" s="361"/>
      <c r="SZK213" s="361"/>
      <c r="SZL213" s="361"/>
      <c r="SZM213" s="361"/>
      <c r="SZN213" s="361"/>
      <c r="SZO213" s="361"/>
      <c r="SZP213" s="361"/>
      <c r="SZQ213" s="361"/>
      <c r="SZR213" s="361"/>
      <c r="SZS213" s="361"/>
      <c r="SZT213" s="361"/>
      <c r="SZU213" s="361"/>
      <c r="SZV213" s="361"/>
      <c r="SZW213" s="361"/>
      <c r="SZX213" s="361"/>
      <c r="SZY213" s="361"/>
      <c r="SZZ213" s="361"/>
      <c r="TAA213" s="361"/>
      <c r="TAB213" s="361"/>
      <c r="TAC213" s="361"/>
      <c r="TAD213" s="361"/>
      <c r="TAE213" s="361"/>
      <c r="TAF213" s="361"/>
      <c r="TAG213" s="361"/>
      <c r="TAH213" s="361"/>
      <c r="TAI213" s="361"/>
      <c r="TAJ213" s="361"/>
      <c r="TAK213" s="361"/>
      <c r="TAL213" s="361"/>
      <c r="TAM213" s="361"/>
      <c r="TAN213" s="361"/>
      <c r="TAO213" s="361"/>
      <c r="TAP213" s="361"/>
      <c r="TAQ213" s="361"/>
      <c r="TAR213" s="361"/>
      <c r="TAS213" s="361"/>
      <c r="TAT213" s="361"/>
      <c r="TAU213" s="361"/>
      <c r="TAV213" s="361"/>
      <c r="TAW213" s="361"/>
      <c r="TAX213" s="361"/>
      <c r="TAY213" s="361"/>
      <c r="TAZ213" s="361"/>
      <c r="TBA213" s="361"/>
      <c r="TBB213" s="361"/>
      <c r="TBC213" s="361"/>
      <c r="TBD213" s="361"/>
      <c r="TBE213" s="361"/>
      <c r="TBF213" s="361"/>
      <c r="TBG213" s="361"/>
      <c r="TBH213" s="361"/>
      <c r="TBI213" s="361"/>
      <c r="TBJ213" s="361"/>
      <c r="TBK213" s="361"/>
      <c r="TBL213" s="361"/>
      <c r="TBM213" s="361"/>
      <c r="TBN213" s="361"/>
      <c r="TBO213" s="361"/>
      <c r="TBP213" s="361"/>
      <c r="TBQ213" s="361"/>
      <c r="TBR213" s="361"/>
      <c r="TBS213" s="361"/>
      <c r="TBT213" s="361"/>
      <c r="TBU213" s="361"/>
      <c r="TBV213" s="361"/>
      <c r="TBW213" s="361"/>
      <c r="TBX213" s="361"/>
      <c r="TBY213" s="361"/>
      <c r="TBZ213" s="361"/>
      <c r="TCA213" s="361"/>
      <c r="TCB213" s="361"/>
      <c r="TCC213" s="361"/>
      <c r="TCD213" s="361"/>
      <c r="TCE213" s="361"/>
      <c r="TCF213" s="361"/>
      <c r="TCG213" s="361"/>
      <c r="TCH213" s="361"/>
      <c r="TCI213" s="361"/>
      <c r="TCJ213" s="361"/>
      <c r="TCK213" s="361"/>
      <c r="TCL213" s="361"/>
      <c r="TCM213" s="361"/>
      <c r="TCN213" s="361"/>
      <c r="TCO213" s="361"/>
      <c r="TCP213" s="361"/>
      <c r="TCQ213" s="361"/>
      <c r="TCR213" s="361"/>
      <c r="TCS213" s="361"/>
      <c r="TCT213" s="361"/>
      <c r="TCU213" s="361"/>
      <c r="TCV213" s="361"/>
      <c r="TCW213" s="361"/>
      <c r="TCX213" s="361"/>
      <c r="TCY213" s="361"/>
      <c r="TCZ213" s="361"/>
      <c r="TDA213" s="361"/>
      <c r="TDB213" s="361"/>
      <c r="TDC213" s="361"/>
      <c r="TDD213" s="361"/>
      <c r="TDE213" s="361"/>
      <c r="TDF213" s="361"/>
      <c r="TDG213" s="361"/>
      <c r="TDH213" s="361"/>
      <c r="TDI213" s="361"/>
      <c r="TDJ213" s="361"/>
      <c r="TDK213" s="361"/>
      <c r="TDL213" s="361"/>
      <c r="TDM213" s="361"/>
      <c r="TDN213" s="361"/>
      <c r="TDO213" s="361"/>
      <c r="TDP213" s="361"/>
      <c r="TDQ213" s="361"/>
      <c r="TDR213" s="361"/>
      <c r="TDS213" s="361"/>
      <c r="TDT213" s="361"/>
      <c r="TDU213" s="361"/>
      <c r="TDV213" s="361"/>
      <c r="TDW213" s="361"/>
      <c r="TDX213" s="361"/>
      <c r="TDY213" s="361"/>
      <c r="TDZ213" s="361"/>
      <c r="TEA213" s="361"/>
      <c r="TEB213" s="361"/>
      <c r="TEC213" s="361"/>
      <c r="TED213" s="361"/>
      <c r="TEE213" s="361"/>
      <c r="TEF213" s="361"/>
      <c r="TEG213" s="361"/>
      <c r="TEH213" s="361"/>
      <c r="TEI213" s="361"/>
      <c r="TEJ213" s="361"/>
      <c r="TEK213" s="361"/>
      <c r="TEL213" s="361"/>
      <c r="TEM213" s="361"/>
      <c r="TEN213" s="361"/>
      <c r="TEO213" s="361"/>
      <c r="TEP213" s="361"/>
      <c r="TEQ213" s="361"/>
      <c r="TER213" s="361"/>
      <c r="TES213" s="361"/>
      <c r="TET213" s="361"/>
      <c r="TEU213" s="361"/>
      <c r="TEV213" s="361"/>
      <c r="TEW213" s="361"/>
      <c r="TEX213" s="361"/>
      <c r="TEY213" s="361"/>
      <c r="TEZ213" s="361"/>
      <c r="TFA213" s="361"/>
      <c r="TFB213" s="361"/>
      <c r="TFC213" s="361"/>
      <c r="TFD213" s="361"/>
      <c r="TFE213" s="361"/>
      <c r="TFF213" s="361"/>
      <c r="TFG213" s="361"/>
      <c r="TFH213" s="361"/>
      <c r="TFI213" s="361"/>
      <c r="TFJ213" s="361"/>
      <c r="TFK213" s="361"/>
      <c r="TFL213" s="361"/>
      <c r="TFM213" s="361"/>
      <c r="TFN213" s="361"/>
      <c r="TFO213" s="361"/>
      <c r="TFP213" s="361"/>
      <c r="TFQ213" s="361"/>
      <c r="TFR213" s="361"/>
      <c r="TFS213" s="361"/>
      <c r="TFT213" s="361"/>
      <c r="TFU213" s="361"/>
      <c r="TFV213" s="361"/>
      <c r="TFW213" s="361"/>
      <c r="TFX213" s="361"/>
      <c r="TFY213" s="361"/>
      <c r="TFZ213" s="361"/>
      <c r="TGA213" s="361"/>
      <c r="TGB213" s="361"/>
      <c r="TGC213" s="361"/>
      <c r="TGD213" s="361"/>
      <c r="TGE213" s="361"/>
      <c r="TGF213" s="361"/>
      <c r="TGG213" s="361"/>
      <c r="TGH213" s="361"/>
      <c r="TGI213" s="361"/>
      <c r="TGJ213" s="361"/>
      <c r="TGK213" s="361"/>
      <c r="TGL213" s="361"/>
      <c r="TGM213" s="361"/>
      <c r="TGN213" s="361"/>
      <c r="TGO213" s="361"/>
      <c r="TGP213" s="361"/>
      <c r="TGQ213" s="361"/>
      <c r="TGR213" s="361"/>
      <c r="TGS213" s="361"/>
      <c r="TGT213" s="361"/>
      <c r="TGU213" s="361"/>
      <c r="TGV213" s="361"/>
      <c r="TGW213" s="361"/>
      <c r="TGX213" s="361"/>
      <c r="TGY213" s="361"/>
      <c r="TGZ213" s="361"/>
      <c r="THA213" s="361"/>
      <c r="THB213" s="361"/>
      <c r="THC213" s="361"/>
      <c r="THD213" s="361"/>
      <c r="THE213" s="361"/>
      <c r="THF213" s="361"/>
      <c r="THG213" s="361"/>
      <c r="THH213" s="361"/>
      <c r="THI213" s="361"/>
      <c r="THJ213" s="361"/>
      <c r="THK213" s="361"/>
      <c r="THL213" s="361"/>
      <c r="THM213" s="361"/>
      <c r="THN213" s="361"/>
      <c r="THO213" s="361"/>
      <c r="THP213" s="361"/>
      <c r="THQ213" s="361"/>
      <c r="THR213" s="361"/>
      <c r="THS213" s="361"/>
      <c r="THT213" s="361"/>
      <c r="THU213" s="361"/>
      <c r="THV213" s="361"/>
      <c r="THW213" s="361"/>
      <c r="THX213" s="361"/>
      <c r="THY213" s="361"/>
      <c r="THZ213" s="361"/>
      <c r="TIA213" s="361"/>
      <c r="TIB213" s="361"/>
      <c r="TIC213" s="361"/>
      <c r="TID213" s="361"/>
      <c r="TIE213" s="361"/>
      <c r="TIF213" s="361"/>
      <c r="TIG213" s="361"/>
      <c r="TIH213" s="361"/>
      <c r="TII213" s="361"/>
      <c r="TIJ213" s="361"/>
      <c r="TIK213" s="361"/>
      <c r="TIL213" s="361"/>
      <c r="TIM213" s="361"/>
      <c r="TIN213" s="361"/>
      <c r="TIO213" s="361"/>
      <c r="TIP213" s="361"/>
      <c r="TIQ213" s="361"/>
      <c r="TIR213" s="361"/>
      <c r="TIS213" s="361"/>
      <c r="TIT213" s="361"/>
      <c r="TIU213" s="361"/>
      <c r="TIV213" s="361"/>
      <c r="TIW213" s="361"/>
      <c r="TIX213" s="361"/>
      <c r="TIY213" s="361"/>
      <c r="TIZ213" s="361"/>
      <c r="TJA213" s="361"/>
      <c r="TJB213" s="361"/>
      <c r="TJC213" s="361"/>
      <c r="TJD213" s="361"/>
      <c r="TJE213" s="361"/>
      <c r="TJF213" s="361"/>
      <c r="TJG213" s="361"/>
      <c r="TJH213" s="361"/>
      <c r="TJI213" s="361"/>
      <c r="TJJ213" s="361"/>
      <c r="TJK213" s="361"/>
      <c r="TJL213" s="361"/>
      <c r="TJM213" s="361"/>
      <c r="TJN213" s="361"/>
      <c r="TJO213" s="361"/>
      <c r="TJP213" s="361"/>
      <c r="TJQ213" s="361"/>
      <c r="TJR213" s="361"/>
      <c r="TJS213" s="361"/>
      <c r="TJT213" s="361"/>
      <c r="TJU213" s="361"/>
      <c r="TJV213" s="361"/>
      <c r="TJW213" s="361"/>
      <c r="TJX213" s="361"/>
      <c r="TJY213" s="361"/>
      <c r="TJZ213" s="361"/>
      <c r="TKA213" s="361"/>
      <c r="TKB213" s="361"/>
      <c r="TKC213" s="361"/>
      <c r="TKD213" s="361"/>
      <c r="TKE213" s="361"/>
      <c r="TKF213" s="361"/>
      <c r="TKG213" s="361"/>
      <c r="TKH213" s="361"/>
      <c r="TKI213" s="361"/>
      <c r="TKJ213" s="361"/>
      <c r="TKK213" s="361"/>
      <c r="TKL213" s="361"/>
      <c r="TKM213" s="361"/>
      <c r="TKN213" s="361"/>
      <c r="TKO213" s="361"/>
      <c r="TKP213" s="361"/>
      <c r="TKQ213" s="361"/>
      <c r="TKR213" s="361"/>
      <c r="TKS213" s="361"/>
      <c r="TKT213" s="361"/>
      <c r="TKU213" s="361"/>
      <c r="TKV213" s="361"/>
      <c r="TKW213" s="361"/>
      <c r="TKX213" s="361"/>
      <c r="TKY213" s="361"/>
      <c r="TKZ213" s="361"/>
      <c r="TLA213" s="361"/>
      <c r="TLB213" s="361"/>
      <c r="TLC213" s="361"/>
      <c r="TLD213" s="361"/>
      <c r="TLE213" s="361"/>
      <c r="TLF213" s="361"/>
      <c r="TLG213" s="361"/>
      <c r="TLH213" s="361"/>
      <c r="TLI213" s="361"/>
      <c r="TLJ213" s="361"/>
      <c r="TLK213" s="361"/>
      <c r="TLL213" s="361"/>
      <c r="TLM213" s="361"/>
      <c r="TLN213" s="361"/>
      <c r="TLO213" s="361"/>
      <c r="TLP213" s="361"/>
      <c r="TLQ213" s="361"/>
      <c r="TLR213" s="361"/>
      <c r="TLS213" s="361"/>
      <c r="TLT213" s="361"/>
      <c r="TLU213" s="361"/>
      <c r="TLV213" s="361"/>
      <c r="TLW213" s="361"/>
      <c r="TLX213" s="361"/>
      <c r="TLY213" s="361"/>
      <c r="TLZ213" s="361"/>
      <c r="TMA213" s="361"/>
      <c r="TMB213" s="361"/>
      <c r="TMC213" s="361"/>
      <c r="TMD213" s="361"/>
      <c r="TME213" s="361"/>
      <c r="TMF213" s="361"/>
      <c r="TMG213" s="361"/>
      <c r="TMH213" s="361"/>
      <c r="TMI213" s="361"/>
      <c r="TMJ213" s="361"/>
      <c r="TMK213" s="361"/>
      <c r="TML213" s="361"/>
      <c r="TMM213" s="361"/>
      <c r="TMN213" s="361"/>
      <c r="TMO213" s="361"/>
      <c r="TMP213" s="361"/>
      <c r="TMQ213" s="361"/>
      <c r="TMR213" s="361"/>
      <c r="TMS213" s="361"/>
      <c r="TMT213" s="361"/>
      <c r="TMU213" s="361"/>
      <c r="TMV213" s="361"/>
      <c r="TMW213" s="361"/>
      <c r="TMX213" s="361"/>
      <c r="TMY213" s="361"/>
      <c r="TMZ213" s="361"/>
      <c r="TNA213" s="361"/>
      <c r="TNB213" s="361"/>
      <c r="TNC213" s="361"/>
      <c r="TND213" s="361"/>
      <c r="TNE213" s="361"/>
      <c r="TNF213" s="361"/>
      <c r="TNG213" s="361"/>
      <c r="TNH213" s="361"/>
      <c r="TNI213" s="361"/>
      <c r="TNJ213" s="361"/>
      <c r="TNK213" s="361"/>
      <c r="TNL213" s="361"/>
      <c r="TNM213" s="361"/>
      <c r="TNN213" s="361"/>
      <c r="TNO213" s="361"/>
      <c r="TNP213" s="361"/>
      <c r="TNQ213" s="361"/>
      <c r="TNR213" s="361"/>
      <c r="TNS213" s="361"/>
      <c r="TNT213" s="361"/>
      <c r="TNU213" s="361"/>
      <c r="TNV213" s="361"/>
      <c r="TNW213" s="361"/>
      <c r="TNX213" s="361"/>
      <c r="TNY213" s="361"/>
      <c r="TNZ213" s="361"/>
      <c r="TOA213" s="361"/>
      <c r="TOB213" s="361"/>
      <c r="TOC213" s="361"/>
      <c r="TOD213" s="361"/>
      <c r="TOE213" s="361"/>
      <c r="TOF213" s="361"/>
      <c r="TOG213" s="361"/>
      <c r="TOH213" s="361"/>
      <c r="TOI213" s="361"/>
      <c r="TOJ213" s="361"/>
      <c r="TOK213" s="361"/>
      <c r="TOL213" s="361"/>
      <c r="TOM213" s="361"/>
      <c r="TON213" s="361"/>
      <c r="TOO213" s="361"/>
      <c r="TOP213" s="361"/>
      <c r="TOQ213" s="361"/>
      <c r="TOR213" s="361"/>
      <c r="TOS213" s="361"/>
      <c r="TOT213" s="361"/>
      <c r="TOU213" s="361"/>
      <c r="TOV213" s="361"/>
      <c r="TOW213" s="361"/>
      <c r="TOX213" s="361"/>
      <c r="TOY213" s="361"/>
      <c r="TOZ213" s="361"/>
      <c r="TPA213" s="361"/>
      <c r="TPB213" s="361"/>
      <c r="TPC213" s="361"/>
      <c r="TPD213" s="361"/>
      <c r="TPE213" s="361"/>
      <c r="TPF213" s="361"/>
      <c r="TPG213" s="361"/>
      <c r="TPH213" s="361"/>
      <c r="TPI213" s="361"/>
      <c r="TPJ213" s="361"/>
      <c r="TPK213" s="361"/>
      <c r="TPL213" s="361"/>
      <c r="TPM213" s="361"/>
      <c r="TPN213" s="361"/>
      <c r="TPO213" s="361"/>
      <c r="TPP213" s="361"/>
      <c r="TPQ213" s="361"/>
      <c r="TPR213" s="361"/>
      <c r="TPS213" s="361"/>
      <c r="TPT213" s="361"/>
      <c r="TPU213" s="361"/>
      <c r="TPV213" s="361"/>
      <c r="TPW213" s="361"/>
      <c r="TPX213" s="361"/>
      <c r="TPY213" s="361"/>
      <c r="TPZ213" s="361"/>
      <c r="TQA213" s="361"/>
      <c r="TQB213" s="361"/>
      <c r="TQC213" s="361"/>
      <c r="TQD213" s="361"/>
      <c r="TQE213" s="361"/>
      <c r="TQF213" s="361"/>
      <c r="TQG213" s="361"/>
      <c r="TQH213" s="361"/>
      <c r="TQI213" s="361"/>
      <c r="TQJ213" s="361"/>
      <c r="TQK213" s="361"/>
      <c r="TQL213" s="361"/>
      <c r="TQM213" s="361"/>
      <c r="TQN213" s="361"/>
      <c r="TQO213" s="361"/>
      <c r="TQP213" s="361"/>
      <c r="TQQ213" s="361"/>
      <c r="TQR213" s="361"/>
      <c r="TQS213" s="361"/>
      <c r="TQT213" s="361"/>
      <c r="TQU213" s="361"/>
      <c r="TQV213" s="361"/>
      <c r="TQW213" s="361"/>
      <c r="TQX213" s="361"/>
      <c r="TQY213" s="361"/>
      <c r="TQZ213" s="361"/>
      <c r="TRA213" s="361"/>
      <c r="TRB213" s="361"/>
      <c r="TRC213" s="361"/>
      <c r="TRD213" s="361"/>
      <c r="TRE213" s="361"/>
      <c r="TRF213" s="361"/>
      <c r="TRG213" s="361"/>
      <c r="TRH213" s="361"/>
      <c r="TRI213" s="361"/>
      <c r="TRJ213" s="361"/>
      <c r="TRK213" s="361"/>
      <c r="TRL213" s="361"/>
      <c r="TRM213" s="361"/>
      <c r="TRN213" s="361"/>
      <c r="TRO213" s="361"/>
      <c r="TRP213" s="361"/>
      <c r="TRQ213" s="361"/>
      <c r="TRR213" s="361"/>
      <c r="TRS213" s="361"/>
      <c r="TRT213" s="361"/>
      <c r="TRU213" s="361"/>
      <c r="TRV213" s="361"/>
      <c r="TRW213" s="361"/>
      <c r="TRX213" s="361"/>
      <c r="TRY213" s="361"/>
      <c r="TRZ213" s="361"/>
      <c r="TSA213" s="361"/>
      <c r="TSB213" s="361"/>
      <c r="TSC213" s="361"/>
      <c r="TSD213" s="361"/>
      <c r="TSE213" s="361"/>
      <c r="TSF213" s="361"/>
      <c r="TSG213" s="361"/>
      <c r="TSH213" s="361"/>
      <c r="TSI213" s="361"/>
      <c r="TSJ213" s="361"/>
      <c r="TSK213" s="361"/>
      <c r="TSL213" s="361"/>
      <c r="TSM213" s="361"/>
      <c r="TSN213" s="361"/>
      <c r="TSO213" s="361"/>
      <c r="TSP213" s="361"/>
      <c r="TSQ213" s="361"/>
      <c r="TSR213" s="361"/>
      <c r="TSS213" s="361"/>
      <c r="TST213" s="361"/>
      <c r="TSU213" s="361"/>
      <c r="TSV213" s="361"/>
      <c r="TSW213" s="361"/>
      <c r="TSX213" s="361"/>
      <c r="TSY213" s="361"/>
      <c r="TSZ213" s="361"/>
      <c r="TTA213" s="361"/>
      <c r="TTB213" s="361"/>
      <c r="TTC213" s="361"/>
      <c r="TTD213" s="361"/>
      <c r="TTE213" s="361"/>
      <c r="TTF213" s="361"/>
      <c r="TTG213" s="361"/>
      <c r="TTH213" s="361"/>
      <c r="TTI213" s="361"/>
      <c r="TTJ213" s="361"/>
      <c r="TTK213" s="361"/>
      <c r="TTL213" s="361"/>
      <c r="TTM213" s="361"/>
      <c r="TTN213" s="361"/>
      <c r="TTO213" s="361"/>
      <c r="TTP213" s="361"/>
      <c r="TTQ213" s="361"/>
      <c r="TTR213" s="361"/>
      <c r="TTS213" s="361"/>
      <c r="TTT213" s="361"/>
      <c r="TTU213" s="361"/>
      <c r="TTV213" s="361"/>
      <c r="TTW213" s="361"/>
      <c r="TTX213" s="361"/>
      <c r="TTY213" s="361"/>
      <c r="TTZ213" s="361"/>
      <c r="TUA213" s="361"/>
      <c r="TUB213" s="361"/>
      <c r="TUC213" s="361"/>
      <c r="TUD213" s="361"/>
      <c r="TUE213" s="361"/>
      <c r="TUF213" s="361"/>
      <c r="TUG213" s="361"/>
      <c r="TUH213" s="361"/>
      <c r="TUI213" s="361"/>
      <c r="TUJ213" s="361"/>
      <c r="TUK213" s="361"/>
      <c r="TUL213" s="361"/>
      <c r="TUM213" s="361"/>
      <c r="TUN213" s="361"/>
      <c r="TUO213" s="361"/>
      <c r="TUP213" s="361"/>
      <c r="TUQ213" s="361"/>
      <c r="TUR213" s="361"/>
      <c r="TUS213" s="361"/>
      <c r="TUT213" s="361"/>
      <c r="TUU213" s="361"/>
      <c r="TUV213" s="361"/>
      <c r="TUW213" s="361"/>
      <c r="TUX213" s="361"/>
      <c r="TUY213" s="361"/>
      <c r="TUZ213" s="361"/>
      <c r="TVA213" s="361"/>
      <c r="TVB213" s="361"/>
      <c r="TVC213" s="361"/>
      <c r="TVD213" s="361"/>
      <c r="TVE213" s="361"/>
      <c r="TVF213" s="361"/>
      <c r="TVG213" s="361"/>
      <c r="TVH213" s="361"/>
      <c r="TVI213" s="361"/>
      <c r="TVJ213" s="361"/>
      <c r="TVK213" s="361"/>
      <c r="TVL213" s="361"/>
      <c r="TVM213" s="361"/>
      <c r="TVN213" s="361"/>
      <c r="TVO213" s="361"/>
      <c r="TVP213" s="361"/>
      <c r="TVQ213" s="361"/>
      <c r="TVR213" s="361"/>
      <c r="TVS213" s="361"/>
      <c r="TVT213" s="361"/>
      <c r="TVU213" s="361"/>
      <c r="TVV213" s="361"/>
      <c r="TVW213" s="361"/>
      <c r="TVX213" s="361"/>
      <c r="TVY213" s="361"/>
      <c r="TVZ213" s="361"/>
      <c r="TWA213" s="361"/>
      <c r="TWB213" s="361"/>
      <c r="TWC213" s="361"/>
      <c r="TWD213" s="361"/>
      <c r="TWE213" s="361"/>
      <c r="TWF213" s="361"/>
      <c r="TWG213" s="361"/>
      <c r="TWH213" s="361"/>
      <c r="TWI213" s="361"/>
      <c r="TWJ213" s="361"/>
      <c r="TWK213" s="361"/>
      <c r="TWL213" s="361"/>
      <c r="TWM213" s="361"/>
      <c r="TWN213" s="361"/>
      <c r="TWO213" s="361"/>
      <c r="TWP213" s="361"/>
      <c r="TWQ213" s="361"/>
      <c r="TWR213" s="361"/>
      <c r="TWS213" s="361"/>
      <c r="TWT213" s="361"/>
      <c r="TWU213" s="361"/>
      <c r="TWV213" s="361"/>
      <c r="TWW213" s="361"/>
      <c r="TWX213" s="361"/>
      <c r="TWY213" s="361"/>
      <c r="TWZ213" s="361"/>
      <c r="TXA213" s="361"/>
      <c r="TXB213" s="361"/>
      <c r="TXC213" s="361"/>
      <c r="TXD213" s="361"/>
      <c r="TXE213" s="361"/>
      <c r="TXF213" s="361"/>
      <c r="TXG213" s="361"/>
      <c r="TXH213" s="361"/>
      <c r="TXI213" s="361"/>
      <c r="TXJ213" s="361"/>
      <c r="TXK213" s="361"/>
      <c r="TXL213" s="361"/>
      <c r="TXM213" s="361"/>
      <c r="TXN213" s="361"/>
      <c r="TXO213" s="361"/>
      <c r="TXP213" s="361"/>
      <c r="TXQ213" s="361"/>
      <c r="TXR213" s="361"/>
      <c r="TXS213" s="361"/>
      <c r="TXT213" s="361"/>
      <c r="TXU213" s="361"/>
      <c r="TXV213" s="361"/>
      <c r="TXW213" s="361"/>
      <c r="TXX213" s="361"/>
      <c r="TXY213" s="361"/>
      <c r="TXZ213" s="361"/>
      <c r="TYA213" s="361"/>
      <c r="TYB213" s="361"/>
      <c r="TYC213" s="361"/>
      <c r="TYD213" s="361"/>
      <c r="TYE213" s="361"/>
      <c r="TYF213" s="361"/>
      <c r="TYG213" s="361"/>
      <c r="TYH213" s="361"/>
      <c r="TYI213" s="361"/>
      <c r="TYJ213" s="361"/>
      <c r="TYK213" s="361"/>
      <c r="TYL213" s="361"/>
      <c r="TYM213" s="361"/>
      <c r="TYN213" s="361"/>
      <c r="TYO213" s="361"/>
      <c r="TYP213" s="361"/>
      <c r="TYQ213" s="361"/>
      <c r="TYR213" s="361"/>
      <c r="TYS213" s="361"/>
      <c r="TYT213" s="361"/>
      <c r="TYU213" s="361"/>
      <c r="TYV213" s="361"/>
      <c r="TYW213" s="361"/>
      <c r="TYX213" s="361"/>
      <c r="TYY213" s="361"/>
      <c r="TYZ213" s="361"/>
      <c r="TZA213" s="361"/>
      <c r="TZB213" s="361"/>
      <c r="TZC213" s="361"/>
      <c r="TZD213" s="361"/>
      <c r="TZE213" s="361"/>
      <c r="TZF213" s="361"/>
      <c r="TZG213" s="361"/>
      <c r="TZH213" s="361"/>
      <c r="TZI213" s="361"/>
      <c r="TZJ213" s="361"/>
      <c r="TZK213" s="361"/>
      <c r="TZL213" s="361"/>
      <c r="TZM213" s="361"/>
      <c r="TZN213" s="361"/>
      <c r="TZO213" s="361"/>
      <c r="TZP213" s="361"/>
      <c r="TZQ213" s="361"/>
      <c r="TZR213" s="361"/>
      <c r="TZS213" s="361"/>
      <c r="TZT213" s="361"/>
      <c r="TZU213" s="361"/>
      <c r="TZV213" s="361"/>
      <c r="TZW213" s="361"/>
      <c r="TZX213" s="361"/>
      <c r="TZY213" s="361"/>
      <c r="TZZ213" s="361"/>
      <c r="UAA213" s="361"/>
      <c r="UAB213" s="361"/>
      <c r="UAC213" s="361"/>
      <c r="UAD213" s="361"/>
      <c r="UAE213" s="361"/>
      <c r="UAF213" s="361"/>
      <c r="UAG213" s="361"/>
      <c r="UAH213" s="361"/>
      <c r="UAI213" s="361"/>
      <c r="UAJ213" s="361"/>
      <c r="UAK213" s="361"/>
      <c r="UAL213" s="361"/>
      <c r="UAM213" s="361"/>
      <c r="UAN213" s="361"/>
      <c r="UAO213" s="361"/>
      <c r="UAP213" s="361"/>
      <c r="UAQ213" s="361"/>
      <c r="UAR213" s="361"/>
      <c r="UAS213" s="361"/>
      <c r="UAT213" s="361"/>
      <c r="UAU213" s="361"/>
      <c r="UAV213" s="361"/>
      <c r="UAW213" s="361"/>
      <c r="UAX213" s="361"/>
      <c r="UAY213" s="361"/>
      <c r="UAZ213" s="361"/>
      <c r="UBA213" s="361"/>
      <c r="UBB213" s="361"/>
      <c r="UBC213" s="361"/>
      <c r="UBD213" s="361"/>
      <c r="UBE213" s="361"/>
      <c r="UBF213" s="361"/>
      <c r="UBG213" s="361"/>
      <c r="UBH213" s="361"/>
      <c r="UBI213" s="361"/>
      <c r="UBJ213" s="361"/>
      <c r="UBK213" s="361"/>
      <c r="UBL213" s="361"/>
      <c r="UBM213" s="361"/>
      <c r="UBN213" s="361"/>
      <c r="UBO213" s="361"/>
      <c r="UBP213" s="361"/>
      <c r="UBQ213" s="361"/>
      <c r="UBR213" s="361"/>
      <c r="UBS213" s="361"/>
      <c r="UBT213" s="361"/>
      <c r="UBU213" s="361"/>
      <c r="UBV213" s="361"/>
      <c r="UBW213" s="361"/>
      <c r="UBX213" s="361"/>
      <c r="UBY213" s="361"/>
      <c r="UBZ213" s="361"/>
      <c r="UCA213" s="361"/>
      <c r="UCB213" s="361"/>
      <c r="UCC213" s="361"/>
      <c r="UCD213" s="361"/>
      <c r="UCE213" s="361"/>
      <c r="UCF213" s="361"/>
      <c r="UCG213" s="361"/>
      <c r="UCH213" s="361"/>
      <c r="UCI213" s="361"/>
      <c r="UCJ213" s="361"/>
      <c r="UCK213" s="361"/>
      <c r="UCL213" s="361"/>
      <c r="UCM213" s="361"/>
      <c r="UCN213" s="361"/>
      <c r="UCO213" s="361"/>
      <c r="UCP213" s="361"/>
      <c r="UCQ213" s="361"/>
      <c r="UCR213" s="361"/>
      <c r="UCS213" s="361"/>
      <c r="UCT213" s="361"/>
      <c r="UCU213" s="361"/>
      <c r="UCV213" s="361"/>
      <c r="UCW213" s="361"/>
      <c r="UCX213" s="361"/>
      <c r="UCY213" s="361"/>
      <c r="UCZ213" s="361"/>
      <c r="UDA213" s="361"/>
      <c r="UDB213" s="361"/>
      <c r="UDC213" s="361"/>
      <c r="UDD213" s="361"/>
      <c r="UDE213" s="361"/>
      <c r="UDF213" s="361"/>
      <c r="UDG213" s="361"/>
      <c r="UDH213" s="361"/>
      <c r="UDI213" s="361"/>
      <c r="UDJ213" s="361"/>
      <c r="UDK213" s="361"/>
      <c r="UDL213" s="361"/>
      <c r="UDM213" s="361"/>
      <c r="UDN213" s="361"/>
      <c r="UDO213" s="361"/>
      <c r="UDP213" s="361"/>
      <c r="UDQ213" s="361"/>
      <c r="UDR213" s="361"/>
      <c r="UDS213" s="361"/>
      <c r="UDT213" s="361"/>
      <c r="UDU213" s="361"/>
      <c r="UDV213" s="361"/>
      <c r="UDW213" s="361"/>
      <c r="UDX213" s="361"/>
      <c r="UDY213" s="361"/>
      <c r="UDZ213" s="361"/>
      <c r="UEA213" s="361"/>
      <c r="UEB213" s="361"/>
      <c r="UEC213" s="361"/>
      <c r="UED213" s="361"/>
      <c r="UEE213" s="361"/>
      <c r="UEF213" s="361"/>
      <c r="UEG213" s="361"/>
      <c r="UEH213" s="361"/>
      <c r="UEI213" s="361"/>
      <c r="UEJ213" s="361"/>
      <c r="UEK213" s="361"/>
      <c r="UEL213" s="361"/>
      <c r="UEM213" s="361"/>
      <c r="UEN213" s="361"/>
      <c r="UEO213" s="361"/>
      <c r="UEP213" s="361"/>
      <c r="UEQ213" s="361"/>
      <c r="UER213" s="361"/>
      <c r="UES213" s="361"/>
      <c r="UET213" s="361"/>
      <c r="UEU213" s="361"/>
      <c r="UEV213" s="361"/>
      <c r="UEW213" s="361"/>
      <c r="UEX213" s="361"/>
      <c r="UEY213" s="361"/>
      <c r="UEZ213" s="361"/>
      <c r="UFA213" s="361"/>
      <c r="UFB213" s="361"/>
      <c r="UFC213" s="361"/>
      <c r="UFD213" s="361"/>
      <c r="UFE213" s="361"/>
      <c r="UFF213" s="361"/>
      <c r="UFG213" s="361"/>
      <c r="UFH213" s="361"/>
      <c r="UFI213" s="361"/>
      <c r="UFJ213" s="361"/>
      <c r="UFK213" s="361"/>
      <c r="UFL213" s="361"/>
      <c r="UFM213" s="361"/>
      <c r="UFN213" s="361"/>
      <c r="UFO213" s="361"/>
      <c r="UFP213" s="361"/>
      <c r="UFQ213" s="361"/>
      <c r="UFR213" s="361"/>
      <c r="UFS213" s="361"/>
      <c r="UFT213" s="361"/>
      <c r="UFU213" s="361"/>
      <c r="UFV213" s="361"/>
      <c r="UFW213" s="361"/>
      <c r="UFX213" s="361"/>
      <c r="UFY213" s="361"/>
      <c r="UFZ213" s="361"/>
      <c r="UGA213" s="361"/>
      <c r="UGB213" s="361"/>
      <c r="UGC213" s="361"/>
      <c r="UGD213" s="361"/>
      <c r="UGE213" s="361"/>
      <c r="UGF213" s="361"/>
      <c r="UGG213" s="361"/>
      <c r="UGH213" s="361"/>
      <c r="UGI213" s="361"/>
      <c r="UGJ213" s="361"/>
      <c r="UGK213" s="361"/>
      <c r="UGL213" s="361"/>
      <c r="UGM213" s="361"/>
      <c r="UGN213" s="361"/>
      <c r="UGO213" s="361"/>
      <c r="UGP213" s="361"/>
      <c r="UGQ213" s="361"/>
      <c r="UGR213" s="361"/>
      <c r="UGS213" s="361"/>
      <c r="UGT213" s="361"/>
      <c r="UGU213" s="361"/>
      <c r="UGV213" s="361"/>
      <c r="UGW213" s="361"/>
      <c r="UGX213" s="361"/>
      <c r="UGY213" s="361"/>
      <c r="UGZ213" s="361"/>
      <c r="UHA213" s="361"/>
      <c r="UHB213" s="361"/>
      <c r="UHC213" s="361"/>
      <c r="UHD213" s="361"/>
      <c r="UHE213" s="361"/>
      <c r="UHF213" s="361"/>
      <c r="UHG213" s="361"/>
      <c r="UHH213" s="361"/>
      <c r="UHI213" s="361"/>
      <c r="UHJ213" s="361"/>
      <c r="UHK213" s="361"/>
      <c r="UHL213" s="361"/>
      <c r="UHM213" s="361"/>
      <c r="UHN213" s="361"/>
      <c r="UHO213" s="361"/>
      <c r="UHP213" s="361"/>
      <c r="UHQ213" s="361"/>
      <c r="UHR213" s="361"/>
      <c r="UHS213" s="361"/>
      <c r="UHT213" s="361"/>
      <c r="UHU213" s="361"/>
      <c r="UHV213" s="361"/>
      <c r="UHW213" s="361"/>
      <c r="UHX213" s="361"/>
      <c r="UHY213" s="361"/>
      <c r="UHZ213" s="361"/>
      <c r="UIA213" s="361"/>
      <c r="UIB213" s="361"/>
      <c r="UIC213" s="361"/>
      <c r="UID213" s="361"/>
      <c r="UIE213" s="361"/>
      <c r="UIF213" s="361"/>
      <c r="UIG213" s="361"/>
      <c r="UIH213" s="361"/>
      <c r="UII213" s="361"/>
      <c r="UIJ213" s="361"/>
      <c r="UIK213" s="361"/>
      <c r="UIL213" s="361"/>
      <c r="UIM213" s="361"/>
      <c r="UIN213" s="361"/>
      <c r="UIO213" s="361"/>
      <c r="UIP213" s="361"/>
      <c r="UIQ213" s="361"/>
      <c r="UIR213" s="361"/>
      <c r="UIS213" s="361"/>
      <c r="UIT213" s="361"/>
      <c r="UIU213" s="361"/>
      <c r="UIV213" s="361"/>
      <c r="UIW213" s="361"/>
      <c r="UIX213" s="361"/>
      <c r="UIY213" s="361"/>
      <c r="UIZ213" s="361"/>
      <c r="UJA213" s="361"/>
      <c r="UJB213" s="361"/>
      <c r="UJC213" s="361"/>
      <c r="UJD213" s="361"/>
      <c r="UJE213" s="361"/>
      <c r="UJF213" s="361"/>
      <c r="UJG213" s="361"/>
      <c r="UJH213" s="361"/>
      <c r="UJI213" s="361"/>
      <c r="UJJ213" s="361"/>
      <c r="UJK213" s="361"/>
      <c r="UJL213" s="361"/>
      <c r="UJM213" s="361"/>
      <c r="UJN213" s="361"/>
      <c r="UJO213" s="361"/>
      <c r="UJP213" s="361"/>
      <c r="UJQ213" s="361"/>
      <c r="UJR213" s="361"/>
      <c r="UJS213" s="361"/>
      <c r="UJT213" s="361"/>
      <c r="UJU213" s="361"/>
      <c r="UJV213" s="361"/>
      <c r="UJW213" s="361"/>
      <c r="UJX213" s="361"/>
      <c r="UJY213" s="361"/>
      <c r="UJZ213" s="361"/>
      <c r="UKA213" s="361"/>
      <c r="UKB213" s="361"/>
      <c r="UKC213" s="361"/>
      <c r="UKD213" s="361"/>
      <c r="UKE213" s="361"/>
      <c r="UKF213" s="361"/>
      <c r="UKG213" s="361"/>
      <c r="UKH213" s="361"/>
      <c r="UKI213" s="361"/>
      <c r="UKJ213" s="361"/>
      <c r="UKK213" s="361"/>
      <c r="UKL213" s="361"/>
      <c r="UKM213" s="361"/>
      <c r="UKN213" s="361"/>
      <c r="UKO213" s="361"/>
      <c r="UKP213" s="361"/>
      <c r="UKQ213" s="361"/>
      <c r="UKR213" s="361"/>
      <c r="UKS213" s="361"/>
      <c r="UKT213" s="361"/>
      <c r="UKU213" s="361"/>
      <c r="UKV213" s="361"/>
      <c r="UKW213" s="361"/>
      <c r="UKX213" s="361"/>
      <c r="UKY213" s="361"/>
      <c r="UKZ213" s="361"/>
      <c r="ULA213" s="361"/>
      <c r="ULB213" s="361"/>
      <c r="ULC213" s="361"/>
      <c r="ULD213" s="361"/>
      <c r="ULE213" s="361"/>
      <c r="ULF213" s="361"/>
      <c r="ULG213" s="361"/>
      <c r="ULH213" s="361"/>
      <c r="ULI213" s="361"/>
      <c r="ULJ213" s="361"/>
      <c r="ULK213" s="361"/>
      <c r="ULL213" s="361"/>
      <c r="ULM213" s="361"/>
      <c r="ULN213" s="361"/>
      <c r="ULO213" s="361"/>
      <c r="ULP213" s="361"/>
      <c r="ULQ213" s="361"/>
      <c r="ULR213" s="361"/>
      <c r="ULS213" s="361"/>
      <c r="ULT213" s="361"/>
      <c r="ULU213" s="361"/>
      <c r="ULV213" s="361"/>
      <c r="ULW213" s="361"/>
      <c r="ULX213" s="361"/>
      <c r="ULY213" s="361"/>
      <c r="ULZ213" s="361"/>
      <c r="UMA213" s="361"/>
      <c r="UMB213" s="361"/>
      <c r="UMC213" s="361"/>
      <c r="UMD213" s="361"/>
      <c r="UME213" s="361"/>
      <c r="UMF213" s="361"/>
      <c r="UMG213" s="361"/>
      <c r="UMH213" s="361"/>
      <c r="UMI213" s="361"/>
      <c r="UMJ213" s="361"/>
      <c r="UMK213" s="361"/>
      <c r="UML213" s="361"/>
      <c r="UMM213" s="361"/>
      <c r="UMN213" s="361"/>
      <c r="UMO213" s="361"/>
      <c r="UMP213" s="361"/>
      <c r="UMQ213" s="361"/>
      <c r="UMR213" s="361"/>
      <c r="UMS213" s="361"/>
      <c r="UMT213" s="361"/>
      <c r="UMU213" s="361"/>
      <c r="UMV213" s="361"/>
      <c r="UMW213" s="361"/>
      <c r="UMX213" s="361"/>
      <c r="UMY213" s="361"/>
      <c r="UMZ213" s="361"/>
      <c r="UNA213" s="361"/>
      <c r="UNB213" s="361"/>
      <c r="UNC213" s="361"/>
      <c r="UND213" s="361"/>
      <c r="UNE213" s="361"/>
      <c r="UNF213" s="361"/>
      <c r="UNG213" s="361"/>
      <c r="UNH213" s="361"/>
      <c r="UNI213" s="361"/>
      <c r="UNJ213" s="361"/>
      <c r="UNK213" s="361"/>
      <c r="UNL213" s="361"/>
      <c r="UNM213" s="361"/>
      <c r="UNN213" s="361"/>
      <c r="UNO213" s="361"/>
      <c r="UNP213" s="361"/>
      <c r="UNQ213" s="361"/>
      <c r="UNR213" s="361"/>
      <c r="UNS213" s="361"/>
      <c r="UNT213" s="361"/>
      <c r="UNU213" s="361"/>
      <c r="UNV213" s="361"/>
      <c r="UNW213" s="361"/>
      <c r="UNX213" s="361"/>
      <c r="UNY213" s="361"/>
      <c r="UNZ213" s="361"/>
      <c r="UOA213" s="361"/>
      <c r="UOB213" s="361"/>
      <c r="UOC213" s="361"/>
      <c r="UOD213" s="361"/>
      <c r="UOE213" s="361"/>
      <c r="UOF213" s="361"/>
      <c r="UOG213" s="361"/>
      <c r="UOH213" s="361"/>
      <c r="UOI213" s="361"/>
      <c r="UOJ213" s="361"/>
      <c r="UOK213" s="361"/>
      <c r="UOL213" s="361"/>
      <c r="UOM213" s="361"/>
      <c r="UON213" s="361"/>
      <c r="UOO213" s="361"/>
      <c r="UOP213" s="361"/>
      <c r="UOQ213" s="361"/>
      <c r="UOR213" s="361"/>
      <c r="UOS213" s="361"/>
      <c r="UOT213" s="361"/>
      <c r="UOU213" s="361"/>
      <c r="UOV213" s="361"/>
      <c r="UOW213" s="361"/>
      <c r="UOX213" s="361"/>
      <c r="UOY213" s="361"/>
      <c r="UOZ213" s="361"/>
      <c r="UPA213" s="361"/>
      <c r="UPB213" s="361"/>
      <c r="UPC213" s="361"/>
      <c r="UPD213" s="361"/>
      <c r="UPE213" s="361"/>
      <c r="UPF213" s="361"/>
      <c r="UPG213" s="361"/>
      <c r="UPH213" s="361"/>
      <c r="UPI213" s="361"/>
      <c r="UPJ213" s="361"/>
      <c r="UPK213" s="361"/>
      <c r="UPL213" s="361"/>
      <c r="UPM213" s="361"/>
      <c r="UPN213" s="361"/>
      <c r="UPO213" s="361"/>
      <c r="UPP213" s="361"/>
      <c r="UPQ213" s="361"/>
      <c r="UPR213" s="361"/>
      <c r="UPS213" s="361"/>
      <c r="UPT213" s="361"/>
      <c r="UPU213" s="361"/>
      <c r="UPV213" s="361"/>
      <c r="UPW213" s="361"/>
      <c r="UPX213" s="361"/>
      <c r="UPY213" s="361"/>
      <c r="UPZ213" s="361"/>
      <c r="UQA213" s="361"/>
      <c r="UQB213" s="361"/>
      <c r="UQC213" s="361"/>
      <c r="UQD213" s="361"/>
      <c r="UQE213" s="361"/>
      <c r="UQF213" s="361"/>
      <c r="UQG213" s="361"/>
      <c r="UQH213" s="361"/>
      <c r="UQI213" s="361"/>
      <c r="UQJ213" s="361"/>
      <c r="UQK213" s="361"/>
      <c r="UQL213" s="361"/>
      <c r="UQM213" s="361"/>
      <c r="UQN213" s="361"/>
      <c r="UQO213" s="361"/>
      <c r="UQP213" s="361"/>
      <c r="UQQ213" s="361"/>
      <c r="UQR213" s="361"/>
      <c r="UQS213" s="361"/>
      <c r="UQT213" s="361"/>
      <c r="UQU213" s="361"/>
      <c r="UQV213" s="361"/>
      <c r="UQW213" s="361"/>
      <c r="UQX213" s="361"/>
      <c r="UQY213" s="361"/>
      <c r="UQZ213" s="361"/>
      <c r="URA213" s="361"/>
      <c r="URB213" s="361"/>
      <c r="URC213" s="361"/>
      <c r="URD213" s="361"/>
      <c r="URE213" s="361"/>
      <c r="URF213" s="361"/>
      <c r="URG213" s="361"/>
      <c r="URH213" s="361"/>
      <c r="URI213" s="361"/>
      <c r="URJ213" s="361"/>
      <c r="URK213" s="361"/>
      <c r="URL213" s="361"/>
      <c r="URM213" s="361"/>
      <c r="URN213" s="361"/>
      <c r="URO213" s="361"/>
      <c r="URP213" s="361"/>
      <c r="URQ213" s="361"/>
      <c r="URR213" s="361"/>
      <c r="URS213" s="361"/>
      <c r="URT213" s="361"/>
      <c r="URU213" s="361"/>
      <c r="URV213" s="361"/>
      <c r="URW213" s="361"/>
      <c r="URX213" s="361"/>
      <c r="URY213" s="361"/>
      <c r="URZ213" s="361"/>
      <c r="USA213" s="361"/>
      <c r="USB213" s="361"/>
      <c r="USC213" s="361"/>
      <c r="USD213" s="361"/>
      <c r="USE213" s="361"/>
      <c r="USF213" s="361"/>
      <c r="USG213" s="361"/>
      <c r="USH213" s="361"/>
      <c r="USI213" s="361"/>
      <c r="USJ213" s="361"/>
      <c r="USK213" s="361"/>
      <c r="USL213" s="361"/>
      <c r="USM213" s="361"/>
      <c r="USN213" s="361"/>
      <c r="USO213" s="361"/>
      <c r="USP213" s="361"/>
      <c r="USQ213" s="361"/>
      <c r="USR213" s="361"/>
      <c r="USS213" s="361"/>
      <c r="UST213" s="361"/>
      <c r="USU213" s="361"/>
      <c r="USV213" s="361"/>
      <c r="USW213" s="361"/>
      <c r="USX213" s="361"/>
      <c r="USY213" s="361"/>
      <c r="USZ213" s="361"/>
      <c r="UTA213" s="361"/>
      <c r="UTB213" s="361"/>
      <c r="UTC213" s="361"/>
      <c r="UTD213" s="361"/>
      <c r="UTE213" s="361"/>
      <c r="UTF213" s="361"/>
      <c r="UTG213" s="361"/>
      <c r="UTH213" s="361"/>
      <c r="UTI213" s="361"/>
      <c r="UTJ213" s="361"/>
      <c r="UTK213" s="361"/>
      <c r="UTL213" s="361"/>
      <c r="UTM213" s="361"/>
      <c r="UTN213" s="361"/>
      <c r="UTO213" s="361"/>
      <c r="UTP213" s="361"/>
      <c r="UTQ213" s="361"/>
      <c r="UTR213" s="361"/>
      <c r="UTS213" s="361"/>
      <c r="UTT213" s="361"/>
      <c r="UTU213" s="361"/>
      <c r="UTV213" s="361"/>
      <c r="UTW213" s="361"/>
      <c r="UTX213" s="361"/>
      <c r="UTY213" s="361"/>
      <c r="UTZ213" s="361"/>
      <c r="UUA213" s="361"/>
      <c r="UUB213" s="361"/>
      <c r="UUC213" s="361"/>
      <c r="UUD213" s="361"/>
      <c r="UUE213" s="361"/>
      <c r="UUF213" s="361"/>
      <c r="UUG213" s="361"/>
      <c r="UUH213" s="361"/>
      <c r="UUI213" s="361"/>
      <c r="UUJ213" s="361"/>
      <c r="UUK213" s="361"/>
      <c r="UUL213" s="361"/>
      <c r="UUM213" s="361"/>
      <c r="UUN213" s="361"/>
      <c r="UUO213" s="361"/>
      <c r="UUP213" s="361"/>
      <c r="UUQ213" s="361"/>
      <c r="UUR213" s="361"/>
      <c r="UUS213" s="361"/>
      <c r="UUT213" s="361"/>
      <c r="UUU213" s="361"/>
      <c r="UUV213" s="361"/>
      <c r="UUW213" s="361"/>
      <c r="UUX213" s="361"/>
      <c r="UUY213" s="361"/>
      <c r="UUZ213" s="361"/>
      <c r="UVA213" s="361"/>
      <c r="UVB213" s="361"/>
      <c r="UVC213" s="361"/>
      <c r="UVD213" s="361"/>
      <c r="UVE213" s="361"/>
      <c r="UVF213" s="361"/>
      <c r="UVG213" s="361"/>
      <c r="UVH213" s="361"/>
      <c r="UVI213" s="361"/>
      <c r="UVJ213" s="361"/>
      <c r="UVK213" s="361"/>
      <c r="UVL213" s="361"/>
      <c r="UVM213" s="361"/>
      <c r="UVN213" s="361"/>
      <c r="UVO213" s="361"/>
      <c r="UVP213" s="361"/>
      <c r="UVQ213" s="361"/>
      <c r="UVR213" s="361"/>
      <c r="UVS213" s="361"/>
      <c r="UVT213" s="361"/>
      <c r="UVU213" s="361"/>
      <c r="UVV213" s="361"/>
      <c r="UVW213" s="361"/>
      <c r="UVX213" s="361"/>
      <c r="UVY213" s="361"/>
      <c r="UVZ213" s="361"/>
      <c r="UWA213" s="361"/>
      <c r="UWB213" s="361"/>
      <c r="UWC213" s="361"/>
      <c r="UWD213" s="361"/>
      <c r="UWE213" s="361"/>
      <c r="UWF213" s="361"/>
      <c r="UWG213" s="361"/>
      <c r="UWH213" s="361"/>
      <c r="UWI213" s="361"/>
      <c r="UWJ213" s="361"/>
      <c r="UWK213" s="361"/>
      <c r="UWL213" s="361"/>
      <c r="UWM213" s="361"/>
      <c r="UWN213" s="361"/>
      <c r="UWO213" s="361"/>
      <c r="UWP213" s="361"/>
      <c r="UWQ213" s="361"/>
      <c r="UWR213" s="361"/>
      <c r="UWS213" s="361"/>
      <c r="UWT213" s="361"/>
      <c r="UWU213" s="361"/>
      <c r="UWV213" s="361"/>
      <c r="UWW213" s="361"/>
      <c r="UWX213" s="361"/>
      <c r="UWY213" s="361"/>
      <c r="UWZ213" s="361"/>
      <c r="UXA213" s="361"/>
      <c r="UXB213" s="361"/>
      <c r="UXC213" s="361"/>
      <c r="UXD213" s="361"/>
      <c r="UXE213" s="361"/>
      <c r="UXF213" s="361"/>
      <c r="UXG213" s="361"/>
      <c r="UXH213" s="361"/>
      <c r="UXI213" s="361"/>
      <c r="UXJ213" s="361"/>
      <c r="UXK213" s="361"/>
      <c r="UXL213" s="361"/>
      <c r="UXM213" s="361"/>
      <c r="UXN213" s="361"/>
      <c r="UXO213" s="361"/>
      <c r="UXP213" s="361"/>
      <c r="UXQ213" s="361"/>
      <c r="UXR213" s="361"/>
      <c r="UXS213" s="361"/>
      <c r="UXT213" s="361"/>
      <c r="UXU213" s="361"/>
      <c r="UXV213" s="361"/>
      <c r="UXW213" s="361"/>
      <c r="UXX213" s="361"/>
      <c r="UXY213" s="361"/>
      <c r="UXZ213" s="361"/>
      <c r="UYA213" s="361"/>
      <c r="UYB213" s="361"/>
      <c r="UYC213" s="361"/>
      <c r="UYD213" s="361"/>
      <c r="UYE213" s="361"/>
      <c r="UYF213" s="361"/>
      <c r="UYG213" s="361"/>
      <c r="UYH213" s="361"/>
      <c r="UYI213" s="361"/>
      <c r="UYJ213" s="361"/>
      <c r="UYK213" s="361"/>
      <c r="UYL213" s="361"/>
      <c r="UYM213" s="361"/>
      <c r="UYN213" s="361"/>
      <c r="UYO213" s="361"/>
      <c r="UYP213" s="361"/>
      <c r="UYQ213" s="361"/>
      <c r="UYR213" s="361"/>
      <c r="UYS213" s="361"/>
      <c r="UYT213" s="361"/>
      <c r="UYU213" s="361"/>
      <c r="UYV213" s="361"/>
      <c r="UYW213" s="361"/>
      <c r="UYX213" s="361"/>
      <c r="UYY213" s="361"/>
      <c r="UYZ213" s="361"/>
      <c r="UZA213" s="361"/>
      <c r="UZB213" s="361"/>
      <c r="UZC213" s="361"/>
      <c r="UZD213" s="361"/>
      <c r="UZE213" s="361"/>
      <c r="UZF213" s="361"/>
      <c r="UZG213" s="361"/>
      <c r="UZH213" s="361"/>
      <c r="UZI213" s="361"/>
      <c r="UZJ213" s="361"/>
      <c r="UZK213" s="361"/>
      <c r="UZL213" s="361"/>
      <c r="UZM213" s="361"/>
      <c r="UZN213" s="361"/>
      <c r="UZO213" s="361"/>
      <c r="UZP213" s="361"/>
      <c r="UZQ213" s="361"/>
      <c r="UZR213" s="361"/>
      <c r="UZS213" s="361"/>
      <c r="UZT213" s="361"/>
      <c r="UZU213" s="361"/>
      <c r="UZV213" s="361"/>
      <c r="UZW213" s="361"/>
      <c r="UZX213" s="361"/>
      <c r="UZY213" s="361"/>
      <c r="UZZ213" s="361"/>
      <c r="VAA213" s="361"/>
      <c r="VAB213" s="361"/>
      <c r="VAC213" s="361"/>
      <c r="VAD213" s="361"/>
      <c r="VAE213" s="361"/>
      <c r="VAF213" s="361"/>
      <c r="VAG213" s="361"/>
      <c r="VAH213" s="361"/>
      <c r="VAI213" s="361"/>
      <c r="VAJ213" s="361"/>
      <c r="VAK213" s="361"/>
      <c r="VAL213" s="361"/>
      <c r="VAM213" s="361"/>
      <c r="VAN213" s="361"/>
      <c r="VAO213" s="361"/>
      <c r="VAP213" s="361"/>
      <c r="VAQ213" s="361"/>
      <c r="VAR213" s="361"/>
      <c r="VAS213" s="361"/>
      <c r="VAT213" s="361"/>
      <c r="VAU213" s="361"/>
      <c r="VAV213" s="361"/>
      <c r="VAW213" s="361"/>
      <c r="VAX213" s="361"/>
      <c r="VAY213" s="361"/>
      <c r="VAZ213" s="361"/>
      <c r="VBA213" s="361"/>
      <c r="VBB213" s="361"/>
      <c r="VBC213" s="361"/>
      <c r="VBD213" s="361"/>
      <c r="VBE213" s="361"/>
      <c r="VBF213" s="361"/>
      <c r="VBG213" s="361"/>
      <c r="VBH213" s="361"/>
      <c r="VBI213" s="361"/>
      <c r="VBJ213" s="361"/>
      <c r="VBK213" s="361"/>
      <c r="VBL213" s="361"/>
      <c r="VBM213" s="361"/>
      <c r="VBN213" s="361"/>
      <c r="VBO213" s="361"/>
      <c r="VBP213" s="361"/>
      <c r="VBQ213" s="361"/>
      <c r="VBR213" s="361"/>
      <c r="VBS213" s="361"/>
      <c r="VBT213" s="361"/>
      <c r="VBU213" s="361"/>
      <c r="VBV213" s="361"/>
      <c r="VBW213" s="361"/>
      <c r="VBX213" s="361"/>
      <c r="VBY213" s="361"/>
      <c r="VBZ213" s="361"/>
      <c r="VCA213" s="361"/>
      <c r="VCB213" s="361"/>
      <c r="VCC213" s="361"/>
      <c r="VCD213" s="361"/>
      <c r="VCE213" s="361"/>
      <c r="VCF213" s="361"/>
      <c r="VCG213" s="361"/>
      <c r="VCH213" s="361"/>
      <c r="VCI213" s="361"/>
      <c r="VCJ213" s="361"/>
      <c r="VCK213" s="361"/>
      <c r="VCL213" s="361"/>
      <c r="VCM213" s="361"/>
      <c r="VCN213" s="361"/>
      <c r="VCO213" s="361"/>
      <c r="VCP213" s="361"/>
      <c r="VCQ213" s="361"/>
      <c r="VCR213" s="361"/>
      <c r="VCS213" s="361"/>
      <c r="VCT213" s="361"/>
      <c r="VCU213" s="361"/>
      <c r="VCV213" s="361"/>
      <c r="VCW213" s="361"/>
      <c r="VCX213" s="361"/>
      <c r="VCY213" s="361"/>
      <c r="VCZ213" s="361"/>
      <c r="VDA213" s="361"/>
      <c r="VDB213" s="361"/>
      <c r="VDC213" s="361"/>
      <c r="VDD213" s="361"/>
      <c r="VDE213" s="361"/>
      <c r="VDF213" s="361"/>
      <c r="VDG213" s="361"/>
      <c r="VDH213" s="361"/>
      <c r="VDI213" s="361"/>
      <c r="VDJ213" s="361"/>
      <c r="VDK213" s="361"/>
      <c r="VDL213" s="361"/>
      <c r="VDM213" s="361"/>
      <c r="VDN213" s="361"/>
      <c r="VDO213" s="361"/>
      <c r="VDP213" s="361"/>
      <c r="VDQ213" s="361"/>
      <c r="VDR213" s="361"/>
      <c r="VDS213" s="361"/>
      <c r="VDT213" s="361"/>
      <c r="VDU213" s="361"/>
      <c r="VDV213" s="361"/>
      <c r="VDW213" s="361"/>
      <c r="VDX213" s="361"/>
      <c r="VDY213" s="361"/>
      <c r="VDZ213" s="361"/>
      <c r="VEA213" s="361"/>
      <c r="VEB213" s="361"/>
      <c r="VEC213" s="361"/>
      <c r="VED213" s="361"/>
      <c r="VEE213" s="361"/>
      <c r="VEF213" s="361"/>
      <c r="VEG213" s="361"/>
      <c r="VEH213" s="361"/>
      <c r="VEI213" s="361"/>
      <c r="VEJ213" s="361"/>
      <c r="VEK213" s="361"/>
      <c r="VEL213" s="361"/>
      <c r="VEM213" s="361"/>
      <c r="VEN213" s="361"/>
      <c r="VEO213" s="361"/>
      <c r="VEP213" s="361"/>
      <c r="VEQ213" s="361"/>
      <c r="VER213" s="361"/>
      <c r="VES213" s="361"/>
      <c r="VET213" s="361"/>
      <c r="VEU213" s="361"/>
      <c r="VEV213" s="361"/>
      <c r="VEW213" s="361"/>
      <c r="VEX213" s="361"/>
      <c r="VEY213" s="361"/>
      <c r="VEZ213" s="361"/>
      <c r="VFA213" s="361"/>
      <c r="VFB213" s="361"/>
      <c r="VFC213" s="361"/>
      <c r="VFD213" s="361"/>
      <c r="VFE213" s="361"/>
      <c r="VFF213" s="361"/>
      <c r="VFG213" s="361"/>
      <c r="VFH213" s="361"/>
      <c r="VFI213" s="361"/>
      <c r="VFJ213" s="361"/>
      <c r="VFK213" s="361"/>
      <c r="VFL213" s="361"/>
      <c r="VFM213" s="361"/>
      <c r="VFN213" s="361"/>
      <c r="VFO213" s="361"/>
      <c r="VFP213" s="361"/>
      <c r="VFQ213" s="361"/>
      <c r="VFR213" s="361"/>
      <c r="VFS213" s="361"/>
      <c r="VFT213" s="361"/>
      <c r="VFU213" s="361"/>
      <c r="VFV213" s="361"/>
      <c r="VFW213" s="361"/>
      <c r="VFX213" s="361"/>
      <c r="VFY213" s="361"/>
      <c r="VFZ213" s="361"/>
      <c r="VGA213" s="361"/>
      <c r="VGB213" s="361"/>
      <c r="VGC213" s="361"/>
      <c r="VGD213" s="361"/>
      <c r="VGE213" s="361"/>
      <c r="VGF213" s="361"/>
      <c r="VGG213" s="361"/>
      <c r="VGH213" s="361"/>
      <c r="VGI213" s="361"/>
      <c r="VGJ213" s="361"/>
      <c r="VGK213" s="361"/>
      <c r="VGL213" s="361"/>
      <c r="VGM213" s="361"/>
      <c r="VGN213" s="361"/>
      <c r="VGO213" s="361"/>
      <c r="VGP213" s="361"/>
      <c r="VGQ213" s="361"/>
      <c r="VGR213" s="361"/>
      <c r="VGS213" s="361"/>
      <c r="VGT213" s="361"/>
      <c r="VGU213" s="361"/>
      <c r="VGV213" s="361"/>
      <c r="VGW213" s="361"/>
      <c r="VGX213" s="361"/>
      <c r="VGY213" s="361"/>
      <c r="VGZ213" s="361"/>
      <c r="VHA213" s="361"/>
      <c r="VHB213" s="361"/>
      <c r="VHC213" s="361"/>
      <c r="VHD213" s="361"/>
      <c r="VHE213" s="361"/>
      <c r="VHF213" s="361"/>
      <c r="VHG213" s="361"/>
      <c r="VHH213" s="361"/>
      <c r="VHI213" s="361"/>
      <c r="VHJ213" s="361"/>
      <c r="VHK213" s="361"/>
      <c r="VHL213" s="361"/>
      <c r="VHM213" s="361"/>
      <c r="VHN213" s="361"/>
      <c r="VHO213" s="361"/>
      <c r="VHP213" s="361"/>
      <c r="VHQ213" s="361"/>
      <c r="VHR213" s="361"/>
      <c r="VHS213" s="361"/>
      <c r="VHT213" s="361"/>
      <c r="VHU213" s="361"/>
      <c r="VHV213" s="361"/>
      <c r="VHW213" s="361"/>
      <c r="VHX213" s="361"/>
      <c r="VHY213" s="361"/>
      <c r="VHZ213" s="361"/>
      <c r="VIA213" s="361"/>
      <c r="VIB213" s="361"/>
      <c r="VIC213" s="361"/>
      <c r="VID213" s="361"/>
      <c r="VIE213" s="361"/>
      <c r="VIF213" s="361"/>
      <c r="VIG213" s="361"/>
      <c r="VIH213" s="361"/>
      <c r="VII213" s="361"/>
      <c r="VIJ213" s="361"/>
      <c r="VIK213" s="361"/>
      <c r="VIL213" s="361"/>
      <c r="VIM213" s="361"/>
      <c r="VIN213" s="361"/>
      <c r="VIO213" s="361"/>
      <c r="VIP213" s="361"/>
      <c r="VIQ213" s="361"/>
      <c r="VIR213" s="361"/>
      <c r="VIS213" s="361"/>
      <c r="VIT213" s="361"/>
      <c r="VIU213" s="361"/>
      <c r="VIV213" s="361"/>
      <c r="VIW213" s="361"/>
      <c r="VIX213" s="361"/>
      <c r="VIY213" s="361"/>
      <c r="VIZ213" s="361"/>
      <c r="VJA213" s="361"/>
      <c r="VJB213" s="361"/>
      <c r="VJC213" s="361"/>
      <c r="VJD213" s="361"/>
      <c r="VJE213" s="361"/>
      <c r="VJF213" s="361"/>
      <c r="VJG213" s="361"/>
      <c r="VJH213" s="361"/>
      <c r="VJI213" s="361"/>
      <c r="VJJ213" s="361"/>
      <c r="VJK213" s="361"/>
      <c r="VJL213" s="361"/>
      <c r="VJM213" s="361"/>
      <c r="VJN213" s="361"/>
      <c r="VJO213" s="361"/>
      <c r="VJP213" s="361"/>
      <c r="VJQ213" s="361"/>
      <c r="VJR213" s="361"/>
      <c r="VJS213" s="361"/>
      <c r="VJT213" s="361"/>
      <c r="VJU213" s="361"/>
      <c r="VJV213" s="361"/>
      <c r="VJW213" s="361"/>
      <c r="VJX213" s="361"/>
      <c r="VJY213" s="361"/>
      <c r="VJZ213" s="361"/>
      <c r="VKA213" s="361"/>
      <c r="VKB213" s="361"/>
      <c r="VKC213" s="361"/>
      <c r="VKD213" s="361"/>
      <c r="VKE213" s="361"/>
      <c r="VKF213" s="361"/>
      <c r="VKG213" s="361"/>
      <c r="VKH213" s="361"/>
      <c r="VKI213" s="361"/>
      <c r="VKJ213" s="361"/>
      <c r="VKK213" s="361"/>
      <c r="VKL213" s="361"/>
      <c r="VKM213" s="361"/>
      <c r="VKN213" s="361"/>
      <c r="VKO213" s="361"/>
      <c r="VKP213" s="361"/>
      <c r="VKQ213" s="361"/>
      <c r="VKR213" s="361"/>
      <c r="VKS213" s="361"/>
      <c r="VKT213" s="361"/>
      <c r="VKU213" s="361"/>
      <c r="VKV213" s="361"/>
      <c r="VKW213" s="361"/>
      <c r="VKX213" s="361"/>
      <c r="VKY213" s="361"/>
      <c r="VKZ213" s="361"/>
      <c r="VLA213" s="361"/>
      <c r="VLB213" s="361"/>
      <c r="VLC213" s="361"/>
      <c r="VLD213" s="361"/>
      <c r="VLE213" s="361"/>
      <c r="VLF213" s="361"/>
      <c r="VLG213" s="361"/>
      <c r="VLH213" s="361"/>
      <c r="VLI213" s="361"/>
      <c r="VLJ213" s="361"/>
      <c r="VLK213" s="361"/>
      <c r="VLL213" s="361"/>
      <c r="VLM213" s="361"/>
      <c r="VLN213" s="361"/>
      <c r="VLO213" s="361"/>
      <c r="VLP213" s="361"/>
      <c r="VLQ213" s="361"/>
      <c r="VLR213" s="361"/>
      <c r="VLS213" s="361"/>
      <c r="VLT213" s="361"/>
      <c r="VLU213" s="361"/>
      <c r="VLV213" s="361"/>
      <c r="VLW213" s="361"/>
      <c r="VLX213" s="361"/>
      <c r="VLY213" s="361"/>
      <c r="VLZ213" s="361"/>
      <c r="VMA213" s="361"/>
      <c r="VMB213" s="361"/>
      <c r="VMC213" s="361"/>
      <c r="VMD213" s="361"/>
      <c r="VME213" s="361"/>
      <c r="VMF213" s="361"/>
      <c r="VMG213" s="361"/>
      <c r="VMH213" s="361"/>
      <c r="VMI213" s="361"/>
      <c r="VMJ213" s="361"/>
      <c r="VMK213" s="361"/>
      <c r="VML213" s="361"/>
      <c r="VMM213" s="361"/>
      <c r="VMN213" s="361"/>
      <c r="VMO213" s="361"/>
      <c r="VMP213" s="361"/>
      <c r="VMQ213" s="361"/>
      <c r="VMR213" s="361"/>
      <c r="VMS213" s="361"/>
      <c r="VMT213" s="361"/>
      <c r="VMU213" s="361"/>
      <c r="VMV213" s="361"/>
      <c r="VMW213" s="361"/>
      <c r="VMX213" s="361"/>
      <c r="VMY213" s="361"/>
      <c r="VMZ213" s="361"/>
      <c r="VNA213" s="361"/>
      <c r="VNB213" s="361"/>
      <c r="VNC213" s="361"/>
      <c r="VND213" s="361"/>
      <c r="VNE213" s="361"/>
      <c r="VNF213" s="361"/>
      <c r="VNG213" s="361"/>
      <c r="VNH213" s="361"/>
      <c r="VNI213" s="361"/>
      <c r="VNJ213" s="361"/>
      <c r="VNK213" s="361"/>
      <c r="VNL213" s="361"/>
      <c r="VNM213" s="361"/>
      <c r="VNN213" s="361"/>
      <c r="VNO213" s="361"/>
      <c r="VNP213" s="361"/>
      <c r="VNQ213" s="361"/>
      <c r="VNR213" s="361"/>
      <c r="VNS213" s="361"/>
      <c r="VNT213" s="361"/>
      <c r="VNU213" s="361"/>
      <c r="VNV213" s="361"/>
      <c r="VNW213" s="361"/>
      <c r="VNX213" s="361"/>
      <c r="VNY213" s="361"/>
      <c r="VNZ213" s="361"/>
      <c r="VOA213" s="361"/>
      <c r="VOB213" s="361"/>
      <c r="VOC213" s="361"/>
      <c r="VOD213" s="361"/>
      <c r="VOE213" s="361"/>
      <c r="VOF213" s="361"/>
      <c r="VOG213" s="361"/>
      <c r="VOH213" s="361"/>
      <c r="VOI213" s="361"/>
      <c r="VOJ213" s="361"/>
      <c r="VOK213" s="361"/>
      <c r="VOL213" s="361"/>
      <c r="VOM213" s="361"/>
      <c r="VON213" s="361"/>
      <c r="VOO213" s="361"/>
      <c r="VOP213" s="361"/>
      <c r="VOQ213" s="361"/>
      <c r="VOR213" s="361"/>
      <c r="VOS213" s="361"/>
      <c r="VOT213" s="361"/>
      <c r="VOU213" s="361"/>
      <c r="VOV213" s="361"/>
      <c r="VOW213" s="361"/>
      <c r="VOX213" s="361"/>
      <c r="VOY213" s="361"/>
      <c r="VOZ213" s="361"/>
      <c r="VPA213" s="361"/>
      <c r="VPB213" s="361"/>
      <c r="VPC213" s="361"/>
      <c r="VPD213" s="361"/>
      <c r="VPE213" s="361"/>
      <c r="VPF213" s="361"/>
      <c r="VPG213" s="361"/>
      <c r="VPH213" s="361"/>
      <c r="VPI213" s="361"/>
      <c r="VPJ213" s="361"/>
      <c r="VPK213" s="361"/>
      <c r="VPL213" s="361"/>
      <c r="VPM213" s="361"/>
      <c r="VPN213" s="361"/>
      <c r="VPO213" s="361"/>
      <c r="VPP213" s="361"/>
      <c r="VPQ213" s="361"/>
      <c r="VPR213" s="361"/>
      <c r="VPS213" s="361"/>
      <c r="VPT213" s="361"/>
      <c r="VPU213" s="361"/>
      <c r="VPV213" s="361"/>
      <c r="VPW213" s="361"/>
      <c r="VPX213" s="361"/>
      <c r="VPY213" s="361"/>
      <c r="VPZ213" s="361"/>
      <c r="VQA213" s="361"/>
      <c r="VQB213" s="361"/>
      <c r="VQC213" s="361"/>
      <c r="VQD213" s="361"/>
      <c r="VQE213" s="361"/>
      <c r="VQF213" s="361"/>
      <c r="VQG213" s="361"/>
      <c r="VQH213" s="361"/>
      <c r="VQI213" s="361"/>
      <c r="VQJ213" s="361"/>
      <c r="VQK213" s="361"/>
      <c r="VQL213" s="361"/>
      <c r="VQM213" s="361"/>
      <c r="VQN213" s="361"/>
      <c r="VQO213" s="361"/>
      <c r="VQP213" s="361"/>
      <c r="VQQ213" s="361"/>
      <c r="VQR213" s="361"/>
      <c r="VQS213" s="361"/>
      <c r="VQT213" s="361"/>
      <c r="VQU213" s="361"/>
      <c r="VQV213" s="361"/>
      <c r="VQW213" s="361"/>
      <c r="VQX213" s="361"/>
      <c r="VQY213" s="361"/>
      <c r="VQZ213" s="361"/>
      <c r="VRA213" s="361"/>
      <c r="VRB213" s="361"/>
      <c r="VRC213" s="361"/>
      <c r="VRD213" s="361"/>
      <c r="VRE213" s="361"/>
      <c r="VRF213" s="361"/>
      <c r="VRG213" s="361"/>
      <c r="VRH213" s="361"/>
      <c r="VRI213" s="361"/>
      <c r="VRJ213" s="361"/>
      <c r="VRK213" s="361"/>
      <c r="VRL213" s="361"/>
      <c r="VRM213" s="361"/>
      <c r="VRN213" s="361"/>
      <c r="VRO213" s="361"/>
      <c r="VRP213" s="361"/>
      <c r="VRQ213" s="361"/>
      <c r="VRR213" s="361"/>
      <c r="VRS213" s="361"/>
      <c r="VRT213" s="361"/>
      <c r="VRU213" s="361"/>
      <c r="VRV213" s="361"/>
      <c r="VRW213" s="361"/>
      <c r="VRX213" s="361"/>
      <c r="VRY213" s="361"/>
      <c r="VRZ213" s="361"/>
      <c r="VSA213" s="361"/>
      <c r="VSB213" s="361"/>
      <c r="VSC213" s="361"/>
      <c r="VSD213" s="361"/>
      <c r="VSE213" s="361"/>
      <c r="VSF213" s="361"/>
      <c r="VSG213" s="361"/>
      <c r="VSH213" s="361"/>
      <c r="VSI213" s="361"/>
      <c r="VSJ213" s="361"/>
      <c r="VSK213" s="361"/>
      <c r="VSL213" s="361"/>
      <c r="VSM213" s="361"/>
      <c r="VSN213" s="361"/>
      <c r="VSO213" s="361"/>
      <c r="VSP213" s="361"/>
      <c r="VSQ213" s="361"/>
      <c r="VSR213" s="361"/>
      <c r="VSS213" s="361"/>
      <c r="VST213" s="361"/>
      <c r="VSU213" s="361"/>
      <c r="VSV213" s="361"/>
      <c r="VSW213" s="361"/>
      <c r="VSX213" s="361"/>
      <c r="VSY213" s="361"/>
      <c r="VSZ213" s="361"/>
      <c r="VTA213" s="361"/>
      <c r="VTB213" s="361"/>
      <c r="VTC213" s="361"/>
      <c r="VTD213" s="361"/>
      <c r="VTE213" s="361"/>
      <c r="VTF213" s="361"/>
      <c r="VTG213" s="361"/>
      <c r="VTH213" s="361"/>
      <c r="VTI213" s="361"/>
      <c r="VTJ213" s="361"/>
      <c r="VTK213" s="361"/>
      <c r="VTL213" s="361"/>
      <c r="VTM213" s="361"/>
      <c r="VTN213" s="361"/>
      <c r="VTO213" s="361"/>
      <c r="VTP213" s="361"/>
      <c r="VTQ213" s="361"/>
      <c r="VTR213" s="361"/>
      <c r="VTS213" s="361"/>
      <c r="VTT213" s="361"/>
      <c r="VTU213" s="361"/>
      <c r="VTV213" s="361"/>
      <c r="VTW213" s="361"/>
      <c r="VTX213" s="361"/>
      <c r="VTY213" s="361"/>
      <c r="VTZ213" s="361"/>
      <c r="VUA213" s="361"/>
      <c r="VUB213" s="361"/>
      <c r="VUC213" s="361"/>
      <c r="VUD213" s="361"/>
      <c r="VUE213" s="361"/>
      <c r="VUF213" s="361"/>
      <c r="VUG213" s="361"/>
      <c r="VUH213" s="361"/>
      <c r="VUI213" s="361"/>
      <c r="VUJ213" s="361"/>
      <c r="VUK213" s="361"/>
      <c r="VUL213" s="361"/>
      <c r="VUM213" s="361"/>
      <c r="VUN213" s="361"/>
      <c r="VUO213" s="361"/>
      <c r="VUP213" s="361"/>
      <c r="VUQ213" s="361"/>
      <c r="VUR213" s="361"/>
      <c r="VUS213" s="361"/>
      <c r="VUT213" s="361"/>
      <c r="VUU213" s="361"/>
      <c r="VUV213" s="361"/>
      <c r="VUW213" s="361"/>
      <c r="VUX213" s="361"/>
      <c r="VUY213" s="361"/>
      <c r="VUZ213" s="361"/>
      <c r="VVA213" s="361"/>
      <c r="VVB213" s="361"/>
      <c r="VVC213" s="361"/>
      <c r="VVD213" s="361"/>
      <c r="VVE213" s="361"/>
      <c r="VVF213" s="361"/>
      <c r="VVG213" s="361"/>
      <c r="VVH213" s="361"/>
      <c r="VVI213" s="361"/>
      <c r="VVJ213" s="361"/>
      <c r="VVK213" s="361"/>
      <c r="VVL213" s="361"/>
      <c r="VVM213" s="361"/>
      <c r="VVN213" s="361"/>
      <c r="VVO213" s="361"/>
      <c r="VVP213" s="361"/>
      <c r="VVQ213" s="361"/>
      <c r="VVR213" s="361"/>
      <c r="VVS213" s="361"/>
      <c r="VVT213" s="361"/>
      <c r="VVU213" s="361"/>
      <c r="VVV213" s="361"/>
      <c r="VVW213" s="361"/>
      <c r="VVX213" s="361"/>
      <c r="VVY213" s="361"/>
      <c r="VVZ213" s="361"/>
      <c r="VWA213" s="361"/>
      <c r="VWB213" s="361"/>
      <c r="VWC213" s="361"/>
      <c r="VWD213" s="361"/>
      <c r="VWE213" s="361"/>
      <c r="VWF213" s="361"/>
      <c r="VWG213" s="361"/>
      <c r="VWH213" s="361"/>
      <c r="VWI213" s="361"/>
      <c r="VWJ213" s="361"/>
      <c r="VWK213" s="361"/>
      <c r="VWL213" s="361"/>
      <c r="VWM213" s="361"/>
      <c r="VWN213" s="361"/>
      <c r="VWO213" s="361"/>
      <c r="VWP213" s="361"/>
      <c r="VWQ213" s="361"/>
      <c r="VWR213" s="361"/>
      <c r="VWS213" s="361"/>
      <c r="VWT213" s="361"/>
      <c r="VWU213" s="361"/>
      <c r="VWV213" s="361"/>
      <c r="VWW213" s="361"/>
      <c r="VWX213" s="361"/>
      <c r="VWY213" s="361"/>
      <c r="VWZ213" s="361"/>
      <c r="VXA213" s="361"/>
      <c r="VXB213" s="361"/>
      <c r="VXC213" s="361"/>
      <c r="VXD213" s="361"/>
      <c r="VXE213" s="361"/>
      <c r="VXF213" s="361"/>
      <c r="VXG213" s="361"/>
      <c r="VXH213" s="361"/>
      <c r="VXI213" s="361"/>
      <c r="VXJ213" s="361"/>
      <c r="VXK213" s="361"/>
      <c r="VXL213" s="361"/>
      <c r="VXM213" s="361"/>
      <c r="VXN213" s="361"/>
      <c r="VXO213" s="361"/>
      <c r="VXP213" s="361"/>
      <c r="VXQ213" s="361"/>
      <c r="VXR213" s="361"/>
      <c r="VXS213" s="361"/>
      <c r="VXT213" s="361"/>
      <c r="VXU213" s="361"/>
      <c r="VXV213" s="361"/>
      <c r="VXW213" s="361"/>
      <c r="VXX213" s="361"/>
      <c r="VXY213" s="361"/>
      <c r="VXZ213" s="361"/>
      <c r="VYA213" s="361"/>
      <c r="VYB213" s="361"/>
      <c r="VYC213" s="361"/>
      <c r="VYD213" s="361"/>
      <c r="VYE213" s="361"/>
      <c r="VYF213" s="361"/>
      <c r="VYG213" s="361"/>
      <c r="VYH213" s="361"/>
      <c r="VYI213" s="361"/>
      <c r="VYJ213" s="361"/>
      <c r="VYK213" s="361"/>
      <c r="VYL213" s="361"/>
      <c r="VYM213" s="361"/>
      <c r="VYN213" s="361"/>
      <c r="VYO213" s="361"/>
      <c r="VYP213" s="361"/>
      <c r="VYQ213" s="361"/>
      <c r="VYR213" s="361"/>
      <c r="VYS213" s="361"/>
      <c r="VYT213" s="361"/>
      <c r="VYU213" s="361"/>
      <c r="VYV213" s="361"/>
      <c r="VYW213" s="361"/>
      <c r="VYX213" s="361"/>
      <c r="VYY213" s="361"/>
      <c r="VYZ213" s="361"/>
      <c r="VZA213" s="361"/>
      <c r="VZB213" s="361"/>
      <c r="VZC213" s="361"/>
      <c r="VZD213" s="361"/>
      <c r="VZE213" s="361"/>
      <c r="VZF213" s="361"/>
      <c r="VZG213" s="361"/>
      <c r="VZH213" s="361"/>
      <c r="VZI213" s="361"/>
      <c r="VZJ213" s="361"/>
      <c r="VZK213" s="361"/>
      <c r="VZL213" s="361"/>
      <c r="VZM213" s="361"/>
      <c r="VZN213" s="361"/>
      <c r="VZO213" s="361"/>
      <c r="VZP213" s="361"/>
      <c r="VZQ213" s="361"/>
      <c r="VZR213" s="361"/>
      <c r="VZS213" s="361"/>
      <c r="VZT213" s="361"/>
      <c r="VZU213" s="361"/>
      <c r="VZV213" s="361"/>
      <c r="VZW213" s="361"/>
      <c r="VZX213" s="361"/>
      <c r="VZY213" s="361"/>
      <c r="VZZ213" s="361"/>
      <c r="WAA213" s="361"/>
      <c r="WAB213" s="361"/>
      <c r="WAC213" s="361"/>
      <c r="WAD213" s="361"/>
      <c r="WAE213" s="361"/>
      <c r="WAF213" s="361"/>
      <c r="WAG213" s="361"/>
      <c r="WAH213" s="361"/>
      <c r="WAI213" s="361"/>
      <c r="WAJ213" s="361"/>
      <c r="WAK213" s="361"/>
      <c r="WAL213" s="361"/>
      <c r="WAM213" s="361"/>
      <c r="WAN213" s="361"/>
      <c r="WAO213" s="361"/>
      <c r="WAP213" s="361"/>
      <c r="WAQ213" s="361"/>
      <c r="WAR213" s="361"/>
      <c r="WAS213" s="361"/>
      <c r="WAT213" s="361"/>
      <c r="WAU213" s="361"/>
      <c r="WAV213" s="361"/>
      <c r="WAW213" s="361"/>
      <c r="WAX213" s="361"/>
      <c r="WAY213" s="361"/>
      <c r="WAZ213" s="361"/>
      <c r="WBA213" s="361"/>
      <c r="WBB213" s="361"/>
      <c r="WBC213" s="361"/>
      <c r="WBD213" s="361"/>
      <c r="WBE213" s="361"/>
      <c r="WBF213" s="361"/>
      <c r="WBG213" s="361"/>
      <c r="WBH213" s="361"/>
      <c r="WBI213" s="361"/>
      <c r="WBJ213" s="361"/>
      <c r="WBK213" s="361"/>
      <c r="WBL213" s="361"/>
      <c r="WBM213" s="361"/>
      <c r="WBN213" s="361"/>
      <c r="WBO213" s="361"/>
      <c r="WBP213" s="361"/>
      <c r="WBQ213" s="361"/>
      <c r="WBR213" s="361"/>
      <c r="WBS213" s="361"/>
      <c r="WBT213" s="361"/>
      <c r="WBU213" s="361"/>
      <c r="WBV213" s="361"/>
      <c r="WBW213" s="361"/>
      <c r="WBX213" s="361"/>
      <c r="WBY213" s="361"/>
      <c r="WBZ213" s="361"/>
      <c r="WCA213" s="361"/>
      <c r="WCB213" s="361"/>
      <c r="WCC213" s="361"/>
      <c r="WCD213" s="361"/>
      <c r="WCE213" s="361"/>
      <c r="WCF213" s="361"/>
      <c r="WCG213" s="361"/>
      <c r="WCH213" s="361"/>
      <c r="WCI213" s="361"/>
      <c r="WCJ213" s="361"/>
      <c r="WCK213" s="361"/>
      <c r="WCL213" s="361"/>
      <c r="WCM213" s="361"/>
      <c r="WCN213" s="361"/>
      <c r="WCO213" s="361"/>
      <c r="WCP213" s="361"/>
      <c r="WCQ213" s="361"/>
      <c r="WCR213" s="361"/>
      <c r="WCS213" s="361"/>
      <c r="WCT213" s="361"/>
      <c r="WCU213" s="361"/>
      <c r="WCV213" s="361"/>
      <c r="WCW213" s="361"/>
      <c r="WCX213" s="361"/>
      <c r="WCY213" s="361"/>
      <c r="WCZ213" s="361"/>
      <c r="WDA213" s="361"/>
      <c r="WDB213" s="361"/>
      <c r="WDC213" s="361"/>
      <c r="WDD213" s="361"/>
      <c r="WDE213" s="361"/>
      <c r="WDF213" s="361"/>
      <c r="WDG213" s="361"/>
      <c r="WDH213" s="361"/>
      <c r="WDI213" s="361"/>
      <c r="WDJ213" s="361"/>
      <c r="WDK213" s="361"/>
      <c r="WDL213" s="361"/>
      <c r="WDM213" s="361"/>
      <c r="WDN213" s="361"/>
      <c r="WDO213" s="361"/>
      <c r="WDP213" s="361"/>
      <c r="WDQ213" s="361"/>
      <c r="WDR213" s="361"/>
      <c r="WDS213" s="361"/>
      <c r="WDT213" s="361"/>
      <c r="WDU213" s="361"/>
      <c r="WDV213" s="361"/>
      <c r="WDW213" s="361"/>
      <c r="WDX213" s="361"/>
      <c r="WDY213" s="361"/>
      <c r="WDZ213" s="361"/>
      <c r="WEA213" s="361"/>
      <c r="WEB213" s="361"/>
      <c r="WEC213" s="361"/>
      <c r="WED213" s="361"/>
      <c r="WEE213" s="361"/>
      <c r="WEF213" s="361"/>
      <c r="WEG213" s="361"/>
      <c r="WEH213" s="361"/>
      <c r="WEI213" s="361"/>
      <c r="WEJ213" s="361"/>
      <c r="WEK213" s="361"/>
      <c r="WEL213" s="361"/>
      <c r="WEM213" s="361"/>
      <c r="WEN213" s="361"/>
      <c r="WEO213" s="361"/>
      <c r="WEP213" s="361"/>
      <c r="WEQ213" s="361"/>
      <c r="WER213" s="361"/>
      <c r="WES213" s="361"/>
      <c r="WET213" s="361"/>
      <c r="WEU213" s="361"/>
      <c r="WEV213" s="361"/>
      <c r="WEW213" s="361"/>
      <c r="WEX213" s="361"/>
      <c r="WEY213" s="361"/>
      <c r="WEZ213" s="361"/>
      <c r="WFA213" s="361"/>
      <c r="WFB213" s="361"/>
      <c r="WFC213" s="361"/>
      <c r="WFD213" s="361"/>
      <c r="WFE213" s="361"/>
      <c r="WFF213" s="361"/>
      <c r="WFG213" s="361"/>
      <c r="WFH213" s="361"/>
      <c r="WFI213" s="361"/>
      <c r="WFJ213" s="361"/>
      <c r="WFK213" s="361"/>
      <c r="WFL213" s="361"/>
      <c r="WFM213" s="361"/>
      <c r="WFN213" s="361"/>
      <c r="WFO213" s="361"/>
      <c r="WFP213" s="361"/>
      <c r="WFQ213" s="361"/>
      <c r="WFR213" s="361"/>
      <c r="WFS213" s="361"/>
      <c r="WFT213" s="361"/>
      <c r="WFU213" s="361"/>
      <c r="WFV213" s="361"/>
      <c r="WFW213" s="361"/>
      <c r="WFX213" s="361"/>
      <c r="WFY213" s="361"/>
      <c r="WFZ213" s="361"/>
      <c r="WGA213" s="361"/>
      <c r="WGB213" s="361"/>
      <c r="WGC213" s="361"/>
      <c r="WGD213" s="361"/>
      <c r="WGE213" s="361"/>
      <c r="WGF213" s="361"/>
      <c r="WGG213" s="361"/>
      <c r="WGH213" s="361"/>
      <c r="WGI213" s="361"/>
      <c r="WGJ213" s="361"/>
      <c r="WGK213" s="361"/>
      <c r="WGL213" s="361"/>
      <c r="WGM213" s="361"/>
      <c r="WGN213" s="361"/>
      <c r="WGO213" s="361"/>
      <c r="WGP213" s="361"/>
      <c r="WGQ213" s="361"/>
      <c r="WGR213" s="361"/>
      <c r="WGS213" s="361"/>
      <c r="WGT213" s="361"/>
      <c r="WGU213" s="361"/>
      <c r="WGV213" s="361"/>
      <c r="WGW213" s="361"/>
      <c r="WGX213" s="361"/>
      <c r="WGY213" s="361"/>
      <c r="WGZ213" s="361"/>
      <c r="WHA213" s="361"/>
      <c r="WHB213" s="361"/>
      <c r="WHC213" s="361"/>
      <c r="WHD213" s="361"/>
      <c r="WHE213" s="361"/>
      <c r="WHF213" s="361"/>
      <c r="WHG213" s="361"/>
      <c r="WHH213" s="361"/>
      <c r="WHI213" s="361"/>
      <c r="WHJ213" s="361"/>
      <c r="WHK213" s="361"/>
      <c r="WHL213" s="361"/>
      <c r="WHM213" s="361"/>
      <c r="WHN213" s="361"/>
      <c r="WHO213" s="361"/>
      <c r="WHP213" s="361"/>
      <c r="WHQ213" s="361"/>
      <c r="WHR213" s="361"/>
      <c r="WHS213" s="361"/>
      <c r="WHT213" s="361"/>
      <c r="WHU213" s="361"/>
      <c r="WHV213" s="361"/>
      <c r="WHW213" s="361"/>
      <c r="WHX213" s="361"/>
      <c r="WHY213" s="361"/>
      <c r="WHZ213" s="361"/>
      <c r="WIA213" s="361"/>
      <c r="WIB213" s="361"/>
      <c r="WIC213" s="361"/>
      <c r="WID213" s="361"/>
      <c r="WIE213" s="361"/>
      <c r="WIF213" s="361"/>
      <c r="WIG213" s="361"/>
      <c r="WIH213" s="361"/>
      <c r="WII213" s="361"/>
      <c r="WIJ213" s="361"/>
      <c r="WIK213" s="361"/>
      <c r="WIL213" s="361"/>
      <c r="WIM213" s="361"/>
      <c r="WIN213" s="361"/>
      <c r="WIO213" s="361"/>
      <c r="WIP213" s="361"/>
      <c r="WIQ213" s="361"/>
      <c r="WIR213" s="361"/>
      <c r="WIS213" s="361"/>
      <c r="WIT213" s="361"/>
      <c r="WIU213" s="361"/>
      <c r="WIV213" s="361"/>
      <c r="WIW213" s="361"/>
      <c r="WIX213" s="361"/>
      <c r="WIY213" s="361"/>
      <c r="WIZ213" s="361"/>
      <c r="WJA213" s="361"/>
      <c r="WJB213" s="361"/>
      <c r="WJC213" s="361"/>
      <c r="WJD213" s="361"/>
      <c r="WJE213" s="361"/>
      <c r="WJF213" s="361"/>
      <c r="WJG213" s="361"/>
      <c r="WJH213" s="361"/>
      <c r="WJI213" s="361"/>
      <c r="WJJ213" s="361"/>
      <c r="WJK213" s="361"/>
      <c r="WJL213" s="361"/>
      <c r="WJM213" s="361"/>
      <c r="WJN213" s="361"/>
      <c r="WJO213" s="361"/>
      <c r="WJP213" s="361"/>
      <c r="WJQ213" s="361"/>
      <c r="WJR213" s="361"/>
      <c r="WJS213" s="361"/>
      <c r="WJT213" s="361"/>
      <c r="WJU213" s="361"/>
      <c r="WJV213" s="361"/>
      <c r="WJW213" s="361"/>
      <c r="WJX213" s="361"/>
      <c r="WJY213" s="361"/>
      <c r="WJZ213" s="361"/>
      <c r="WKA213" s="361"/>
      <c r="WKB213" s="361"/>
      <c r="WKC213" s="361"/>
      <c r="WKD213" s="361"/>
      <c r="WKE213" s="361"/>
      <c r="WKF213" s="361"/>
      <c r="WKG213" s="361"/>
      <c r="WKH213" s="361"/>
      <c r="WKI213" s="361"/>
      <c r="WKJ213" s="361"/>
      <c r="WKK213" s="361"/>
      <c r="WKL213" s="361"/>
      <c r="WKM213" s="361"/>
      <c r="WKN213" s="361"/>
      <c r="WKO213" s="361"/>
      <c r="WKP213" s="361"/>
      <c r="WKQ213" s="361"/>
      <c r="WKR213" s="361"/>
      <c r="WKS213" s="361"/>
      <c r="WKT213" s="361"/>
      <c r="WKU213" s="361"/>
      <c r="WKV213" s="361"/>
      <c r="WKW213" s="361"/>
      <c r="WKX213" s="361"/>
      <c r="WKY213" s="361"/>
      <c r="WKZ213" s="361"/>
      <c r="WLA213" s="361"/>
      <c r="WLB213" s="361"/>
      <c r="WLC213" s="361"/>
      <c r="WLD213" s="361"/>
      <c r="WLE213" s="361"/>
      <c r="WLF213" s="361"/>
      <c r="WLG213" s="361"/>
      <c r="WLH213" s="361"/>
      <c r="WLI213" s="361"/>
      <c r="WLJ213" s="361"/>
      <c r="WLK213" s="361"/>
      <c r="WLL213" s="361"/>
      <c r="WLM213" s="361"/>
      <c r="WLN213" s="361"/>
      <c r="WLO213" s="361"/>
      <c r="WLP213" s="361"/>
      <c r="WLQ213" s="361"/>
      <c r="WLR213" s="361"/>
      <c r="WLS213" s="361"/>
      <c r="WLT213" s="361"/>
      <c r="WLU213" s="361"/>
      <c r="WLV213" s="361"/>
      <c r="WLW213" s="361"/>
      <c r="WLX213" s="361"/>
      <c r="WLY213" s="361"/>
      <c r="WLZ213" s="361"/>
      <c r="WMA213" s="361"/>
      <c r="WMB213" s="361"/>
      <c r="WMC213" s="361"/>
      <c r="WMD213" s="361"/>
      <c r="WME213" s="361"/>
      <c r="WMF213" s="361"/>
      <c r="WMG213" s="361"/>
      <c r="WMH213" s="361"/>
      <c r="WMI213" s="361"/>
      <c r="WMJ213" s="361"/>
      <c r="WMK213" s="361"/>
      <c r="WML213" s="361"/>
      <c r="WMM213" s="361"/>
      <c r="WMN213" s="361"/>
      <c r="WMO213" s="361"/>
      <c r="WMP213" s="361"/>
      <c r="WMQ213" s="361"/>
      <c r="WMR213" s="361"/>
      <c r="WMS213" s="361"/>
      <c r="WMT213" s="361"/>
      <c r="WMU213" s="361"/>
      <c r="WMV213" s="361"/>
      <c r="WMW213" s="361"/>
      <c r="WMX213" s="361"/>
      <c r="WMY213" s="361"/>
      <c r="WMZ213" s="361"/>
      <c r="WNA213" s="361"/>
      <c r="WNB213" s="361"/>
      <c r="WNC213" s="361"/>
      <c r="WND213" s="361"/>
      <c r="WNE213" s="361"/>
      <c r="WNF213" s="361"/>
      <c r="WNG213" s="361"/>
      <c r="WNH213" s="361"/>
      <c r="WNI213" s="361"/>
      <c r="WNJ213" s="361"/>
      <c r="WNK213" s="361"/>
      <c r="WNL213" s="361"/>
      <c r="WNM213" s="361"/>
      <c r="WNN213" s="361"/>
      <c r="WNO213" s="361"/>
      <c r="WNP213" s="361"/>
      <c r="WNQ213" s="361"/>
      <c r="WNR213" s="361"/>
      <c r="WNS213" s="361"/>
      <c r="WNT213" s="361"/>
      <c r="WNU213" s="361"/>
      <c r="WNV213" s="361"/>
      <c r="WNW213" s="361"/>
      <c r="WNX213" s="361"/>
      <c r="WNY213" s="361"/>
      <c r="WNZ213" s="361"/>
      <c r="WOA213" s="361"/>
      <c r="WOB213" s="361"/>
      <c r="WOC213" s="361"/>
      <c r="WOD213" s="361"/>
      <c r="WOE213" s="361"/>
      <c r="WOF213" s="361"/>
      <c r="WOG213" s="361"/>
      <c r="WOH213" s="361"/>
      <c r="WOI213" s="361"/>
      <c r="WOJ213" s="361"/>
      <c r="WOK213" s="361"/>
      <c r="WOL213" s="361"/>
      <c r="WOM213" s="361"/>
      <c r="WON213" s="361"/>
      <c r="WOO213" s="361"/>
      <c r="WOP213" s="361"/>
      <c r="WOQ213" s="361"/>
      <c r="WOR213" s="361"/>
      <c r="WOS213" s="361"/>
      <c r="WOT213" s="361"/>
      <c r="WOU213" s="361"/>
      <c r="WOV213" s="361"/>
      <c r="WOW213" s="361"/>
      <c r="WOX213" s="361"/>
      <c r="WOY213" s="361"/>
      <c r="WOZ213" s="361"/>
      <c r="WPA213" s="361"/>
      <c r="WPB213" s="361"/>
      <c r="WPC213" s="361"/>
      <c r="WPD213" s="361"/>
      <c r="WPE213" s="361"/>
      <c r="WPF213" s="361"/>
      <c r="WPG213" s="361"/>
      <c r="WPH213" s="361"/>
      <c r="WPI213" s="361"/>
      <c r="WPJ213" s="361"/>
      <c r="WPK213" s="361"/>
      <c r="WPL213" s="361"/>
      <c r="WPM213" s="361"/>
      <c r="WPN213" s="361"/>
      <c r="WPO213" s="361"/>
      <c r="WPP213" s="361"/>
      <c r="WPQ213" s="361"/>
      <c r="WPR213" s="361"/>
      <c r="WPS213" s="361"/>
      <c r="WPT213" s="361"/>
      <c r="WPU213" s="361"/>
      <c r="WPV213" s="361"/>
      <c r="WPW213" s="361"/>
      <c r="WPX213" s="361"/>
      <c r="WPY213" s="361"/>
      <c r="WPZ213" s="361"/>
      <c r="WQA213" s="361"/>
      <c r="WQB213" s="361"/>
      <c r="WQC213" s="361"/>
      <c r="WQD213" s="361"/>
      <c r="WQE213" s="361"/>
      <c r="WQF213" s="361"/>
      <c r="WQG213" s="361"/>
      <c r="WQH213" s="361"/>
      <c r="WQI213" s="361"/>
      <c r="WQJ213" s="361"/>
      <c r="WQK213" s="361"/>
      <c r="WQL213" s="361"/>
      <c r="WQM213" s="361"/>
      <c r="WQN213" s="361"/>
      <c r="WQO213" s="361"/>
      <c r="WQP213" s="361"/>
      <c r="WQQ213" s="361"/>
      <c r="WQR213" s="361"/>
      <c r="WQS213" s="361"/>
      <c r="WQT213" s="361"/>
      <c r="WQU213" s="361"/>
      <c r="WQV213" s="361"/>
      <c r="WQW213" s="361"/>
      <c r="WQX213" s="361"/>
      <c r="WQY213" s="361"/>
      <c r="WQZ213" s="361"/>
      <c r="WRA213" s="361"/>
      <c r="WRB213" s="361"/>
      <c r="WRC213" s="361"/>
      <c r="WRD213" s="361"/>
      <c r="WRE213" s="361"/>
      <c r="WRF213" s="361"/>
      <c r="WRG213" s="361"/>
      <c r="WRH213" s="361"/>
      <c r="WRI213" s="361"/>
      <c r="WRJ213" s="361"/>
      <c r="WRK213" s="361"/>
      <c r="WRL213" s="361"/>
      <c r="WRM213" s="361"/>
      <c r="WRN213" s="361"/>
      <c r="WRO213" s="361"/>
      <c r="WRP213" s="361"/>
      <c r="WRQ213" s="361"/>
      <c r="WRR213" s="361"/>
      <c r="WRS213" s="361"/>
      <c r="WRT213" s="361"/>
      <c r="WRU213" s="361"/>
      <c r="WRV213" s="361"/>
      <c r="WRW213" s="361"/>
      <c r="WRX213" s="361"/>
      <c r="WRY213" s="361"/>
      <c r="WRZ213" s="361"/>
      <c r="WSA213" s="361"/>
      <c r="WSB213" s="361"/>
      <c r="WSC213" s="361"/>
      <c r="WSD213" s="361"/>
      <c r="WSE213" s="361"/>
      <c r="WSF213" s="361"/>
      <c r="WSG213" s="361"/>
      <c r="WSH213" s="361"/>
      <c r="WSI213" s="361"/>
      <c r="WSJ213" s="361"/>
      <c r="WSK213" s="361"/>
      <c r="WSL213" s="361"/>
      <c r="WSM213" s="361"/>
      <c r="WSN213" s="361"/>
      <c r="WSO213" s="361"/>
      <c r="WSP213" s="361"/>
      <c r="WSQ213" s="361"/>
      <c r="WSR213" s="361"/>
      <c r="WSS213" s="361"/>
      <c r="WST213" s="361"/>
      <c r="WSU213" s="361"/>
      <c r="WSV213" s="361"/>
      <c r="WSW213" s="361"/>
      <c r="WSX213" s="361"/>
      <c r="WSY213" s="361"/>
      <c r="WSZ213" s="361"/>
      <c r="WTA213" s="361"/>
      <c r="WTB213" s="361"/>
      <c r="WTC213" s="361"/>
      <c r="WTD213" s="361"/>
      <c r="WTE213" s="361"/>
      <c r="WTF213" s="361"/>
      <c r="WTG213" s="361"/>
      <c r="WTH213" s="361"/>
      <c r="WTI213" s="361"/>
      <c r="WTJ213" s="361"/>
      <c r="WTK213" s="361"/>
      <c r="WTL213" s="361"/>
      <c r="WTM213" s="361"/>
      <c r="WTN213" s="361"/>
      <c r="WTO213" s="361"/>
      <c r="WTP213" s="361"/>
      <c r="WTQ213" s="361"/>
      <c r="WTR213" s="361"/>
      <c r="WTS213" s="361"/>
      <c r="WTT213" s="361"/>
      <c r="WTU213" s="361"/>
      <c r="WTV213" s="361"/>
      <c r="WTW213" s="361"/>
      <c r="WTX213" s="361"/>
      <c r="WTY213" s="361"/>
      <c r="WTZ213" s="361"/>
      <c r="WUA213" s="361"/>
      <c r="WUB213" s="361"/>
      <c r="WUC213" s="361"/>
      <c r="WUD213" s="361"/>
      <c r="WUE213" s="361"/>
      <c r="WUF213" s="361"/>
      <c r="WUG213" s="361"/>
      <c r="WUH213" s="361"/>
      <c r="WUI213" s="361"/>
      <c r="WUJ213" s="361"/>
      <c r="WUK213" s="361"/>
      <c r="WUL213" s="361"/>
      <c r="WUM213" s="361"/>
      <c r="WUN213" s="361"/>
      <c r="WUO213" s="361"/>
      <c r="WUP213" s="361"/>
      <c r="WUQ213" s="361"/>
      <c r="WUR213" s="361"/>
      <c r="WUS213" s="361"/>
      <c r="WUT213" s="361"/>
      <c r="WUU213" s="361"/>
      <c r="WUV213" s="361"/>
      <c r="WUW213" s="361"/>
      <c r="WUX213" s="361"/>
      <c r="WUY213" s="361"/>
      <c r="WUZ213" s="361"/>
      <c r="WVA213" s="361"/>
      <c r="WVB213" s="361"/>
      <c r="WVC213" s="361"/>
      <c r="WVD213" s="361"/>
      <c r="WVE213" s="361"/>
      <c r="WVF213" s="361"/>
      <c r="WVG213" s="361"/>
      <c r="WVH213" s="361"/>
      <c r="WVI213" s="361"/>
      <c r="WVJ213" s="361"/>
      <c r="WVK213" s="361"/>
      <c r="WVL213" s="361"/>
      <c r="WVM213" s="361"/>
      <c r="WVN213" s="361"/>
      <c r="WVO213" s="361"/>
      <c r="WVP213" s="361"/>
      <c r="WVQ213" s="361"/>
      <c r="WVR213" s="361"/>
      <c r="WVS213" s="361"/>
      <c r="WVT213" s="361"/>
      <c r="WVU213" s="361"/>
      <c r="WVV213" s="361"/>
      <c r="WVW213" s="361"/>
      <c r="WVX213" s="361"/>
      <c r="WVY213" s="361"/>
      <c r="WVZ213" s="361"/>
      <c r="WWA213" s="361"/>
      <c r="WWB213" s="361"/>
      <c r="WWC213" s="361"/>
      <c r="WWD213" s="361"/>
      <c r="WWE213" s="361"/>
      <c r="WWF213" s="361"/>
      <c r="WWG213" s="361"/>
      <c r="WWH213" s="361"/>
      <c r="WWI213" s="361"/>
      <c r="WWJ213" s="361"/>
      <c r="WWK213" s="361"/>
      <c r="WWL213" s="361"/>
      <c r="WWM213" s="361"/>
      <c r="WWN213" s="361"/>
      <c r="WWO213" s="361"/>
      <c r="WWP213" s="361"/>
      <c r="WWQ213" s="361"/>
      <c r="WWR213" s="361"/>
      <c r="WWS213" s="361"/>
      <c r="WWT213" s="361"/>
      <c r="WWU213" s="361"/>
      <c r="WWV213" s="361"/>
      <c r="WWW213" s="361"/>
      <c r="WWX213" s="361"/>
      <c r="WWY213" s="361"/>
      <c r="WWZ213" s="361"/>
      <c r="WXA213" s="361"/>
      <c r="WXB213" s="361"/>
      <c r="WXC213" s="361"/>
      <c r="WXD213" s="361"/>
      <c r="WXE213" s="361"/>
      <c r="WXF213" s="361"/>
      <c r="WXG213" s="361"/>
      <c r="WXH213" s="361"/>
      <c r="WXI213" s="361"/>
      <c r="WXJ213" s="361"/>
      <c r="WXK213" s="361"/>
      <c r="WXL213" s="361"/>
      <c r="WXM213" s="361"/>
      <c r="WXN213" s="361"/>
      <c r="WXO213" s="361"/>
      <c r="WXP213" s="361"/>
      <c r="WXQ213" s="361"/>
      <c r="WXR213" s="361"/>
      <c r="WXS213" s="361"/>
      <c r="WXT213" s="361"/>
      <c r="WXU213" s="361"/>
      <c r="WXV213" s="361"/>
      <c r="WXW213" s="361"/>
      <c r="WXX213" s="361"/>
      <c r="WXY213" s="361"/>
      <c r="WXZ213" s="361"/>
      <c r="WYA213" s="361"/>
      <c r="WYB213" s="361"/>
      <c r="WYC213" s="361"/>
      <c r="WYD213" s="361"/>
      <c r="WYE213" s="361"/>
      <c r="WYF213" s="361"/>
      <c r="WYG213" s="361"/>
      <c r="WYH213" s="361"/>
      <c r="WYI213" s="361"/>
      <c r="WYJ213" s="361"/>
      <c r="WYK213" s="361"/>
      <c r="WYL213" s="361"/>
      <c r="WYM213" s="361"/>
      <c r="WYN213" s="361"/>
      <c r="WYO213" s="361"/>
      <c r="WYP213" s="361"/>
      <c r="WYQ213" s="361"/>
      <c r="WYR213" s="361"/>
      <c r="WYS213" s="361"/>
      <c r="WYT213" s="361"/>
      <c r="WYU213" s="361"/>
      <c r="WYV213" s="361"/>
      <c r="WYW213" s="361"/>
      <c r="WYX213" s="361"/>
      <c r="WYY213" s="361"/>
      <c r="WYZ213" s="361"/>
      <c r="WZA213" s="361"/>
      <c r="WZB213" s="361"/>
      <c r="WZC213" s="361"/>
      <c r="WZD213" s="361"/>
      <c r="WZE213" s="361"/>
      <c r="WZF213" s="361"/>
      <c r="WZG213" s="361"/>
      <c r="WZH213" s="361"/>
      <c r="WZI213" s="361"/>
      <c r="WZJ213" s="361"/>
      <c r="WZK213" s="361"/>
      <c r="WZL213" s="361"/>
      <c r="WZM213" s="361"/>
      <c r="WZN213" s="361"/>
      <c r="WZO213" s="361"/>
      <c r="WZP213" s="361"/>
      <c r="WZQ213" s="361"/>
      <c r="WZR213" s="361"/>
      <c r="WZS213" s="361"/>
      <c r="WZT213" s="361"/>
      <c r="WZU213" s="361"/>
      <c r="WZV213" s="361"/>
      <c r="WZW213" s="361"/>
      <c r="WZX213" s="361"/>
      <c r="WZY213" s="361"/>
      <c r="WZZ213" s="361"/>
      <c r="XAA213" s="361"/>
      <c r="XAB213" s="361"/>
      <c r="XAC213" s="361"/>
      <c r="XAD213" s="361"/>
      <c r="XAE213" s="361"/>
      <c r="XAF213" s="361"/>
      <c r="XAG213" s="361"/>
      <c r="XAH213" s="361"/>
      <c r="XAI213" s="361"/>
      <c r="XAJ213" s="361"/>
      <c r="XAK213" s="361"/>
      <c r="XAL213" s="361"/>
      <c r="XAM213" s="361"/>
      <c r="XAN213" s="361"/>
      <c r="XAO213" s="361"/>
      <c r="XAP213" s="361"/>
      <c r="XAQ213" s="361"/>
      <c r="XAR213" s="361"/>
      <c r="XAS213" s="361"/>
      <c r="XAT213" s="361"/>
      <c r="XAU213" s="361"/>
      <c r="XAV213" s="361"/>
      <c r="XAW213" s="361"/>
      <c r="XAX213" s="361"/>
      <c r="XAY213" s="361"/>
      <c r="XAZ213" s="361"/>
      <c r="XBA213" s="361"/>
      <c r="XBB213" s="361"/>
      <c r="XBC213" s="361"/>
      <c r="XBD213" s="361"/>
      <c r="XBE213" s="361"/>
      <c r="XBF213" s="361"/>
      <c r="XBG213" s="361"/>
      <c r="XBH213" s="361"/>
      <c r="XBI213" s="361"/>
      <c r="XBJ213" s="361"/>
      <c r="XBK213" s="361"/>
      <c r="XBL213" s="361"/>
      <c r="XBM213" s="361"/>
      <c r="XBN213" s="361"/>
      <c r="XBO213" s="361"/>
      <c r="XBP213" s="361"/>
      <c r="XBQ213" s="361"/>
      <c r="XBR213" s="361"/>
      <c r="XBS213" s="361"/>
      <c r="XBT213" s="361"/>
      <c r="XBU213" s="361"/>
      <c r="XBV213" s="361"/>
      <c r="XBW213" s="361"/>
      <c r="XBX213" s="361"/>
      <c r="XBY213" s="361"/>
      <c r="XBZ213" s="361"/>
      <c r="XCA213" s="361"/>
      <c r="XCB213" s="361"/>
      <c r="XCC213" s="361"/>
      <c r="XCD213" s="361"/>
      <c r="XCE213" s="361"/>
      <c r="XCF213" s="361"/>
      <c r="XCG213" s="361"/>
      <c r="XCH213" s="361"/>
      <c r="XCI213" s="361"/>
      <c r="XCJ213" s="361"/>
      <c r="XCK213" s="361"/>
      <c r="XCL213" s="361"/>
      <c r="XCM213" s="361"/>
      <c r="XCN213" s="361"/>
      <c r="XCO213" s="361"/>
      <c r="XCP213" s="361"/>
      <c r="XCQ213" s="361"/>
      <c r="XCR213" s="361"/>
      <c r="XCS213" s="361"/>
      <c r="XCT213" s="361"/>
      <c r="XCU213" s="361"/>
      <c r="XCV213" s="361"/>
      <c r="XCW213" s="361"/>
      <c r="XCX213" s="361"/>
      <c r="XCY213" s="361"/>
      <c r="XCZ213" s="361"/>
      <c r="XDA213" s="361"/>
      <c r="XDB213" s="361"/>
      <c r="XDC213" s="361"/>
      <c r="XDD213" s="361"/>
      <c r="XDE213" s="361"/>
      <c r="XDF213" s="361"/>
      <c r="XDG213" s="361"/>
      <c r="XDH213" s="361"/>
      <c r="XDI213" s="361"/>
      <c r="XDJ213" s="361"/>
      <c r="XDK213" s="361"/>
      <c r="XDL213" s="361"/>
      <c r="XDM213" s="361"/>
      <c r="XDN213" s="361"/>
      <c r="XDO213" s="361"/>
      <c r="XDP213" s="361"/>
      <c r="XDQ213" s="361"/>
      <c r="XDR213" s="361"/>
      <c r="XDS213" s="361"/>
      <c r="XDT213" s="361"/>
      <c r="XDU213" s="361"/>
      <c r="XDV213" s="361"/>
      <c r="XDW213" s="361"/>
      <c r="XDX213" s="361"/>
      <c r="XDY213" s="361"/>
      <c r="XDZ213" s="361"/>
      <c r="XEA213" s="361"/>
      <c r="XEB213" s="361"/>
      <c r="XEC213" s="361"/>
      <c r="XED213" s="361"/>
      <c r="XEE213" s="361"/>
      <c r="XEF213" s="361"/>
      <c r="XEG213" s="361"/>
      <c r="XEH213" s="361"/>
      <c r="XEI213" s="361"/>
      <c r="XEJ213" s="361"/>
      <c r="XEK213" s="361"/>
      <c r="XEL213" s="361"/>
      <c r="XEM213" s="361"/>
      <c r="XEN213" s="361"/>
    </row>
    <row r="214" spans="1:16368" s="310" customFormat="1" ht="68.25" customHeight="1" x14ac:dyDescent="0.25">
      <c r="B214" s="362"/>
      <c r="E214" s="362"/>
      <c r="N214" s="363"/>
      <c r="T214" s="334"/>
      <c r="U214" s="334"/>
      <c r="V214" s="334"/>
      <c r="W214" s="334"/>
      <c r="X214" s="334"/>
      <c r="Y214" s="334"/>
      <c r="Z214" s="334"/>
      <c r="AA214" s="334"/>
      <c r="AB214" s="334"/>
      <c r="AC214" s="334"/>
      <c r="AD214" s="334"/>
      <c r="AE214" s="334"/>
      <c r="AF214" s="334"/>
      <c r="AG214" s="364"/>
      <c r="AH214" s="364"/>
      <c r="AI214" s="364"/>
      <c r="AJ214" s="334"/>
    </row>
    <row r="215" spans="1:16368" s="310" customFormat="1" ht="68.25" customHeight="1" x14ac:dyDescent="0.25">
      <c r="B215" s="362"/>
      <c r="E215" s="362"/>
      <c r="N215" s="363"/>
      <c r="T215" s="334"/>
      <c r="U215" s="334"/>
      <c r="V215" s="334"/>
      <c r="W215" s="334"/>
      <c r="X215" s="334"/>
      <c r="Y215" s="334"/>
      <c r="Z215" s="334"/>
      <c r="AA215" s="334"/>
      <c r="AB215" s="334"/>
      <c r="AC215" s="334"/>
      <c r="AD215" s="334"/>
      <c r="AE215" s="334"/>
      <c r="AF215" s="334"/>
      <c r="AG215" s="364"/>
      <c r="AH215" s="364"/>
      <c r="AI215" s="364"/>
      <c r="AJ215" s="334"/>
    </row>
    <row r="216" spans="1:16368" s="310" customFormat="1" ht="68.25" customHeight="1" x14ac:dyDescent="0.25">
      <c r="B216" s="362"/>
      <c r="E216" s="362"/>
      <c r="N216" s="363"/>
      <c r="T216" s="334"/>
      <c r="U216" s="334"/>
      <c r="V216" s="334"/>
      <c r="W216" s="334"/>
      <c r="X216" s="334"/>
      <c r="Y216" s="334"/>
      <c r="Z216" s="334"/>
      <c r="AA216" s="334"/>
      <c r="AB216" s="334"/>
      <c r="AC216" s="334"/>
      <c r="AD216" s="334"/>
      <c r="AE216" s="334"/>
      <c r="AF216" s="334"/>
      <c r="AG216" s="364"/>
      <c r="AH216" s="364"/>
      <c r="AI216" s="364"/>
      <c r="AJ216" s="334"/>
    </row>
    <row r="217" spans="1:16368" s="310" customFormat="1" ht="68.25" customHeight="1" x14ac:dyDescent="0.25">
      <c r="B217" s="362"/>
      <c r="E217" s="362"/>
      <c r="N217" s="363"/>
      <c r="T217" s="334"/>
      <c r="U217" s="334"/>
      <c r="V217" s="334"/>
      <c r="W217" s="334"/>
      <c r="X217" s="334"/>
      <c r="Y217" s="334"/>
      <c r="Z217" s="334"/>
      <c r="AA217" s="334"/>
      <c r="AB217" s="334"/>
      <c r="AC217" s="334"/>
      <c r="AD217" s="334"/>
      <c r="AE217" s="334"/>
      <c r="AF217" s="334"/>
      <c r="AG217" s="364"/>
      <c r="AH217" s="364"/>
      <c r="AI217" s="364"/>
      <c r="AJ217" s="334"/>
    </row>
    <row r="218" spans="1:16368" s="310" customFormat="1" ht="68.25" customHeight="1" x14ac:dyDescent="0.25">
      <c r="B218" s="362"/>
      <c r="E218" s="362"/>
      <c r="N218" s="363"/>
      <c r="T218" s="334"/>
      <c r="U218" s="334"/>
      <c r="V218" s="334"/>
      <c r="W218" s="334"/>
      <c r="X218" s="334"/>
      <c r="Y218" s="334"/>
      <c r="Z218" s="334"/>
      <c r="AA218" s="334"/>
      <c r="AB218" s="334"/>
      <c r="AC218" s="334"/>
      <c r="AD218" s="334"/>
      <c r="AE218" s="334"/>
      <c r="AF218" s="334"/>
      <c r="AG218" s="364"/>
      <c r="AH218" s="364"/>
      <c r="AI218" s="364"/>
      <c r="AJ218" s="334"/>
    </row>
    <row r="219" spans="1:16368" s="310" customFormat="1" ht="68.25" customHeight="1" x14ac:dyDescent="0.25">
      <c r="B219" s="362"/>
      <c r="E219" s="362"/>
      <c r="N219" s="363"/>
      <c r="T219" s="334"/>
      <c r="U219" s="334"/>
      <c r="V219" s="334"/>
      <c r="W219" s="334"/>
      <c r="X219" s="334"/>
      <c r="Y219" s="334"/>
      <c r="Z219" s="334"/>
      <c r="AA219" s="334"/>
      <c r="AB219" s="334"/>
      <c r="AC219" s="334"/>
      <c r="AD219" s="334"/>
      <c r="AE219" s="334"/>
      <c r="AF219" s="334"/>
      <c r="AG219" s="364"/>
      <c r="AH219" s="364"/>
      <c r="AI219" s="364"/>
      <c r="AJ219" s="334"/>
    </row>
    <row r="220" spans="1:16368" s="310" customFormat="1" ht="68.25" customHeight="1" x14ac:dyDescent="0.25">
      <c r="B220" s="362"/>
      <c r="E220" s="362"/>
      <c r="N220" s="363"/>
      <c r="T220" s="334"/>
      <c r="U220" s="334"/>
      <c r="V220" s="334"/>
      <c r="W220" s="334"/>
      <c r="X220" s="334"/>
      <c r="Y220" s="334"/>
      <c r="Z220" s="334"/>
      <c r="AA220" s="334"/>
      <c r="AB220" s="334"/>
      <c r="AC220" s="334"/>
      <c r="AD220" s="334"/>
      <c r="AE220" s="334"/>
      <c r="AF220" s="334"/>
      <c r="AG220" s="364"/>
      <c r="AH220" s="364"/>
      <c r="AI220" s="364"/>
      <c r="AJ220" s="334"/>
    </row>
    <row r="221" spans="1:16368" s="310" customFormat="1" ht="68.25" customHeight="1" x14ac:dyDescent="0.25">
      <c r="B221" s="362"/>
      <c r="E221" s="362"/>
      <c r="N221" s="363"/>
      <c r="T221" s="334"/>
      <c r="U221" s="334"/>
      <c r="V221" s="334"/>
      <c r="W221" s="334"/>
      <c r="X221" s="334"/>
      <c r="Y221" s="334"/>
      <c r="Z221" s="334"/>
      <c r="AA221" s="334"/>
      <c r="AB221" s="334"/>
      <c r="AC221" s="334"/>
      <c r="AD221" s="334"/>
      <c r="AE221" s="334"/>
      <c r="AF221" s="334"/>
      <c r="AG221" s="364"/>
      <c r="AH221" s="364"/>
      <c r="AI221" s="364"/>
      <c r="AJ221" s="334"/>
    </row>
    <row r="222" spans="1:16368" s="310" customFormat="1" ht="68.25" customHeight="1" x14ac:dyDescent="0.25">
      <c r="B222" s="362"/>
      <c r="E222" s="362"/>
      <c r="N222" s="363"/>
      <c r="T222" s="334"/>
      <c r="U222" s="334"/>
      <c r="V222" s="334"/>
      <c r="W222" s="334"/>
      <c r="X222" s="334"/>
      <c r="Y222" s="334"/>
      <c r="Z222" s="334"/>
      <c r="AA222" s="334"/>
      <c r="AB222" s="334"/>
      <c r="AC222" s="334"/>
      <c r="AD222" s="334"/>
      <c r="AE222" s="334"/>
      <c r="AF222" s="334"/>
      <c r="AG222" s="364"/>
      <c r="AH222" s="364"/>
      <c r="AI222" s="364"/>
      <c r="AJ222" s="334"/>
    </row>
    <row r="223" spans="1:16368" s="310" customFormat="1" ht="68.25" customHeight="1" x14ac:dyDescent="0.25">
      <c r="B223" s="362"/>
      <c r="E223" s="362"/>
      <c r="N223" s="363"/>
      <c r="T223" s="334"/>
      <c r="U223" s="334"/>
      <c r="V223" s="334"/>
      <c r="W223" s="334"/>
      <c r="X223" s="334"/>
      <c r="Y223" s="334"/>
      <c r="Z223" s="334"/>
      <c r="AA223" s="334"/>
      <c r="AB223" s="334"/>
      <c r="AC223" s="334"/>
      <c r="AD223" s="334"/>
      <c r="AE223" s="334"/>
      <c r="AF223" s="334"/>
      <c r="AG223" s="364"/>
      <c r="AH223" s="364"/>
      <c r="AI223" s="364"/>
      <c r="AJ223" s="334"/>
    </row>
    <row r="224" spans="1:16368" s="310" customFormat="1" ht="68.25" customHeight="1" x14ac:dyDescent="0.25">
      <c r="B224" s="362"/>
      <c r="E224" s="362"/>
      <c r="N224" s="363"/>
      <c r="T224" s="334"/>
      <c r="U224" s="334"/>
      <c r="V224" s="334"/>
      <c r="W224" s="334"/>
      <c r="X224" s="334"/>
      <c r="Y224" s="334"/>
      <c r="Z224" s="334"/>
      <c r="AA224" s="334"/>
      <c r="AB224" s="334"/>
      <c r="AC224" s="334"/>
      <c r="AD224" s="334"/>
      <c r="AE224" s="334"/>
      <c r="AF224" s="334"/>
      <c r="AG224" s="364"/>
      <c r="AH224" s="364"/>
      <c r="AI224" s="364"/>
      <c r="AJ224" s="334"/>
    </row>
    <row r="225" spans="2:36" s="310" customFormat="1" ht="68.25" customHeight="1" x14ac:dyDescent="0.25">
      <c r="B225" s="362"/>
      <c r="E225" s="362"/>
      <c r="N225" s="363"/>
      <c r="T225" s="334"/>
      <c r="U225" s="334"/>
      <c r="V225" s="334"/>
      <c r="W225" s="334"/>
      <c r="X225" s="334"/>
      <c r="Y225" s="334"/>
      <c r="Z225" s="334"/>
      <c r="AA225" s="334"/>
      <c r="AB225" s="334"/>
      <c r="AC225" s="334"/>
      <c r="AD225" s="334"/>
      <c r="AE225" s="334"/>
      <c r="AF225" s="334"/>
      <c r="AG225" s="364"/>
      <c r="AH225" s="364"/>
      <c r="AI225" s="364"/>
      <c r="AJ225" s="334"/>
    </row>
    <row r="226" spans="2:36" s="310" customFormat="1" ht="68.25" customHeight="1" x14ac:dyDescent="0.25">
      <c r="B226" s="362"/>
      <c r="E226" s="362"/>
      <c r="N226" s="363"/>
      <c r="T226" s="334"/>
      <c r="U226" s="334"/>
      <c r="V226" s="334"/>
      <c r="W226" s="334"/>
      <c r="X226" s="334"/>
      <c r="Y226" s="334"/>
      <c r="Z226" s="334"/>
      <c r="AA226" s="334"/>
      <c r="AB226" s="334"/>
      <c r="AC226" s="334"/>
      <c r="AD226" s="334"/>
      <c r="AE226" s="334"/>
      <c r="AF226" s="334"/>
      <c r="AG226" s="364"/>
      <c r="AH226" s="364"/>
      <c r="AI226" s="364"/>
      <c r="AJ226" s="334"/>
    </row>
    <row r="227" spans="2:36" s="310" customFormat="1" ht="68.25" customHeight="1" x14ac:dyDescent="0.25">
      <c r="B227" s="362"/>
      <c r="E227" s="362"/>
      <c r="N227" s="363"/>
      <c r="T227" s="334"/>
      <c r="U227" s="334"/>
      <c r="V227" s="334"/>
      <c r="W227" s="334"/>
      <c r="X227" s="334"/>
      <c r="Y227" s="334"/>
      <c r="Z227" s="334"/>
      <c r="AA227" s="334"/>
      <c r="AB227" s="334"/>
      <c r="AC227" s="334"/>
      <c r="AD227" s="334"/>
      <c r="AE227" s="334"/>
      <c r="AF227" s="334"/>
      <c r="AG227" s="364"/>
      <c r="AH227" s="364"/>
      <c r="AI227" s="364"/>
      <c r="AJ227" s="334"/>
    </row>
    <row r="228" spans="2:36" s="310" customFormat="1" ht="68.25" customHeight="1" x14ac:dyDescent="0.25">
      <c r="B228" s="362"/>
      <c r="E228" s="362"/>
      <c r="N228" s="363"/>
      <c r="T228" s="334"/>
      <c r="U228" s="334"/>
      <c r="V228" s="334"/>
      <c r="W228" s="334"/>
      <c r="X228" s="334"/>
      <c r="Y228" s="334"/>
      <c r="Z228" s="334"/>
      <c r="AA228" s="334"/>
      <c r="AB228" s="334"/>
      <c r="AC228" s="334"/>
      <c r="AD228" s="334"/>
      <c r="AE228" s="334"/>
      <c r="AF228" s="334"/>
      <c r="AG228" s="364"/>
      <c r="AH228" s="364"/>
      <c r="AI228" s="364"/>
      <c r="AJ228" s="334"/>
    </row>
    <row r="229" spans="2:36" s="310" customFormat="1" ht="68.25" customHeight="1" x14ac:dyDescent="0.25">
      <c r="B229" s="362"/>
      <c r="E229" s="362"/>
      <c r="N229" s="363"/>
      <c r="T229" s="334"/>
      <c r="U229" s="334"/>
      <c r="V229" s="334"/>
      <c r="W229" s="334"/>
      <c r="X229" s="334"/>
      <c r="Y229" s="334"/>
      <c r="Z229" s="334"/>
      <c r="AA229" s="334"/>
      <c r="AB229" s="334"/>
      <c r="AC229" s="334"/>
      <c r="AD229" s="334"/>
      <c r="AE229" s="334"/>
      <c r="AF229" s="334"/>
      <c r="AG229" s="364"/>
      <c r="AH229" s="364"/>
      <c r="AI229" s="364"/>
      <c r="AJ229" s="334"/>
    </row>
    <row r="230" spans="2:36" s="310" customFormat="1" ht="68.25" customHeight="1" x14ac:dyDescent="0.25">
      <c r="B230" s="362"/>
      <c r="E230" s="362"/>
      <c r="N230" s="363"/>
      <c r="T230" s="334"/>
      <c r="U230" s="334"/>
      <c r="V230" s="334"/>
      <c r="W230" s="334"/>
      <c r="X230" s="334"/>
      <c r="Y230" s="334"/>
      <c r="Z230" s="334"/>
      <c r="AA230" s="334"/>
      <c r="AB230" s="334"/>
      <c r="AC230" s="334"/>
      <c r="AD230" s="334"/>
      <c r="AE230" s="334"/>
      <c r="AF230" s="334"/>
      <c r="AG230" s="364"/>
      <c r="AH230" s="364"/>
      <c r="AI230" s="364"/>
      <c r="AJ230" s="334"/>
    </row>
    <row r="231" spans="2:36" s="310" customFormat="1" ht="68.25" customHeight="1" x14ac:dyDescent="0.25">
      <c r="B231" s="362"/>
      <c r="E231" s="362"/>
      <c r="N231" s="363"/>
      <c r="T231" s="334"/>
      <c r="U231" s="334"/>
      <c r="V231" s="334"/>
      <c r="W231" s="334"/>
      <c r="X231" s="334"/>
      <c r="Y231" s="334"/>
      <c r="Z231" s="334"/>
      <c r="AA231" s="334"/>
      <c r="AB231" s="334"/>
      <c r="AC231" s="334"/>
      <c r="AD231" s="334"/>
      <c r="AE231" s="334"/>
      <c r="AF231" s="334"/>
      <c r="AG231" s="364"/>
      <c r="AH231" s="364"/>
      <c r="AI231" s="364"/>
      <c r="AJ231" s="334"/>
    </row>
    <row r="232" spans="2:36" s="310" customFormat="1" ht="68.25" customHeight="1" x14ac:dyDescent="0.25">
      <c r="B232" s="362"/>
      <c r="E232" s="362"/>
      <c r="N232" s="363"/>
      <c r="T232" s="334"/>
      <c r="U232" s="334"/>
      <c r="V232" s="334"/>
      <c r="W232" s="334"/>
      <c r="X232" s="334"/>
      <c r="Y232" s="334"/>
      <c r="Z232" s="334"/>
      <c r="AA232" s="334"/>
      <c r="AB232" s="334"/>
      <c r="AC232" s="334"/>
      <c r="AD232" s="334"/>
      <c r="AE232" s="334"/>
      <c r="AF232" s="334"/>
      <c r="AG232" s="364"/>
      <c r="AH232" s="364"/>
      <c r="AI232" s="364"/>
      <c r="AJ232" s="334"/>
    </row>
    <row r="233" spans="2:36" s="310" customFormat="1" ht="68.25" customHeight="1" x14ac:dyDescent="0.25">
      <c r="B233" s="362"/>
      <c r="E233" s="362"/>
      <c r="N233" s="363"/>
      <c r="T233" s="334"/>
      <c r="U233" s="334"/>
      <c r="V233" s="334"/>
      <c r="W233" s="334"/>
      <c r="X233" s="334"/>
      <c r="Y233" s="334"/>
      <c r="Z233" s="334"/>
      <c r="AA233" s="334"/>
      <c r="AB233" s="334"/>
      <c r="AC233" s="334"/>
      <c r="AD233" s="334"/>
      <c r="AE233" s="334"/>
      <c r="AF233" s="334"/>
      <c r="AG233" s="364"/>
      <c r="AH233" s="364"/>
      <c r="AI233" s="364"/>
      <c r="AJ233" s="334"/>
    </row>
    <row r="234" spans="2:36" s="310" customFormat="1" ht="68.25" customHeight="1" x14ac:dyDescent="0.25">
      <c r="B234" s="362"/>
      <c r="E234" s="362"/>
      <c r="N234" s="363"/>
      <c r="T234" s="334"/>
      <c r="U234" s="334"/>
      <c r="V234" s="334"/>
      <c r="W234" s="334"/>
      <c r="X234" s="334"/>
      <c r="Y234" s="334"/>
      <c r="Z234" s="334"/>
      <c r="AA234" s="334"/>
      <c r="AB234" s="334"/>
      <c r="AC234" s="334"/>
      <c r="AD234" s="334"/>
      <c r="AE234" s="334"/>
      <c r="AF234" s="334"/>
      <c r="AG234" s="364"/>
      <c r="AH234" s="364"/>
      <c r="AI234" s="364"/>
      <c r="AJ234" s="334"/>
    </row>
    <row r="235" spans="2:36" s="310" customFormat="1" ht="68.25" customHeight="1" x14ac:dyDescent="0.25">
      <c r="B235" s="362"/>
      <c r="E235" s="362"/>
      <c r="N235" s="363"/>
      <c r="T235" s="334"/>
      <c r="U235" s="334"/>
      <c r="V235" s="334"/>
      <c r="W235" s="334"/>
      <c r="X235" s="334"/>
      <c r="Y235" s="334"/>
      <c r="Z235" s="334"/>
      <c r="AA235" s="334"/>
      <c r="AB235" s="334"/>
      <c r="AC235" s="334"/>
      <c r="AD235" s="334"/>
      <c r="AE235" s="334"/>
      <c r="AF235" s="334"/>
      <c r="AG235" s="364"/>
      <c r="AH235" s="364"/>
      <c r="AI235" s="364"/>
      <c r="AJ235" s="334"/>
    </row>
    <row r="236" spans="2:36" s="310" customFormat="1" ht="68.25" customHeight="1" x14ac:dyDescent="0.25">
      <c r="B236" s="362"/>
      <c r="E236" s="362"/>
      <c r="N236" s="363"/>
      <c r="T236" s="334"/>
      <c r="U236" s="334"/>
      <c r="V236" s="334"/>
      <c r="W236" s="334"/>
      <c r="X236" s="334"/>
      <c r="Y236" s="334"/>
      <c r="Z236" s="334"/>
      <c r="AA236" s="334"/>
      <c r="AB236" s="334"/>
      <c r="AC236" s="334"/>
      <c r="AD236" s="334"/>
      <c r="AE236" s="334"/>
      <c r="AF236" s="334"/>
      <c r="AG236" s="364"/>
      <c r="AH236" s="364"/>
      <c r="AI236" s="364"/>
      <c r="AJ236" s="334"/>
    </row>
    <row r="237" spans="2:36" s="310" customFormat="1" ht="68.25" customHeight="1" x14ac:dyDescent="0.25">
      <c r="B237" s="362"/>
      <c r="E237" s="362"/>
      <c r="N237" s="363"/>
      <c r="T237" s="334"/>
      <c r="U237" s="334"/>
      <c r="V237" s="334"/>
      <c r="W237" s="334"/>
      <c r="X237" s="334"/>
      <c r="Y237" s="334"/>
      <c r="Z237" s="334"/>
      <c r="AA237" s="334"/>
      <c r="AB237" s="334"/>
      <c r="AC237" s="334"/>
      <c r="AD237" s="334"/>
      <c r="AE237" s="334"/>
      <c r="AF237" s="334"/>
      <c r="AG237" s="364"/>
      <c r="AH237" s="364"/>
      <c r="AI237" s="364"/>
      <c r="AJ237" s="334"/>
    </row>
    <row r="238" spans="2:36" s="310" customFormat="1" ht="68.25" customHeight="1" x14ac:dyDescent="0.25">
      <c r="B238" s="362"/>
      <c r="E238" s="362"/>
      <c r="N238" s="363"/>
      <c r="T238" s="334"/>
      <c r="U238" s="334"/>
      <c r="V238" s="334"/>
      <c r="W238" s="334"/>
      <c r="X238" s="334"/>
      <c r="Y238" s="334"/>
      <c r="Z238" s="334"/>
      <c r="AA238" s="334"/>
      <c r="AB238" s="334"/>
      <c r="AC238" s="334"/>
      <c r="AD238" s="334"/>
      <c r="AE238" s="334"/>
      <c r="AF238" s="334"/>
      <c r="AG238" s="364"/>
      <c r="AH238" s="364"/>
      <c r="AI238" s="364"/>
      <c r="AJ238" s="334"/>
    </row>
    <row r="239" spans="2:36" s="310" customFormat="1" ht="68.25" customHeight="1" x14ac:dyDescent="0.25">
      <c r="B239" s="362"/>
      <c r="E239" s="362"/>
      <c r="N239" s="363"/>
      <c r="T239" s="334"/>
      <c r="U239" s="334"/>
      <c r="V239" s="334"/>
      <c r="W239" s="334"/>
      <c r="X239" s="334"/>
      <c r="Y239" s="334"/>
      <c r="Z239" s="334"/>
      <c r="AA239" s="334"/>
      <c r="AB239" s="334"/>
      <c r="AC239" s="334"/>
      <c r="AD239" s="334"/>
      <c r="AE239" s="334"/>
      <c r="AF239" s="334"/>
      <c r="AG239" s="364"/>
      <c r="AH239" s="364"/>
      <c r="AI239" s="364"/>
      <c r="AJ239" s="334"/>
    </row>
    <row r="240" spans="2:36" s="310" customFormat="1" ht="68.25" customHeight="1" x14ac:dyDescent="0.25">
      <c r="B240" s="362"/>
      <c r="E240" s="362"/>
      <c r="N240" s="363"/>
      <c r="T240" s="334"/>
      <c r="U240" s="334"/>
      <c r="V240" s="334"/>
      <c r="W240" s="334"/>
      <c r="X240" s="334"/>
      <c r="Y240" s="334"/>
      <c r="Z240" s="334"/>
      <c r="AA240" s="334"/>
      <c r="AB240" s="334"/>
      <c r="AC240" s="334"/>
      <c r="AD240" s="334"/>
      <c r="AE240" s="334"/>
      <c r="AF240" s="334"/>
      <c r="AG240" s="364"/>
      <c r="AH240" s="364"/>
      <c r="AI240" s="364"/>
      <c r="AJ240" s="334"/>
    </row>
    <row r="241" spans="2:36" s="310" customFormat="1" ht="68.25" customHeight="1" x14ac:dyDescent="0.25">
      <c r="B241" s="362"/>
      <c r="E241" s="362"/>
      <c r="N241" s="363"/>
      <c r="T241" s="334"/>
      <c r="U241" s="334"/>
      <c r="V241" s="334"/>
      <c r="W241" s="334"/>
      <c r="X241" s="334"/>
      <c r="Y241" s="334"/>
      <c r="Z241" s="334"/>
      <c r="AA241" s="334"/>
      <c r="AB241" s="334"/>
      <c r="AC241" s="334"/>
      <c r="AD241" s="334"/>
      <c r="AE241" s="334"/>
      <c r="AF241" s="334"/>
      <c r="AG241" s="364"/>
      <c r="AH241" s="364"/>
      <c r="AI241" s="364"/>
      <c r="AJ241" s="334"/>
    </row>
    <row r="242" spans="2:36" s="310" customFormat="1" ht="68.25" customHeight="1" x14ac:dyDescent="0.25">
      <c r="B242" s="362"/>
      <c r="E242" s="362"/>
      <c r="N242" s="363"/>
      <c r="T242" s="334"/>
      <c r="U242" s="334"/>
      <c r="V242" s="334"/>
      <c r="W242" s="334"/>
      <c r="X242" s="334"/>
      <c r="Y242" s="334"/>
      <c r="Z242" s="334"/>
      <c r="AA242" s="334"/>
      <c r="AB242" s="334"/>
      <c r="AC242" s="334"/>
      <c r="AD242" s="334"/>
      <c r="AE242" s="334"/>
      <c r="AF242" s="334"/>
      <c r="AG242" s="364"/>
      <c r="AH242" s="364"/>
      <c r="AI242" s="364"/>
      <c r="AJ242" s="334"/>
    </row>
    <row r="243" spans="2:36" s="310" customFormat="1" ht="68.25" customHeight="1" x14ac:dyDescent="0.25">
      <c r="B243" s="362"/>
      <c r="E243" s="362"/>
      <c r="N243" s="363"/>
      <c r="T243" s="334"/>
      <c r="U243" s="334"/>
      <c r="V243" s="334"/>
      <c r="W243" s="334"/>
      <c r="X243" s="334"/>
      <c r="Y243" s="334"/>
      <c r="Z243" s="334"/>
      <c r="AA243" s="334"/>
      <c r="AB243" s="334"/>
      <c r="AC243" s="334"/>
      <c r="AD243" s="334"/>
      <c r="AE243" s="334"/>
      <c r="AF243" s="334"/>
      <c r="AG243" s="364"/>
      <c r="AH243" s="364"/>
      <c r="AI243" s="364"/>
      <c r="AJ243" s="334"/>
    </row>
    <row r="244" spans="2:36" s="310" customFormat="1" ht="68.25" customHeight="1" x14ac:dyDescent="0.25">
      <c r="B244" s="362"/>
      <c r="E244" s="362"/>
      <c r="N244" s="363"/>
      <c r="T244" s="334"/>
      <c r="U244" s="334"/>
      <c r="V244" s="334"/>
      <c r="W244" s="334"/>
      <c r="X244" s="334"/>
      <c r="Y244" s="334"/>
      <c r="Z244" s="334"/>
      <c r="AA244" s="334"/>
      <c r="AB244" s="334"/>
      <c r="AC244" s="334"/>
      <c r="AD244" s="334"/>
      <c r="AE244" s="334"/>
      <c r="AF244" s="334"/>
      <c r="AG244" s="364"/>
      <c r="AH244" s="364"/>
      <c r="AI244" s="364"/>
      <c r="AJ244" s="334"/>
    </row>
    <row r="245" spans="2:36" s="310" customFormat="1" ht="68.25" customHeight="1" x14ac:dyDescent="0.25">
      <c r="B245" s="362"/>
      <c r="E245" s="362"/>
      <c r="N245" s="363"/>
      <c r="T245" s="334"/>
      <c r="U245" s="334"/>
      <c r="V245" s="334"/>
      <c r="W245" s="334"/>
      <c r="X245" s="334"/>
      <c r="Y245" s="334"/>
      <c r="Z245" s="334"/>
      <c r="AA245" s="334"/>
      <c r="AB245" s="334"/>
      <c r="AC245" s="334"/>
      <c r="AD245" s="334"/>
      <c r="AE245" s="334"/>
      <c r="AF245" s="334"/>
      <c r="AG245" s="364"/>
      <c r="AH245" s="364"/>
      <c r="AI245" s="364"/>
      <c r="AJ245" s="334"/>
    </row>
    <row r="246" spans="2:36" s="310" customFormat="1" ht="68.25" customHeight="1" x14ac:dyDescent="0.25">
      <c r="B246" s="362"/>
      <c r="E246" s="362"/>
      <c r="N246" s="363"/>
      <c r="T246" s="334"/>
      <c r="U246" s="334"/>
      <c r="V246" s="334"/>
      <c r="W246" s="334"/>
      <c r="X246" s="334"/>
      <c r="Y246" s="334"/>
      <c r="Z246" s="334"/>
      <c r="AA246" s="334"/>
      <c r="AB246" s="334"/>
      <c r="AC246" s="334"/>
      <c r="AD246" s="334"/>
      <c r="AE246" s="334"/>
      <c r="AF246" s="334"/>
      <c r="AG246" s="364"/>
      <c r="AH246" s="364"/>
      <c r="AI246" s="364"/>
      <c r="AJ246" s="334"/>
    </row>
    <row r="247" spans="2:36" s="310" customFormat="1" ht="68.25" customHeight="1" x14ac:dyDescent="0.25">
      <c r="B247" s="362"/>
      <c r="E247" s="362"/>
      <c r="N247" s="363"/>
      <c r="T247" s="334"/>
      <c r="U247" s="334"/>
      <c r="V247" s="334"/>
      <c r="W247" s="334"/>
      <c r="X247" s="334"/>
      <c r="Y247" s="334"/>
      <c r="Z247" s="334"/>
      <c r="AA247" s="334"/>
      <c r="AB247" s="334"/>
      <c r="AC247" s="334"/>
      <c r="AD247" s="334"/>
      <c r="AE247" s="334"/>
      <c r="AF247" s="334"/>
      <c r="AG247" s="364"/>
      <c r="AH247" s="364"/>
      <c r="AI247" s="364"/>
      <c r="AJ247" s="334"/>
    </row>
    <row r="248" spans="2:36" s="310" customFormat="1" ht="68.25" customHeight="1" x14ac:dyDescent="0.25">
      <c r="B248" s="362"/>
      <c r="E248" s="362"/>
      <c r="N248" s="363"/>
      <c r="T248" s="334"/>
      <c r="U248" s="334"/>
      <c r="V248" s="334"/>
      <c r="W248" s="334"/>
      <c r="X248" s="334"/>
      <c r="Y248" s="334"/>
      <c r="Z248" s="334"/>
      <c r="AA248" s="334"/>
      <c r="AB248" s="334"/>
      <c r="AC248" s="334"/>
      <c r="AD248" s="334"/>
      <c r="AE248" s="334"/>
      <c r="AF248" s="334"/>
      <c r="AG248" s="364"/>
      <c r="AH248" s="364"/>
      <c r="AI248" s="364"/>
      <c r="AJ248" s="334"/>
    </row>
    <row r="249" spans="2:36" s="310" customFormat="1" ht="68.25" customHeight="1" x14ac:dyDescent="0.25">
      <c r="B249" s="362"/>
      <c r="E249" s="362"/>
      <c r="N249" s="363"/>
      <c r="T249" s="334"/>
      <c r="U249" s="334"/>
      <c r="V249" s="334"/>
      <c r="W249" s="334"/>
      <c r="X249" s="334"/>
      <c r="Y249" s="334"/>
      <c r="Z249" s="334"/>
      <c r="AA249" s="334"/>
      <c r="AB249" s="334"/>
      <c r="AC249" s="334"/>
      <c r="AD249" s="334"/>
      <c r="AE249" s="334"/>
      <c r="AF249" s="334"/>
      <c r="AG249" s="364"/>
      <c r="AH249" s="364"/>
      <c r="AI249" s="364"/>
      <c r="AJ249" s="334"/>
    </row>
    <row r="250" spans="2:36" s="310" customFormat="1" ht="68.25" customHeight="1" x14ac:dyDescent="0.25">
      <c r="B250" s="362"/>
      <c r="E250" s="362"/>
      <c r="N250" s="363"/>
      <c r="T250" s="334"/>
      <c r="U250" s="334"/>
      <c r="V250" s="334"/>
      <c r="W250" s="334"/>
      <c r="X250" s="334"/>
      <c r="Y250" s="334"/>
      <c r="Z250" s="334"/>
      <c r="AA250" s="334"/>
      <c r="AB250" s="334"/>
      <c r="AC250" s="334"/>
      <c r="AD250" s="334"/>
      <c r="AE250" s="334"/>
      <c r="AF250" s="334"/>
      <c r="AG250" s="364"/>
      <c r="AH250" s="364"/>
      <c r="AI250" s="364"/>
      <c r="AJ250" s="334"/>
    </row>
    <row r="251" spans="2:36" s="310" customFormat="1" ht="68.25" customHeight="1" x14ac:dyDescent="0.25">
      <c r="B251" s="362"/>
      <c r="E251" s="362"/>
      <c r="N251" s="363"/>
      <c r="T251" s="334"/>
      <c r="U251" s="334"/>
      <c r="V251" s="334"/>
      <c r="W251" s="334"/>
      <c r="X251" s="334"/>
      <c r="Y251" s="334"/>
      <c r="Z251" s="334"/>
      <c r="AA251" s="334"/>
      <c r="AB251" s="334"/>
      <c r="AC251" s="334"/>
      <c r="AD251" s="334"/>
      <c r="AE251" s="334"/>
      <c r="AF251" s="334"/>
      <c r="AG251" s="364"/>
      <c r="AH251" s="364"/>
      <c r="AI251" s="364"/>
      <c r="AJ251" s="334"/>
    </row>
    <row r="252" spans="2:36" s="310" customFormat="1" ht="68.25" customHeight="1" x14ac:dyDescent="0.25">
      <c r="B252" s="362"/>
      <c r="E252" s="362"/>
      <c r="N252" s="363"/>
      <c r="T252" s="334"/>
      <c r="U252" s="334"/>
      <c r="V252" s="334"/>
      <c r="W252" s="334"/>
      <c r="X252" s="334"/>
      <c r="Y252" s="334"/>
      <c r="Z252" s="334"/>
      <c r="AA252" s="334"/>
      <c r="AB252" s="334"/>
      <c r="AC252" s="334"/>
      <c r="AD252" s="334"/>
      <c r="AE252" s="334"/>
      <c r="AF252" s="334"/>
      <c r="AG252" s="364"/>
      <c r="AH252" s="364"/>
      <c r="AI252" s="364"/>
      <c r="AJ252" s="334"/>
    </row>
    <row r="253" spans="2:36" s="310" customFormat="1" ht="68.25" customHeight="1" x14ac:dyDescent="0.25">
      <c r="B253" s="362"/>
      <c r="E253" s="362"/>
      <c r="N253" s="363"/>
      <c r="T253" s="334"/>
      <c r="U253" s="334"/>
      <c r="V253" s="334"/>
      <c r="W253" s="334"/>
      <c r="X253" s="334"/>
      <c r="Y253" s="334"/>
      <c r="Z253" s="334"/>
      <c r="AA253" s="334"/>
      <c r="AB253" s="334"/>
      <c r="AC253" s="334"/>
      <c r="AD253" s="334"/>
      <c r="AE253" s="334"/>
      <c r="AF253" s="334"/>
      <c r="AG253" s="364"/>
      <c r="AH253" s="364"/>
      <c r="AI253" s="364"/>
      <c r="AJ253" s="334"/>
    </row>
    <row r="254" spans="2:36" s="310" customFormat="1" ht="68.25" customHeight="1" x14ac:dyDescent="0.25">
      <c r="B254" s="362"/>
      <c r="E254" s="362"/>
      <c r="N254" s="363"/>
      <c r="T254" s="334"/>
      <c r="U254" s="334"/>
      <c r="V254" s="334"/>
      <c r="W254" s="334"/>
      <c r="X254" s="334"/>
      <c r="Y254" s="334"/>
      <c r="Z254" s="334"/>
      <c r="AA254" s="334"/>
      <c r="AB254" s="334"/>
      <c r="AC254" s="334"/>
      <c r="AD254" s="334"/>
      <c r="AE254" s="334"/>
      <c r="AF254" s="334"/>
      <c r="AG254" s="364"/>
      <c r="AH254" s="364"/>
      <c r="AI254" s="364"/>
      <c r="AJ254" s="334"/>
    </row>
    <row r="255" spans="2:36" s="310" customFormat="1" ht="68.25" customHeight="1" x14ac:dyDescent="0.25">
      <c r="B255" s="362"/>
      <c r="E255" s="362"/>
      <c r="N255" s="363"/>
      <c r="T255" s="334"/>
      <c r="U255" s="334"/>
      <c r="V255" s="334"/>
      <c r="W255" s="334"/>
      <c r="X255" s="334"/>
      <c r="Y255" s="334"/>
      <c r="Z255" s="334"/>
      <c r="AA255" s="334"/>
      <c r="AB255" s="334"/>
      <c r="AC255" s="334"/>
      <c r="AD255" s="334"/>
      <c r="AE255" s="334"/>
      <c r="AF255" s="334"/>
      <c r="AG255" s="364"/>
      <c r="AH255" s="364"/>
      <c r="AI255" s="364"/>
      <c r="AJ255" s="334"/>
    </row>
    <row r="256" spans="2:36" s="310" customFormat="1" ht="68.25" customHeight="1" x14ac:dyDescent="0.25">
      <c r="B256" s="362"/>
      <c r="E256" s="362"/>
      <c r="N256" s="363"/>
      <c r="T256" s="334"/>
      <c r="U256" s="334"/>
      <c r="V256" s="334"/>
      <c r="W256" s="334"/>
      <c r="X256" s="334"/>
      <c r="Y256" s="334"/>
      <c r="Z256" s="334"/>
      <c r="AA256" s="334"/>
      <c r="AB256" s="334"/>
      <c r="AC256" s="334"/>
      <c r="AD256" s="334"/>
      <c r="AE256" s="334"/>
      <c r="AF256" s="334"/>
      <c r="AG256" s="364"/>
      <c r="AH256" s="364"/>
      <c r="AI256" s="364"/>
      <c r="AJ256" s="334"/>
    </row>
    <row r="257" spans="2:36" s="310" customFormat="1" ht="68.25" customHeight="1" x14ac:dyDescent="0.25">
      <c r="B257" s="362"/>
      <c r="E257" s="362"/>
      <c r="N257" s="363"/>
      <c r="T257" s="334"/>
      <c r="U257" s="334"/>
      <c r="V257" s="334"/>
      <c r="W257" s="334"/>
      <c r="X257" s="334"/>
      <c r="Y257" s="334"/>
      <c r="Z257" s="334"/>
      <c r="AA257" s="334"/>
      <c r="AB257" s="334"/>
      <c r="AC257" s="334"/>
      <c r="AD257" s="334"/>
      <c r="AE257" s="334"/>
      <c r="AF257" s="334"/>
      <c r="AG257" s="364"/>
      <c r="AH257" s="364"/>
      <c r="AI257" s="364"/>
      <c r="AJ257" s="334"/>
    </row>
    <row r="258" spans="2:36" s="310" customFormat="1" ht="68.25" customHeight="1" x14ac:dyDescent="0.25">
      <c r="B258" s="362"/>
      <c r="E258" s="362"/>
      <c r="N258" s="363"/>
      <c r="T258" s="334"/>
      <c r="U258" s="334"/>
      <c r="V258" s="334"/>
      <c r="W258" s="334"/>
      <c r="X258" s="334"/>
      <c r="Y258" s="334"/>
      <c r="Z258" s="334"/>
      <c r="AA258" s="334"/>
      <c r="AB258" s="334"/>
      <c r="AC258" s="334"/>
      <c r="AD258" s="334"/>
      <c r="AE258" s="334"/>
      <c r="AF258" s="334"/>
      <c r="AG258" s="364"/>
      <c r="AH258" s="364"/>
      <c r="AI258" s="364"/>
      <c r="AJ258" s="334"/>
    </row>
    <row r="259" spans="2:36" s="310" customFormat="1" ht="68.25" customHeight="1" x14ac:dyDescent="0.25">
      <c r="B259" s="362"/>
      <c r="E259" s="362"/>
      <c r="N259" s="363"/>
      <c r="T259" s="334"/>
      <c r="U259" s="334"/>
      <c r="V259" s="334"/>
      <c r="W259" s="334"/>
      <c r="X259" s="334"/>
      <c r="Y259" s="334"/>
      <c r="Z259" s="334"/>
      <c r="AA259" s="334"/>
      <c r="AB259" s="334"/>
      <c r="AC259" s="334"/>
      <c r="AD259" s="334"/>
      <c r="AE259" s="334"/>
      <c r="AF259" s="334"/>
      <c r="AG259" s="364"/>
      <c r="AH259" s="364"/>
      <c r="AI259" s="364"/>
      <c r="AJ259" s="334"/>
    </row>
    <row r="260" spans="2:36" s="310" customFormat="1" ht="68.25" customHeight="1" x14ac:dyDescent="0.25">
      <c r="B260" s="362"/>
      <c r="E260" s="362"/>
      <c r="N260" s="363"/>
      <c r="T260" s="334"/>
      <c r="U260" s="334"/>
      <c r="V260" s="334"/>
      <c r="W260" s="334"/>
      <c r="X260" s="334"/>
      <c r="Y260" s="334"/>
      <c r="Z260" s="334"/>
      <c r="AA260" s="334"/>
      <c r="AB260" s="334"/>
      <c r="AC260" s="334"/>
      <c r="AD260" s="334"/>
      <c r="AE260" s="334"/>
      <c r="AF260" s="334"/>
      <c r="AG260" s="364"/>
      <c r="AH260" s="364"/>
      <c r="AI260" s="364"/>
      <c r="AJ260" s="334"/>
    </row>
    <row r="261" spans="2:36" s="310" customFormat="1" ht="68.25" customHeight="1" x14ac:dyDescent="0.25">
      <c r="B261" s="362"/>
      <c r="E261" s="362"/>
      <c r="N261" s="363"/>
      <c r="T261" s="334"/>
      <c r="U261" s="334"/>
      <c r="V261" s="334"/>
      <c r="W261" s="334"/>
      <c r="X261" s="334"/>
      <c r="Y261" s="334"/>
      <c r="Z261" s="334"/>
      <c r="AA261" s="334"/>
      <c r="AB261" s="334"/>
      <c r="AC261" s="334"/>
      <c r="AD261" s="334"/>
      <c r="AE261" s="334"/>
      <c r="AF261" s="334"/>
      <c r="AG261" s="364"/>
      <c r="AH261" s="364"/>
      <c r="AI261" s="364"/>
      <c r="AJ261" s="334"/>
    </row>
    <row r="262" spans="2:36" s="310" customFormat="1" ht="68.25" customHeight="1" x14ac:dyDescent="0.25">
      <c r="B262" s="362"/>
      <c r="E262" s="362"/>
      <c r="N262" s="363"/>
      <c r="T262" s="334"/>
      <c r="U262" s="334"/>
      <c r="V262" s="334"/>
      <c r="W262" s="334"/>
      <c r="X262" s="334"/>
      <c r="Y262" s="334"/>
      <c r="Z262" s="334"/>
      <c r="AA262" s="334"/>
      <c r="AB262" s="334"/>
      <c r="AC262" s="334"/>
      <c r="AD262" s="334"/>
      <c r="AE262" s="334"/>
      <c r="AF262" s="334"/>
      <c r="AG262" s="364"/>
      <c r="AH262" s="364"/>
      <c r="AI262" s="364"/>
      <c r="AJ262" s="334"/>
    </row>
    <row r="263" spans="2:36" s="310" customFormat="1" ht="68.25" customHeight="1" x14ac:dyDescent="0.25">
      <c r="B263" s="362"/>
      <c r="E263" s="362"/>
      <c r="N263" s="363"/>
      <c r="T263" s="334"/>
      <c r="U263" s="334"/>
      <c r="V263" s="334"/>
      <c r="W263" s="334"/>
      <c r="X263" s="334"/>
      <c r="Y263" s="334"/>
      <c r="Z263" s="334"/>
      <c r="AA263" s="334"/>
      <c r="AB263" s="334"/>
      <c r="AC263" s="334"/>
      <c r="AD263" s="334"/>
      <c r="AE263" s="334"/>
      <c r="AF263" s="334"/>
      <c r="AG263" s="364"/>
      <c r="AH263" s="364"/>
      <c r="AI263" s="364"/>
      <c r="AJ263" s="334"/>
    </row>
    <row r="264" spans="2:36" s="310" customFormat="1" ht="68.25" customHeight="1" x14ac:dyDescent="0.25">
      <c r="B264" s="362"/>
      <c r="E264" s="362"/>
      <c r="N264" s="363"/>
      <c r="T264" s="334"/>
      <c r="U264" s="334"/>
      <c r="V264" s="334"/>
      <c r="W264" s="334"/>
      <c r="X264" s="334"/>
      <c r="Y264" s="334"/>
      <c r="Z264" s="334"/>
      <c r="AA264" s="334"/>
      <c r="AB264" s="334"/>
      <c r="AC264" s="334"/>
      <c r="AD264" s="334"/>
      <c r="AE264" s="334"/>
      <c r="AF264" s="334"/>
      <c r="AG264" s="364"/>
      <c r="AH264" s="364"/>
      <c r="AI264" s="364"/>
      <c r="AJ264" s="334"/>
    </row>
    <row r="265" spans="2:36" s="310" customFormat="1" ht="68.25" customHeight="1" x14ac:dyDescent="0.25">
      <c r="B265" s="362"/>
      <c r="E265" s="362"/>
      <c r="N265" s="363"/>
      <c r="T265" s="334"/>
      <c r="U265" s="334"/>
      <c r="V265" s="334"/>
      <c r="W265" s="334"/>
      <c r="X265" s="334"/>
      <c r="Y265" s="334"/>
      <c r="Z265" s="334"/>
      <c r="AA265" s="334"/>
      <c r="AB265" s="334"/>
      <c r="AC265" s="334"/>
      <c r="AD265" s="334"/>
      <c r="AE265" s="334"/>
      <c r="AF265" s="334"/>
      <c r="AG265" s="364"/>
      <c r="AH265" s="364"/>
      <c r="AI265" s="364"/>
      <c r="AJ265" s="334"/>
    </row>
    <row r="266" spans="2:36" s="310" customFormat="1" ht="68.25" customHeight="1" x14ac:dyDescent="0.25">
      <c r="B266" s="362"/>
      <c r="E266" s="362"/>
      <c r="N266" s="363"/>
      <c r="T266" s="334"/>
      <c r="U266" s="334"/>
      <c r="V266" s="334"/>
      <c r="W266" s="334"/>
      <c r="X266" s="334"/>
      <c r="Y266" s="334"/>
      <c r="Z266" s="334"/>
      <c r="AA266" s="334"/>
      <c r="AB266" s="334"/>
      <c r="AC266" s="334"/>
      <c r="AD266" s="334"/>
      <c r="AE266" s="334"/>
      <c r="AF266" s="334"/>
      <c r="AG266" s="364"/>
      <c r="AH266" s="364"/>
      <c r="AI266" s="364"/>
      <c r="AJ266" s="334"/>
    </row>
    <row r="267" spans="2:36" s="310" customFormat="1" ht="68.25" customHeight="1" x14ac:dyDescent="0.25">
      <c r="B267" s="362"/>
      <c r="E267" s="362"/>
      <c r="N267" s="363"/>
      <c r="T267" s="334"/>
      <c r="U267" s="334"/>
      <c r="V267" s="334"/>
      <c r="W267" s="334"/>
      <c r="X267" s="334"/>
      <c r="Y267" s="334"/>
      <c r="Z267" s="334"/>
      <c r="AA267" s="334"/>
      <c r="AB267" s="334"/>
      <c r="AC267" s="334"/>
      <c r="AD267" s="334"/>
      <c r="AE267" s="334"/>
      <c r="AF267" s="334"/>
      <c r="AG267" s="364"/>
      <c r="AH267" s="364"/>
      <c r="AI267" s="364"/>
      <c r="AJ267" s="334"/>
    </row>
    <row r="268" spans="2:36" s="310" customFormat="1" ht="68.25" customHeight="1" x14ac:dyDescent="0.25">
      <c r="B268" s="362"/>
      <c r="E268" s="362"/>
      <c r="N268" s="363"/>
      <c r="T268" s="334"/>
      <c r="U268" s="334"/>
      <c r="V268" s="334"/>
      <c r="W268" s="334"/>
      <c r="X268" s="334"/>
      <c r="Y268" s="334"/>
      <c r="Z268" s="334"/>
      <c r="AA268" s="334"/>
      <c r="AB268" s="334"/>
      <c r="AC268" s="334"/>
      <c r="AD268" s="334"/>
      <c r="AE268" s="334"/>
      <c r="AF268" s="334"/>
      <c r="AG268" s="364"/>
      <c r="AH268" s="364"/>
      <c r="AI268" s="364"/>
      <c r="AJ268" s="334"/>
    </row>
    <row r="269" spans="2:36" s="310" customFormat="1" ht="68.25" customHeight="1" x14ac:dyDescent="0.25">
      <c r="B269" s="362"/>
      <c r="E269" s="362"/>
      <c r="N269" s="363"/>
      <c r="T269" s="334"/>
      <c r="U269" s="334"/>
      <c r="V269" s="334"/>
      <c r="W269" s="334"/>
      <c r="X269" s="334"/>
      <c r="Y269" s="334"/>
      <c r="Z269" s="334"/>
      <c r="AA269" s="334"/>
      <c r="AB269" s="334"/>
      <c r="AC269" s="334"/>
      <c r="AD269" s="334"/>
      <c r="AE269" s="334"/>
      <c r="AF269" s="334"/>
      <c r="AG269" s="364"/>
      <c r="AH269" s="364"/>
      <c r="AI269" s="364"/>
      <c r="AJ269" s="334"/>
    </row>
    <row r="270" spans="2:36" s="310" customFormat="1" ht="68.25" customHeight="1" x14ac:dyDescent="0.25">
      <c r="B270" s="362"/>
      <c r="E270" s="362"/>
      <c r="N270" s="363"/>
      <c r="T270" s="334"/>
      <c r="U270" s="334"/>
      <c r="V270" s="334"/>
      <c r="W270" s="334"/>
      <c r="X270" s="334"/>
      <c r="Y270" s="334"/>
      <c r="Z270" s="334"/>
      <c r="AA270" s="334"/>
      <c r="AB270" s="334"/>
      <c r="AC270" s="334"/>
      <c r="AD270" s="334"/>
      <c r="AE270" s="334"/>
      <c r="AF270" s="334"/>
      <c r="AG270" s="364"/>
      <c r="AH270" s="364"/>
      <c r="AI270" s="364"/>
      <c r="AJ270" s="334"/>
    </row>
    <row r="271" spans="2:36" s="310" customFormat="1" ht="68.25" customHeight="1" x14ac:dyDescent="0.25">
      <c r="B271" s="362"/>
      <c r="E271" s="362"/>
      <c r="N271" s="363"/>
      <c r="T271" s="334"/>
      <c r="U271" s="334"/>
      <c r="V271" s="334"/>
      <c r="W271" s="334"/>
      <c r="X271" s="334"/>
      <c r="Y271" s="334"/>
      <c r="Z271" s="334"/>
      <c r="AA271" s="334"/>
      <c r="AB271" s="334"/>
      <c r="AC271" s="334"/>
      <c r="AD271" s="334"/>
      <c r="AE271" s="334"/>
      <c r="AF271" s="334"/>
      <c r="AG271" s="364"/>
      <c r="AH271" s="364"/>
      <c r="AI271" s="364"/>
      <c r="AJ271" s="334"/>
    </row>
    <row r="272" spans="2:36" s="310" customFormat="1" ht="68.25" customHeight="1" x14ac:dyDescent="0.25">
      <c r="B272" s="362"/>
      <c r="E272" s="362"/>
      <c r="N272" s="363"/>
      <c r="T272" s="334"/>
      <c r="U272" s="334"/>
      <c r="V272" s="334"/>
      <c r="W272" s="334"/>
      <c r="X272" s="334"/>
      <c r="Y272" s="334"/>
      <c r="Z272" s="334"/>
      <c r="AA272" s="334"/>
      <c r="AB272" s="334"/>
      <c r="AC272" s="334"/>
      <c r="AD272" s="334"/>
      <c r="AE272" s="334"/>
      <c r="AF272" s="334"/>
      <c r="AG272" s="364"/>
      <c r="AH272" s="364"/>
      <c r="AI272" s="364"/>
      <c r="AJ272" s="334"/>
    </row>
    <row r="273" spans="2:36" s="310" customFormat="1" ht="68.25" customHeight="1" x14ac:dyDescent="0.25">
      <c r="B273" s="362"/>
      <c r="E273" s="362"/>
      <c r="N273" s="363"/>
      <c r="T273" s="334"/>
      <c r="U273" s="334"/>
      <c r="V273" s="334"/>
      <c r="W273" s="334"/>
      <c r="X273" s="334"/>
      <c r="Y273" s="334"/>
      <c r="Z273" s="334"/>
      <c r="AA273" s="334"/>
      <c r="AB273" s="334"/>
      <c r="AC273" s="334"/>
      <c r="AD273" s="334"/>
      <c r="AE273" s="334"/>
      <c r="AF273" s="334"/>
      <c r="AG273" s="364"/>
      <c r="AH273" s="364"/>
      <c r="AI273" s="364"/>
      <c r="AJ273" s="334"/>
    </row>
    <row r="274" spans="2:36" s="310" customFormat="1" ht="68.25" customHeight="1" x14ac:dyDescent="0.25">
      <c r="B274" s="362"/>
      <c r="E274" s="362"/>
      <c r="N274" s="363"/>
      <c r="T274" s="334"/>
      <c r="U274" s="334"/>
      <c r="V274" s="334"/>
      <c r="W274" s="334"/>
      <c r="X274" s="334"/>
      <c r="Y274" s="334"/>
      <c r="Z274" s="334"/>
      <c r="AA274" s="334"/>
      <c r="AB274" s="334"/>
      <c r="AC274" s="334"/>
      <c r="AD274" s="334"/>
      <c r="AE274" s="334"/>
      <c r="AF274" s="334"/>
      <c r="AG274" s="364"/>
      <c r="AH274" s="364"/>
      <c r="AI274" s="364"/>
      <c r="AJ274" s="334"/>
    </row>
    <row r="275" spans="2:36" s="310" customFormat="1" ht="68.25" customHeight="1" x14ac:dyDescent="0.25">
      <c r="B275" s="362"/>
      <c r="E275" s="362"/>
      <c r="N275" s="363"/>
      <c r="T275" s="334"/>
      <c r="U275" s="334"/>
      <c r="V275" s="334"/>
      <c r="W275" s="334"/>
      <c r="X275" s="334"/>
      <c r="Y275" s="334"/>
      <c r="Z275" s="334"/>
      <c r="AA275" s="334"/>
      <c r="AB275" s="334"/>
      <c r="AC275" s="334"/>
      <c r="AD275" s="334"/>
      <c r="AE275" s="334"/>
      <c r="AF275" s="334"/>
      <c r="AG275" s="364"/>
      <c r="AH275" s="364"/>
      <c r="AI275" s="364"/>
      <c r="AJ275" s="334"/>
    </row>
    <row r="276" spans="2:36" s="310" customFormat="1" ht="68.25" customHeight="1" x14ac:dyDescent="0.25">
      <c r="B276" s="362"/>
      <c r="E276" s="362"/>
      <c r="N276" s="363"/>
      <c r="T276" s="334"/>
      <c r="U276" s="334"/>
      <c r="V276" s="334"/>
      <c r="W276" s="334"/>
      <c r="X276" s="334"/>
      <c r="Y276" s="334"/>
      <c r="Z276" s="334"/>
      <c r="AA276" s="334"/>
      <c r="AB276" s="334"/>
      <c r="AC276" s="334"/>
      <c r="AD276" s="334"/>
      <c r="AE276" s="334"/>
      <c r="AF276" s="334"/>
      <c r="AG276" s="364"/>
      <c r="AH276" s="364"/>
      <c r="AI276" s="364"/>
      <c r="AJ276" s="334"/>
    </row>
    <row r="277" spans="2:36" s="310" customFormat="1" ht="68.25" customHeight="1" x14ac:dyDescent="0.25">
      <c r="B277" s="362"/>
      <c r="E277" s="362"/>
      <c r="N277" s="363"/>
      <c r="T277" s="334"/>
      <c r="U277" s="334"/>
      <c r="V277" s="334"/>
      <c r="W277" s="334"/>
      <c r="X277" s="334"/>
      <c r="Y277" s="334"/>
      <c r="Z277" s="334"/>
      <c r="AA277" s="334"/>
      <c r="AB277" s="334"/>
      <c r="AC277" s="334"/>
      <c r="AD277" s="334"/>
      <c r="AE277" s="334"/>
      <c r="AF277" s="334"/>
      <c r="AG277" s="364"/>
      <c r="AH277" s="364"/>
      <c r="AI277" s="364"/>
      <c r="AJ277" s="334"/>
    </row>
    <row r="278" spans="2:36" s="310" customFormat="1" ht="68.25" customHeight="1" x14ac:dyDescent="0.25">
      <c r="B278" s="362"/>
      <c r="E278" s="362"/>
      <c r="N278" s="363"/>
      <c r="T278" s="334"/>
      <c r="U278" s="334"/>
      <c r="V278" s="334"/>
      <c r="W278" s="334"/>
      <c r="X278" s="334"/>
      <c r="Y278" s="334"/>
      <c r="Z278" s="334"/>
      <c r="AA278" s="334"/>
      <c r="AB278" s="334"/>
      <c r="AC278" s="334"/>
      <c r="AD278" s="334"/>
      <c r="AE278" s="334"/>
      <c r="AF278" s="334"/>
      <c r="AG278" s="364"/>
      <c r="AH278" s="364"/>
      <c r="AI278" s="364"/>
      <c r="AJ278" s="334"/>
    </row>
  </sheetData>
  <autoFilter ref="A2:AJ212" xr:uid="{C6EBC3FD-61C0-4471-85A3-620A2194D102}">
    <sortState xmlns:xlrd2="http://schemas.microsoft.com/office/spreadsheetml/2017/richdata2" ref="A3:AJ212">
      <sortCondition ref="B2:B212"/>
    </sortState>
  </autoFilter>
  <mergeCells count="3">
    <mergeCell ref="A1:W1"/>
    <mergeCell ref="X1:AJ1"/>
    <mergeCell ref="A213:L213"/>
  </mergeCells>
  <conditionalFormatting sqref="AF162">
    <cfRule type="containsText" dxfId="7" priority="5" operator="containsText" text="NO">
      <formula>NOT(ISERROR(SEARCH(("NO"),(AF162))))</formula>
    </cfRule>
  </conditionalFormatting>
  <conditionalFormatting sqref="AF163">
    <cfRule type="containsText" dxfId="6" priority="4" operator="containsText" text="NO">
      <formula>NOT(ISERROR(SEARCH(("NO"),(AF163))))</formula>
    </cfRule>
  </conditionalFormatting>
  <conditionalFormatting sqref="AF178:AF179">
    <cfRule type="containsText" dxfId="5" priority="3" operator="containsText" text="NO">
      <formula>NOT(ISERROR(SEARCH(("NO"),(AF178))))</formula>
    </cfRule>
  </conditionalFormatting>
  <conditionalFormatting sqref="AF183">
    <cfRule type="containsText" dxfId="4" priority="2" operator="containsText" text="NO">
      <formula>NOT(ISERROR(SEARCH(("NO"),(AF183))))</formula>
    </cfRule>
  </conditionalFormatting>
  <conditionalFormatting sqref="AF184">
    <cfRule type="containsText" dxfId="3" priority="1" operator="containsText" text="NO">
      <formula>NOT(ISERROR(SEARCH(("NO"),(AF184))))</formula>
    </cfRule>
  </conditionalFormatting>
  <dataValidations count="63">
    <dataValidation type="list" allowBlank="1" showErrorMessage="1" sqref="A78 AE78" xr:uid="{45A94F91-FBD4-409D-83FC-41F8E4670CFF}">
      <formula1>$H$31:$H$32</formula1>
    </dataValidation>
    <dataValidation type="list" allowBlank="1" showInputMessage="1" showErrorMessage="1" sqref="AD9 Q25 AF20 Q113:Q151 AD64:AD67 AD153:AD157 Q153:Q157 AD20:AD25 AD207 AD113:AD151" xr:uid="{813EBB78-1616-4FCF-8053-3C75B3B0DC8D}">
      <formula1>#REF!</formula1>
    </dataValidation>
    <dataValidation type="list" allowBlank="1" showErrorMessage="1" sqref="A58:A62 A9 Q186 A117:A120 AE117:AE120 A124:A126 A128:A131 AE9 AE128:AE131 A142:A147 AC202:AE202 A151:A152 AE177 AC176 Q168 Q175 W175 AD175 AE124:AE126 Q189 W189 AC189:AE189 AC191:AE191 AC193:AE193 AC196:AE196 AC204 AE142:AE147 AE151:AE152" xr:uid="{9249636A-286F-4DC0-BBCF-1C1526F23C43}">
      <formula1>#REF!</formula1>
    </dataValidation>
    <dataValidation type="list" allowBlank="1" showErrorMessage="1" sqref="AE95 A88:A91 A79:A86 AE79:AE86 AE3:AE16 AE88:AE91 A95 A148:A149 A3:A14 A53 A157" xr:uid="{F4474202-AC42-41E4-A100-DEF06588BBE4}">
      <formula1>$P$240:$P$242</formula1>
    </dataValidation>
    <dataValidation type="list" allowBlank="1" showErrorMessage="1" sqref="A77 A104:A105 AE92:AE94 AE96:AE99 A92:A94 A96:A97 A141 A132 A102 AE102 AE104:AE105" xr:uid="{2700BE40-2FA3-4DFD-AE01-53DB2760357E}">
      <formula1>$P$62</formula1>
    </dataValidation>
    <dataValidation type="list" allowBlank="1" showErrorMessage="1" sqref="A26 A52 A54" xr:uid="{4C00AD50-E9A0-4D0C-ABD0-C9A5B6B4E80F}">
      <formula1>$O$54:$O$55</formula1>
    </dataValidation>
    <dataValidation type="list" allowBlank="1" showErrorMessage="1" sqref="Q87" xr:uid="{1F87A3D1-6EFA-450E-B367-F7FAF6289A13}">
      <formula1>$C$26:$C$27</formula1>
    </dataValidation>
    <dataValidation type="list" allowBlank="1" showErrorMessage="1" sqref="W87:W92" xr:uid="{A01E1AE3-3E3A-4E6B-8F4D-FBBA74AFB1F5}">
      <formula1>$D$26:$D$31</formula1>
    </dataValidation>
    <dataValidation type="list" allowBlank="1" showErrorMessage="1" sqref="AD87 AD85" xr:uid="{1467E66D-A28B-4C11-BEBA-CCECD04C0734}">
      <formula1>$F$26:$F$28</formula1>
    </dataValidation>
    <dataValidation type="list" allowBlank="1" showErrorMessage="1" sqref="AD88:AD94 AD86 AD77:AD84" xr:uid="{97AA1528-D93C-4E17-893D-5CEEE0117B08}">
      <formula1>$F$31:$F$33</formula1>
    </dataValidation>
    <dataValidation type="list" allowBlank="1" showErrorMessage="1" sqref="W4:W16" xr:uid="{0B13E857-E66F-4577-AE88-C83FCA0DA796}">
      <formula1>$I$247:$I$253</formula1>
    </dataValidation>
    <dataValidation type="list" allowBlank="1" showErrorMessage="1" sqref="Q82:Q84 Q3:Q24" xr:uid="{04E3D982-F182-4AA8-AC07-D7EF5B71B52D}">
      <formula1>$H$247:$H$249</formula1>
    </dataValidation>
    <dataValidation type="list" allowBlank="1" showInputMessage="1" showErrorMessage="1" sqref="Q49:Q54 Q36:Q45 Q47 Q63 Q59:Q60" xr:uid="{8478CBC7-B11A-4C8A-A6C7-F7FEA5AD94B4}">
      <formula1>$B$62:$B$63</formula1>
    </dataValidation>
    <dataValidation type="list" allowBlank="1" showErrorMessage="1" sqref="W80:W86" xr:uid="{5D2660EB-B22E-464F-9B21-F8FF0AE6A853}">
      <formula1>$D$22:$D$29</formula1>
    </dataValidation>
    <dataValidation type="list" allowBlank="1" showInputMessage="1" showErrorMessage="1" sqref="Q95 Q106:Q107" xr:uid="{9716D93A-1F67-4DEE-8BB3-30ED684DE6F7}">
      <formula1>$H$66:$H$66</formula1>
    </dataValidation>
    <dataValidation type="list" allowBlank="1" showInputMessage="1" showErrorMessage="1" sqref="W106:W107" xr:uid="{F40FB823-BEEC-42C1-A682-A586B149165B}">
      <formula1>$I$66:$I$70</formula1>
    </dataValidation>
    <dataValidation type="list" allowBlank="1" showInputMessage="1" showErrorMessage="1" sqref="AD95 AD106:AD107 AD100:AD101" xr:uid="{A091FE3C-ACEA-4296-820E-986D7EACC58B}">
      <formula1>$K$66:$K$67</formula1>
    </dataValidation>
    <dataValidation type="list" allowBlank="1" showErrorMessage="1" sqref="AD16" xr:uid="{717ECE49-7C20-4BD2-9AD2-227E33EA274F}">
      <formula1>$K$239:$K$242</formula1>
    </dataValidation>
    <dataValidation type="list" allowBlank="1" showErrorMessage="1" sqref="AD17:AD19 AD3" xr:uid="{324C191A-D7C0-41B5-B634-18C25F72DF9F}">
      <formula1>$K$238:$K$241</formula1>
    </dataValidation>
    <dataValidation type="list" allowBlank="1" showInputMessage="1" showErrorMessage="1" sqref="AD36:AD45 AD49" xr:uid="{F753F57E-088A-4BEC-8504-3D851C7B0BAE}">
      <formula1>$J$61:$J$63</formula1>
    </dataValidation>
    <dataValidation type="list" allowBlank="1" showErrorMessage="1" sqref="W3" xr:uid="{76ACB9BE-82A3-4F5C-B2C6-A0E7A6244D72}">
      <formula1>$I$238:$I$244</formula1>
    </dataValidation>
    <dataValidation type="list" allowBlank="1" showInputMessage="1" showErrorMessage="1" sqref="W47 W50:W51" xr:uid="{FF0FCBF6-48B6-42A5-B392-F0D7F8FFEA92}">
      <formula1>$H$62:$H$65</formula1>
    </dataValidation>
    <dataValidation type="list" allowBlank="1" showInputMessage="1" showErrorMessage="1" sqref="AD50 AD52:AD54 AD59:AD60 AD47" xr:uid="{9B4D3946-E492-4B82-885E-4BC61FF0B44D}">
      <formula1>$J$62:$J$63</formula1>
    </dataValidation>
    <dataValidation type="list" allowBlank="1" showInputMessage="1" showErrorMessage="1" sqref="AC50" xr:uid="{94CD4FF4-6084-42D5-8CF2-28F5C108ED2B}">
      <formula1>$I$62:$I$64</formula1>
    </dataValidation>
    <dataValidation type="list" allowBlank="1" showInputMessage="1" showErrorMessage="1" sqref="W36:W45 W49" xr:uid="{253059FF-0506-4BC6-8160-1054B403AC11}">
      <formula1>$H$61:$H$64</formula1>
    </dataValidation>
    <dataValidation showErrorMessage="1" sqref="AE87 A87" xr:uid="{D2AB73B2-8EEF-40D6-A53C-8AD4F0BBFFEE}"/>
    <dataValidation type="list" allowBlank="1" showErrorMessage="1" sqref="Q165" xr:uid="{EDC6E526-B7DC-491D-AB60-867A90AC7BA9}">
      <formula1>$J$45:$J$46</formula1>
    </dataValidation>
    <dataValidation type="list" allowBlank="1" showErrorMessage="1" sqref="Q167" xr:uid="{7D6567D3-5F51-4681-8B7A-A6C8EB59E56B}">
      <formula1>$J$29</formula1>
    </dataValidation>
    <dataValidation type="list" allowBlank="1" showErrorMessage="1" sqref="Q169 Q171:Q173 L172:L173" xr:uid="{47A97E7B-8A0C-4097-A116-125DE1201524}">
      <formula1>$J$35:$J$37</formula1>
    </dataValidation>
    <dataValidation type="list" allowBlank="1" showErrorMessage="1" sqref="W171:W173 W169" xr:uid="{584904A2-E29C-4DC3-B808-C1C25BF5B032}">
      <formula1>$K$35:$K$42</formula1>
    </dataValidation>
    <dataValidation type="list" allowBlank="1" showErrorMessage="1" sqref="W167" xr:uid="{6D0A1DD0-13E7-4A5C-A52B-8A3BC51EB104}">
      <formula1>$K$29:$K$33</formula1>
    </dataValidation>
    <dataValidation type="list" allowBlank="1" showErrorMessage="1" sqref="W165" xr:uid="{D22B9652-C12B-46CE-A614-4DF601F91706}">
      <formula1>$K$45:$K$49</formula1>
    </dataValidation>
    <dataValidation type="list" allowBlank="1" showErrorMessage="1" sqref="AE166:AE168 AE186" xr:uid="{FEB1322C-4B63-434F-9E14-07B3B95A0440}">
      <formula1>$R$29</formula1>
    </dataValidation>
    <dataValidation type="list" allowBlank="1" showErrorMessage="1" sqref="AE171:AE173 AE169" xr:uid="{225FC428-FFCC-4EE0-9459-80E328048E66}">
      <formula1>$R$35:$R$37</formula1>
    </dataValidation>
    <dataValidation type="list" allowBlank="1" showErrorMessage="1" sqref="AD171:AD173 AD169" xr:uid="{B761FDE1-A7D5-41D9-935D-43F790457A8D}">
      <formula1>$M$35:$M$39</formula1>
    </dataValidation>
    <dataValidation type="list" allowBlank="1" showErrorMessage="1" sqref="AD166:AD168 AD186" xr:uid="{2501A880-23F8-4EAD-830E-7806DD6F29D6}">
      <formula1>$M$29:$M$30</formula1>
    </dataValidation>
    <dataValidation type="list" allowBlank="1" showErrorMessage="1" sqref="AE165" xr:uid="{09871D5D-A85F-42CF-80B5-3BAD52FC3755}">
      <formula1>$R$45:$R$46</formula1>
    </dataValidation>
    <dataValidation type="list" allowBlank="1" showErrorMessage="1" sqref="AC171:AC172 AC165:AC169 AC186" xr:uid="{FB40C1EC-2F0A-43AE-9216-7296CD6CFC44}">
      <formula1>$L$45:$L$48</formula1>
    </dataValidation>
    <dataValidation type="list" allowBlank="1" showErrorMessage="1" sqref="Q176" xr:uid="{365FC4DE-B721-4749-AB85-05A79969F922}">
      <formula1>$J$30:$J$31</formula1>
    </dataValidation>
    <dataValidation type="list" allowBlank="1" showErrorMessage="1" sqref="AC173" xr:uid="{CC6B52D6-2B6B-448C-8697-F2654C2683E6}">
      <formula1>$L$35:$L$41</formula1>
    </dataValidation>
    <dataValidation type="list" allowBlank="1" showErrorMessage="1" sqref="AD176" xr:uid="{29F01B7B-47E6-496D-9E85-64C517781791}">
      <formula1>$M$30:$M$32</formula1>
    </dataValidation>
    <dataValidation type="list" allowBlank="1" showErrorMessage="1" sqref="Q184 R205 R161 Q200 Q182 Q178:Q180" xr:uid="{FF53CDB0-003A-4876-8E9A-A5381D7F624C}">
      <formula1>$B$22:$B$23</formula1>
    </dataValidation>
    <dataValidation type="list" allowBlank="1" showErrorMessage="1" sqref="AD177" xr:uid="{9B8E2536-AA45-4A77-AF01-23828E867843}">
      <formula1>$E$1:$E$18</formula1>
    </dataValidation>
    <dataValidation type="list" allowBlank="1" showErrorMessage="1" sqref="AE181" xr:uid="{4C131CFB-88BD-4D89-910B-E4EFB7466490}">
      <formula1>$R$43</formula1>
    </dataValidation>
    <dataValidation type="list" allowBlank="1" showErrorMessage="1" sqref="AD181" xr:uid="{446D66C1-4CB5-4D94-884B-4F389C541FCB}">
      <formula1>$M$43:$M$44</formula1>
    </dataValidation>
    <dataValidation type="list" allowBlank="1" showErrorMessage="1" sqref="W77:W79" xr:uid="{D15C430C-CE9B-4594-9C63-E5D32C577264}">
      <formula1>$D$31:$D$37</formula1>
    </dataValidation>
    <dataValidation type="list" allowBlank="1" showErrorMessage="1" sqref="W176" xr:uid="{1CEB5528-55C4-4E1B-BB4E-67A8B1FC89B9}">
      <formula1>$K$30:$K$37</formula1>
    </dataValidation>
    <dataValidation type="list" allowBlank="1" showErrorMessage="1" sqref="AE175:AE176" xr:uid="{2576B83C-1565-4FCB-82F9-6AA35266A104}">
      <formula1>$I$1:$I$50</formula1>
    </dataValidation>
    <dataValidation type="list" allowBlank="1" showErrorMessage="1" sqref="AC192 AC199" xr:uid="{5CE6955C-8674-45A8-B2CD-5B6E65721263}">
      <formula1>$L$42:$L$45</formula1>
    </dataValidation>
    <dataValidation type="list" allowBlank="1" showErrorMessage="1" sqref="AE192 AE199" xr:uid="{7812155D-9C99-41A8-AE2C-F9937C665418}">
      <formula1>$R$42</formula1>
    </dataValidation>
    <dataValidation type="list" allowBlank="1" showErrorMessage="1" sqref="AD192 AD199" xr:uid="{67A0E716-5EB1-4B5B-B3A0-23CA8C1AC2D3}">
      <formula1>$M$42:$M$43</formula1>
    </dataValidation>
    <dataValidation type="list" allowBlank="1" showErrorMessage="1" sqref="AC197" xr:uid="{BD6D8919-1172-4B8A-9738-90A83367FF9E}">
      <formula1>$L$44:$L$47</formula1>
    </dataValidation>
    <dataValidation type="list" allowBlank="1" showErrorMessage="1" sqref="Q197" xr:uid="{DB0DE149-364E-4527-A331-454FF5B4E1B7}">
      <formula1>$B$1</formula1>
    </dataValidation>
    <dataValidation type="list" allowBlank="1" showErrorMessage="1" sqref="W198" xr:uid="{F1E32299-D735-490B-964B-9CDE86D59537}">
      <formula1>$C$22:$C$27</formula1>
    </dataValidation>
    <dataValidation type="list" allowBlank="1" showErrorMessage="1" sqref="W204" xr:uid="{AD7DA9B7-4469-49A8-AA2B-5FEC60C9BEC6}">
      <formula1>$K$34:$K$41</formula1>
    </dataValidation>
    <dataValidation type="list" allowBlank="1" showErrorMessage="1" sqref="AE204" xr:uid="{36659768-BA70-41A5-8038-8FE605C41EB2}">
      <formula1>$R$34:$R$36</formula1>
    </dataValidation>
    <dataValidation type="list" allowBlank="1" showErrorMessage="1" sqref="AD204" xr:uid="{A2A82BB7-A43C-4496-A188-F557ED47FD0E}">
      <formula1>$M$34:$M$38</formula1>
    </dataValidation>
    <dataValidation type="list" allowBlank="1" showErrorMessage="1" sqref="Q204 L204" xr:uid="{18C1F577-7D60-4699-B935-740796308765}">
      <formula1>$J$34:$J$36</formula1>
    </dataValidation>
    <dataValidation type="list" allowBlank="1" showInputMessage="1" showErrorMessage="1" sqref="W108:W112 W102:W105 W125:W128 W93:W97" xr:uid="{94494385-7598-4AD0-B916-3117FE48709A}">
      <formula1>$I$66:$I$69</formula1>
    </dataValidation>
    <dataValidation type="list" allowBlank="1" showInputMessage="1" showErrorMessage="1" sqref="AD112 AD96:AD98 AD108:AD110 AD102:AD105" xr:uid="{D2293022-C8DB-42A3-8BD0-69FA2FF2DB00}">
      <formula1>$K$66:$K$66</formula1>
    </dataValidation>
    <dataValidation type="list" allowBlank="1" showInputMessage="1" showErrorMessage="1" sqref="Q112 Q96:Q98 Q100:Q103 Q85:Q86 Q88:Q94 Q105 Q108:Q110" xr:uid="{72D0AD17-0CBD-4A85-84F2-4377F4314C0D}">
      <formula1>$H$207:$H$207</formula1>
    </dataValidation>
    <dataValidation type="list" allowBlank="1" showErrorMessage="1" sqref="AD165" xr:uid="{ED2AE799-E26D-40C9-8123-A46E308D1CAE}">
      <formula1>$M$45:$M$97</formula1>
    </dataValidation>
    <dataValidation type="list" allowBlank="1" showErrorMessage="1" sqref="Q166" xr:uid="{82C0A612-1EC1-49A3-BED0-0E2041BFD769}">
      <formula1>$L$28:$L$183</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410F2-0569-4DC5-8AC5-2DA200B956B1}">
  <sheetPr filterMode="1">
    <tabColor rgb="FF7030A0"/>
    <pageSetUpPr fitToPage="1"/>
  </sheetPr>
  <dimension ref="A1:XFB977"/>
  <sheetViews>
    <sheetView showGridLines="0" zoomScale="70" zoomScaleNormal="70" workbookViewId="0">
      <pane ySplit="3" topLeftCell="A4" activePane="bottomLeft" state="frozen"/>
      <selection pane="bottomLeft" activeCell="M2" sqref="M2:T2"/>
    </sheetView>
  </sheetViews>
  <sheetFormatPr baseColWidth="10" defaultColWidth="14.42578125" defaultRowHeight="46.5" customHeight="1" x14ac:dyDescent="0.25"/>
  <cols>
    <col min="1" max="1" width="6.7109375" style="64" hidden="1" customWidth="1"/>
    <col min="2" max="2" width="16.7109375" style="64" hidden="1" customWidth="1"/>
    <col min="3" max="3" width="13.28515625" style="132" customWidth="1"/>
    <col min="4" max="4" width="18.28515625" style="64" hidden="1" customWidth="1"/>
    <col min="5" max="5" width="17.85546875" style="64" hidden="1" customWidth="1"/>
    <col min="6" max="6" width="20.140625" style="64" hidden="1" customWidth="1"/>
    <col min="7" max="7" width="30.85546875" style="64" customWidth="1"/>
    <col min="8" max="8" width="49.42578125" style="64" customWidth="1"/>
    <col min="9" max="9" width="68.140625" style="64" customWidth="1"/>
    <col min="10" max="12" width="15.42578125" style="64" hidden="1" customWidth="1"/>
    <col min="13" max="13" width="21.140625" style="133" customWidth="1"/>
    <col min="14" max="14" width="24.5703125" style="64" hidden="1" customWidth="1"/>
    <col min="15" max="15" width="32.140625" style="64" hidden="1" customWidth="1"/>
    <col min="16" max="16" width="18.7109375" style="64" hidden="1" customWidth="1"/>
    <col min="17" max="18" width="22" style="64" hidden="1" customWidth="1"/>
    <col min="19" max="19" width="5.42578125" style="64" hidden="1" customWidth="1"/>
    <col min="20" max="20" width="59.140625" style="64" hidden="1" customWidth="1"/>
    <col min="21" max="22" width="25.7109375" style="64" hidden="1" customWidth="1"/>
    <col min="23" max="23" width="18" style="64" hidden="1" customWidth="1"/>
    <col min="24" max="24" width="19.28515625" style="64" hidden="1" customWidth="1"/>
    <col min="25" max="25" width="24.5703125" style="64" hidden="1" customWidth="1"/>
    <col min="26" max="26" width="18.5703125" style="64" hidden="1" customWidth="1"/>
    <col min="27" max="27" width="16.7109375" style="64" hidden="1" customWidth="1"/>
    <col min="28" max="28" width="46.28515625" style="64" hidden="1" customWidth="1"/>
    <col min="29" max="29" width="3.28515625" style="64" hidden="1" customWidth="1"/>
    <col min="30" max="30" width="15.28515625" style="64" hidden="1" customWidth="1"/>
    <col min="31" max="31" width="83.5703125" style="64" customWidth="1"/>
    <col min="32" max="32" width="62.7109375" style="64" customWidth="1"/>
    <col min="33" max="33" width="48.28515625" style="64" customWidth="1"/>
    <col min="34" max="16384" width="14.42578125" style="64"/>
  </cols>
  <sheetData>
    <row r="1" spans="1:33" s="62" customFormat="1" ht="24.75" customHeight="1" thickBot="1" x14ac:dyDescent="0.5">
      <c r="A1" s="416" t="s">
        <v>5168</v>
      </c>
      <c r="B1" s="416"/>
      <c r="C1" s="417"/>
      <c r="D1" s="416"/>
      <c r="E1" s="416"/>
      <c r="F1" s="416"/>
      <c r="G1" s="417"/>
      <c r="H1" s="416"/>
      <c r="I1" s="417"/>
      <c r="J1" s="416"/>
      <c r="K1" s="416"/>
      <c r="L1" s="416"/>
      <c r="M1" s="417"/>
      <c r="N1" s="416"/>
      <c r="O1" s="416"/>
      <c r="P1" s="416"/>
      <c r="Q1" s="416"/>
      <c r="R1" s="416"/>
      <c r="S1" s="416"/>
      <c r="T1" s="416"/>
      <c r="U1" s="416"/>
      <c r="V1" s="416"/>
      <c r="W1" s="416"/>
      <c r="X1" s="416"/>
      <c r="Y1" s="416"/>
      <c r="Z1" s="416"/>
      <c r="AA1" s="416"/>
      <c r="AB1" s="416"/>
      <c r="AC1" s="416"/>
      <c r="AD1" s="417"/>
      <c r="AE1" s="417"/>
      <c r="AF1" s="416"/>
      <c r="AG1" s="418"/>
    </row>
    <row r="2" spans="1:33" s="62" customFormat="1" ht="27" customHeight="1" thickBot="1" x14ac:dyDescent="0.65">
      <c r="A2" s="63"/>
      <c r="B2" s="64"/>
      <c r="D2" s="64"/>
      <c r="E2" s="64"/>
      <c r="F2" s="64"/>
      <c r="G2" s="65" t="s">
        <v>5169</v>
      </c>
      <c r="H2" s="66"/>
      <c r="I2" s="419" t="s">
        <v>5168</v>
      </c>
      <c r="J2" s="420"/>
      <c r="K2" s="64"/>
      <c r="L2" s="66"/>
      <c r="M2" s="421" t="s">
        <v>260</v>
      </c>
      <c r="N2" s="422"/>
      <c r="O2" s="422"/>
      <c r="P2" s="422"/>
      <c r="Q2" s="422"/>
      <c r="R2" s="422"/>
      <c r="S2" s="422"/>
      <c r="T2" s="422"/>
      <c r="U2" s="64"/>
      <c r="V2" s="64"/>
      <c r="W2" s="64"/>
      <c r="X2" s="64"/>
      <c r="Y2" s="64"/>
      <c r="Z2" s="64"/>
      <c r="AA2" s="64"/>
      <c r="AB2" s="64"/>
      <c r="AC2" s="64"/>
      <c r="AD2" s="423" t="s">
        <v>5170</v>
      </c>
      <c r="AE2" s="424"/>
      <c r="AF2" s="424"/>
      <c r="AG2" s="425"/>
    </row>
    <row r="3" spans="1:33" ht="41.25" customHeight="1" x14ac:dyDescent="0.25">
      <c r="A3" s="67" t="s">
        <v>2810</v>
      </c>
      <c r="B3" s="67" t="s">
        <v>1783</v>
      </c>
      <c r="C3" s="68" t="s">
        <v>2811</v>
      </c>
      <c r="D3" s="68" t="s">
        <v>2812</v>
      </c>
      <c r="E3" s="68" t="s">
        <v>2809</v>
      </c>
      <c r="F3" s="68" t="s">
        <v>2813</v>
      </c>
      <c r="G3" s="68" t="s">
        <v>5171</v>
      </c>
      <c r="H3" s="68" t="s">
        <v>5172</v>
      </c>
      <c r="I3" s="68" t="s">
        <v>3</v>
      </c>
      <c r="J3" s="68" t="s">
        <v>5173</v>
      </c>
      <c r="K3" s="68" t="s">
        <v>276</v>
      </c>
      <c r="L3" s="68" t="s">
        <v>4341</v>
      </c>
      <c r="M3" s="69" t="s">
        <v>5174</v>
      </c>
      <c r="N3" s="70" t="s">
        <v>108</v>
      </c>
      <c r="O3" s="70" t="s">
        <v>1</v>
      </c>
      <c r="P3" s="71" t="s">
        <v>5175</v>
      </c>
      <c r="Q3" s="72" t="s">
        <v>185</v>
      </c>
      <c r="R3" s="72" t="s">
        <v>213</v>
      </c>
      <c r="S3" s="72" t="s">
        <v>234</v>
      </c>
      <c r="T3" s="68" t="s">
        <v>2</v>
      </c>
      <c r="U3" s="70" t="s">
        <v>248</v>
      </c>
      <c r="V3" s="70" t="s">
        <v>261</v>
      </c>
      <c r="W3" s="68" t="s">
        <v>265</v>
      </c>
      <c r="X3" s="70" t="s">
        <v>262</v>
      </c>
      <c r="Y3" s="70" t="s">
        <v>263</v>
      </c>
      <c r="Z3" s="73" t="s">
        <v>5176</v>
      </c>
      <c r="AA3" s="70" t="s">
        <v>5177</v>
      </c>
      <c r="AB3" s="70" t="s">
        <v>8</v>
      </c>
      <c r="AC3" s="74">
        <v>999</v>
      </c>
      <c r="AD3" s="75" t="s">
        <v>5178</v>
      </c>
      <c r="AE3" s="76" t="s">
        <v>213</v>
      </c>
      <c r="AF3" s="77" t="s">
        <v>234</v>
      </c>
      <c r="AG3" s="77" t="s">
        <v>5179</v>
      </c>
    </row>
    <row r="4" spans="1:33" ht="41.25" customHeight="1" x14ac:dyDescent="0.25">
      <c r="A4" s="78" t="s">
        <v>3437</v>
      </c>
      <c r="B4" s="78" t="s">
        <v>2814</v>
      </c>
      <c r="C4" s="79" t="s">
        <v>586</v>
      </c>
      <c r="D4" s="78" t="s">
        <v>3438</v>
      </c>
      <c r="E4" s="78" t="s">
        <v>2843</v>
      </c>
      <c r="F4" s="78" t="s">
        <v>494</v>
      </c>
      <c r="G4" s="92" t="s">
        <v>3439</v>
      </c>
      <c r="H4" s="92" t="s">
        <v>3440</v>
      </c>
      <c r="I4" s="78" t="s">
        <v>1248</v>
      </c>
      <c r="J4" s="78" t="s">
        <v>1249</v>
      </c>
      <c r="K4" s="80" t="s">
        <v>50</v>
      </c>
      <c r="L4" s="81">
        <v>3000</v>
      </c>
      <c r="M4" s="82">
        <v>3000</v>
      </c>
      <c r="N4" s="78"/>
      <c r="O4" s="78" t="s">
        <v>1250</v>
      </c>
      <c r="P4" s="83"/>
      <c r="Q4" s="84"/>
      <c r="R4" s="84" t="s">
        <v>214</v>
      </c>
      <c r="S4" s="84"/>
      <c r="T4" s="85" t="s">
        <v>1251</v>
      </c>
      <c r="U4" s="78"/>
      <c r="V4" s="78"/>
      <c r="W4" s="78" t="s">
        <v>4997</v>
      </c>
      <c r="X4" s="86">
        <v>3000</v>
      </c>
      <c r="Y4" s="86">
        <v>0</v>
      </c>
      <c r="Z4" s="87">
        <v>3000</v>
      </c>
      <c r="AA4" s="88">
        <v>0</v>
      </c>
      <c r="AB4" s="89" t="s">
        <v>1252</v>
      </c>
      <c r="AC4" s="90"/>
      <c r="AD4" s="91" t="str">
        <f>VLOOKUP($G4,'[1]datos totales (FINAL) 2022'!$A$2:$F$408,3,FALSE)</f>
        <v>SI</v>
      </c>
      <c r="AE4" s="78" t="str">
        <f>VLOOKUP($G4,'[1]datos totales (FINAL) 2022'!$A$2:$F$408,4,FALSE)</f>
        <v>OBJETIVO 4: GARANTIZAR UNA EDUCACIÓN INCLUSIVA, EQUITATIVA Y DE CALIDAD Y PROMOVER OPORTUNIDADES DE APRENDIZAJE DURANTE TODA LA VIDA PARA TODOS</v>
      </c>
      <c r="AF4" s="92" t="str">
        <f>VLOOKUP($G4,'[1]datos totales (FINAL) 2022'!$A$2:$F$408,5,FALSE)</f>
        <v xml:space="preserve">Meta 4.3 </v>
      </c>
      <c r="AG4" s="93">
        <f>VLOOKUP($G4,'[1]datos totales (FINAL) 2022'!$A$2:$F$408,6,FALSE)</f>
        <v>0</v>
      </c>
    </row>
    <row r="5" spans="1:33" ht="46.5" customHeight="1" x14ac:dyDescent="0.25">
      <c r="A5" s="78" t="s">
        <v>3437</v>
      </c>
      <c r="B5" s="78" t="s">
        <v>2814</v>
      </c>
      <c r="C5" s="79" t="s">
        <v>586</v>
      </c>
      <c r="D5" s="78" t="s">
        <v>3438</v>
      </c>
      <c r="E5" s="78" t="s">
        <v>2911</v>
      </c>
      <c r="F5" s="78" t="s">
        <v>3441</v>
      </c>
      <c r="G5" s="92" t="s">
        <v>1275</v>
      </c>
      <c r="H5" s="92" t="s">
        <v>1276</v>
      </c>
      <c r="I5" s="78" t="s">
        <v>1248</v>
      </c>
      <c r="J5" s="78" t="s">
        <v>1253</v>
      </c>
      <c r="K5" s="80" t="s">
        <v>50</v>
      </c>
      <c r="L5" s="81">
        <v>120000</v>
      </c>
      <c r="M5" s="82">
        <v>120000</v>
      </c>
      <c r="N5" s="78"/>
      <c r="O5" s="78" t="s">
        <v>1254</v>
      </c>
      <c r="P5" s="83"/>
      <c r="Q5" s="84"/>
      <c r="R5" s="84" t="s">
        <v>214</v>
      </c>
      <c r="S5" s="84"/>
      <c r="T5" s="85" t="s">
        <v>1255</v>
      </c>
      <c r="U5" s="78">
        <v>90</v>
      </c>
      <c r="V5" s="78"/>
      <c r="W5" s="78">
        <v>90</v>
      </c>
      <c r="X5" s="86">
        <v>120000</v>
      </c>
      <c r="Y5" s="86">
        <v>99000</v>
      </c>
      <c r="Z5" s="87">
        <v>120000</v>
      </c>
      <c r="AA5" s="88">
        <v>0</v>
      </c>
      <c r="AB5" s="89"/>
      <c r="AC5" s="90"/>
      <c r="AD5" s="91" t="str">
        <f>VLOOKUP($G5,'[1]datos totales (FINAL) 2022'!$A$2:$F$408,3,FALSE)</f>
        <v>SI</v>
      </c>
      <c r="AE5" s="78" t="str">
        <f>VLOOKUP($G5,'[1]datos totales (FINAL) 2022'!$A$2:$F$408,4,FALSE)</f>
        <v>OBJETIVO 4: GARANTIZAR UNA EDUCACIÓN INCLUSIVA, EQUITATIVA Y DE CALIDAD Y PROMOVER OPORTUNIDADES DE APRENDIZAJE DURANTE TODA LA VIDA PARA TODOS</v>
      </c>
      <c r="AF5" s="92" t="str">
        <f>VLOOKUP($G5,'[1]datos totales (FINAL) 2022'!$A$2:$F$408,5,FALSE)</f>
        <v xml:space="preserve">Meta 4.3 </v>
      </c>
      <c r="AG5" s="93">
        <f>VLOOKUP($G5,'[1]datos totales (FINAL) 2022'!$A$2:$F$408,6,FALSE)</f>
        <v>0</v>
      </c>
    </row>
    <row r="6" spans="1:33" ht="46.5" hidden="1" customHeight="1" x14ac:dyDescent="0.25">
      <c r="A6" s="78" t="s">
        <v>3217</v>
      </c>
      <c r="B6" s="78" t="s">
        <v>2814</v>
      </c>
      <c r="C6" s="79" t="s">
        <v>586</v>
      </c>
      <c r="D6" s="78" t="s">
        <v>3210</v>
      </c>
      <c r="E6" s="78" t="s">
        <v>2898</v>
      </c>
      <c r="F6" s="78" t="s">
        <v>3233</v>
      </c>
      <c r="G6" s="78" t="s">
        <v>3234</v>
      </c>
      <c r="H6" s="78" t="s">
        <v>3235</v>
      </c>
      <c r="I6" s="78"/>
      <c r="J6" s="78"/>
      <c r="K6" s="80"/>
      <c r="L6" s="81">
        <v>155000</v>
      </c>
      <c r="M6" s="82">
        <v>0</v>
      </c>
      <c r="N6" s="78"/>
      <c r="O6" s="78"/>
      <c r="P6" s="83"/>
      <c r="Q6" s="84"/>
      <c r="R6" s="84"/>
      <c r="S6" s="84"/>
      <c r="T6" s="85"/>
      <c r="U6" s="78"/>
      <c r="V6" s="78"/>
      <c r="W6" s="78"/>
      <c r="X6" s="86"/>
      <c r="Y6" s="86"/>
      <c r="Z6" s="87"/>
      <c r="AA6" s="88"/>
      <c r="AB6" s="89"/>
      <c r="AC6" s="90"/>
      <c r="AD6" s="94" t="s">
        <v>232</v>
      </c>
      <c r="AE6" s="89" t="s">
        <v>223</v>
      </c>
      <c r="AF6" s="95"/>
      <c r="AG6" s="96" t="s">
        <v>5180</v>
      </c>
    </row>
    <row r="7" spans="1:33" ht="46.5" hidden="1" customHeight="1" x14ac:dyDescent="0.25">
      <c r="A7" s="78" t="s">
        <v>3217</v>
      </c>
      <c r="B7" s="78" t="s">
        <v>2814</v>
      </c>
      <c r="C7" s="79" t="s">
        <v>586</v>
      </c>
      <c r="D7" s="78" t="s">
        <v>3210</v>
      </c>
      <c r="E7" s="78" t="s">
        <v>2898</v>
      </c>
      <c r="F7" s="78" t="s">
        <v>3230</v>
      </c>
      <c r="G7" s="78" t="s">
        <v>3236</v>
      </c>
      <c r="H7" s="78" t="s">
        <v>3237</v>
      </c>
      <c r="I7" s="78"/>
      <c r="J7" s="78"/>
      <c r="K7" s="80"/>
      <c r="L7" s="81">
        <v>30000</v>
      </c>
      <c r="M7" s="82">
        <v>0</v>
      </c>
      <c r="N7" s="78"/>
      <c r="O7" s="78"/>
      <c r="P7" s="83"/>
      <c r="Q7" s="84"/>
      <c r="R7" s="84"/>
      <c r="S7" s="84"/>
      <c r="T7" s="85"/>
      <c r="U7" s="78"/>
      <c r="V7" s="78"/>
      <c r="W7" s="78"/>
      <c r="X7" s="86"/>
      <c r="Y7" s="86"/>
      <c r="Z7" s="87"/>
      <c r="AA7" s="88"/>
      <c r="AB7" s="89"/>
      <c r="AC7" s="90"/>
      <c r="AD7" s="94" t="s">
        <v>232</v>
      </c>
      <c r="AE7" s="89" t="s">
        <v>218</v>
      </c>
      <c r="AF7" s="95" t="s">
        <v>5181</v>
      </c>
      <c r="AG7" s="96"/>
    </row>
    <row r="8" spans="1:33" ht="46.5" customHeight="1" x14ac:dyDescent="0.25">
      <c r="A8" s="78" t="s">
        <v>2940</v>
      </c>
      <c r="B8" s="78" t="s">
        <v>2814</v>
      </c>
      <c r="C8" s="79" t="s">
        <v>586</v>
      </c>
      <c r="D8" s="78" t="s">
        <v>4300</v>
      </c>
      <c r="E8" s="78" t="s">
        <v>2898</v>
      </c>
      <c r="F8" s="78" t="s">
        <v>4301</v>
      </c>
      <c r="G8" s="92" t="s">
        <v>4302</v>
      </c>
      <c r="H8" s="92" t="s">
        <v>4303</v>
      </c>
      <c r="I8" s="78" t="s">
        <v>4955</v>
      </c>
      <c r="J8" s="78" t="s">
        <v>5182</v>
      </c>
      <c r="K8" s="80" t="s">
        <v>114</v>
      </c>
      <c r="L8" s="81">
        <v>92000</v>
      </c>
      <c r="M8" s="82">
        <v>20000</v>
      </c>
      <c r="N8" s="78" t="s">
        <v>109</v>
      </c>
      <c r="O8" s="78" t="s">
        <v>2505</v>
      </c>
      <c r="P8" s="83"/>
      <c r="Q8" s="84" t="s">
        <v>232</v>
      </c>
      <c r="R8" s="84" t="s">
        <v>221</v>
      </c>
      <c r="S8" s="84"/>
      <c r="T8" s="85" t="s">
        <v>5183</v>
      </c>
      <c r="U8" s="78">
        <v>1</v>
      </c>
      <c r="V8" s="78">
        <v>1</v>
      </c>
      <c r="W8" s="78" t="s">
        <v>5184</v>
      </c>
      <c r="X8" s="86">
        <v>20000</v>
      </c>
      <c r="Y8" s="86"/>
      <c r="Z8" s="87">
        <v>20000</v>
      </c>
      <c r="AA8" s="88">
        <v>0</v>
      </c>
      <c r="AB8" s="89"/>
      <c r="AC8" s="90"/>
      <c r="AD8" s="91" t="str">
        <f>VLOOKUP($G8,'[1]datos totales (FINAL) 2022'!$A$2:$F$408,3,FALSE)</f>
        <v>SI</v>
      </c>
      <c r="AE8" s="78" t="str">
        <f>VLOOKUP($G8,'[1]datos totales (FINAL) 2022'!$A$2:$F$408,4,FALSE)</f>
        <v>OBJETIVO 9: CONSTRUIR INFRAESTRUCTURAS RESILIENTES, PROMOVER LA INDUSTRIALIZACIÓN SOSTENIBLE Y FOMENTAR LA INNOVACIÓN</v>
      </c>
      <c r="AF8" s="92" t="str">
        <f>VLOOKUP($G8,'[1]datos totales (FINAL) 2022'!$A$2:$F$408,5,FALSE)</f>
        <v>Meta 9.B</v>
      </c>
      <c r="AG8" s="93" t="str">
        <f>VLOOKUP($G8,'[1]datos totales (FINAL) 2022'!$A$2:$F$408,6,FALSE)</f>
        <v xml:space="preserve">La Meta es 9.B (desarrollo de la tecnología, investigación e innovación) y Meta 9. C (Aumento del acceso a TIC e Internet). </v>
      </c>
    </row>
    <row r="9" spans="1:33" ht="46.5" hidden="1" customHeight="1" x14ac:dyDescent="0.25">
      <c r="A9" s="78" t="s">
        <v>2940</v>
      </c>
      <c r="B9" s="78" t="s">
        <v>2814</v>
      </c>
      <c r="C9" s="79" t="s">
        <v>586</v>
      </c>
      <c r="D9" s="78" t="s">
        <v>4300</v>
      </c>
      <c r="E9" s="78" t="s">
        <v>2898</v>
      </c>
      <c r="F9" s="78" t="s">
        <v>4301</v>
      </c>
      <c r="G9" s="78" t="s">
        <v>4302</v>
      </c>
      <c r="H9" s="78" t="s">
        <v>4303</v>
      </c>
      <c r="I9" s="78" t="s">
        <v>2504</v>
      </c>
      <c r="J9" s="78" t="s">
        <v>4957</v>
      </c>
      <c r="K9" s="80" t="s">
        <v>114</v>
      </c>
      <c r="L9" s="81"/>
      <c r="M9" s="82"/>
      <c r="N9" s="78"/>
      <c r="O9" s="78" t="s">
        <v>2505</v>
      </c>
      <c r="P9" s="83"/>
      <c r="Q9" s="84"/>
      <c r="R9" s="84"/>
      <c r="S9" s="84"/>
      <c r="T9" s="85"/>
      <c r="U9" s="78"/>
      <c r="V9" s="78"/>
      <c r="W9" s="78"/>
      <c r="X9" s="86">
        <v>45000</v>
      </c>
      <c r="Y9" s="86"/>
      <c r="Z9" s="87">
        <v>0</v>
      </c>
      <c r="AA9" s="88">
        <v>45000</v>
      </c>
      <c r="AB9" s="89"/>
      <c r="AC9" s="90"/>
      <c r="AD9" s="91" t="str">
        <f>VLOOKUP($G9,'[1]datos totales (FINAL) 2022'!$A$2:$F$408,3,FALSE)</f>
        <v>SI</v>
      </c>
      <c r="AE9" s="78" t="str">
        <f>VLOOKUP($G9,'[1]datos totales (FINAL) 2022'!$A$2:$F$408,4,FALSE)</f>
        <v>OBJETIVO 9: CONSTRUIR INFRAESTRUCTURAS RESILIENTES, PROMOVER LA INDUSTRIALIZACIÓN SOSTENIBLE Y FOMENTAR LA INNOVACIÓN</v>
      </c>
      <c r="AF9" s="92" t="str">
        <f>VLOOKUP($G9,'[1]datos totales (FINAL) 2022'!$A$2:$F$408,5,FALSE)</f>
        <v>Meta 9.B</v>
      </c>
      <c r="AG9" s="93" t="str">
        <f>VLOOKUP($G9,'[1]datos totales (FINAL) 2022'!$A$2:$F$408,6,FALSE)</f>
        <v xml:space="preserve">La Meta es 9.B (desarrollo de la tecnología, investigación e innovación) y Meta 9. C (Aumento del acceso a TIC e Internet). </v>
      </c>
    </row>
    <row r="10" spans="1:33" ht="46.5" hidden="1" customHeight="1" x14ac:dyDescent="0.25">
      <c r="A10" s="78" t="s">
        <v>2940</v>
      </c>
      <c r="B10" s="78" t="s">
        <v>2814</v>
      </c>
      <c r="C10" s="79" t="s">
        <v>586</v>
      </c>
      <c r="D10" s="78" t="s">
        <v>4300</v>
      </c>
      <c r="E10" s="78" t="s">
        <v>2898</v>
      </c>
      <c r="F10" s="78" t="s">
        <v>4301</v>
      </c>
      <c r="G10" s="78" t="s">
        <v>4302</v>
      </c>
      <c r="H10" s="78" t="s">
        <v>4303</v>
      </c>
      <c r="I10" s="78" t="s">
        <v>2504</v>
      </c>
      <c r="J10" s="78" t="s">
        <v>4553</v>
      </c>
      <c r="K10" s="80" t="s">
        <v>114</v>
      </c>
      <c r="L10" s="81"/>
      <c r="M10" s="82"/>
      <c r="N10" s="78" t="s">
        <v>109</v>
      </c>
      <c r="O10" s="78" t="s">
        <v>2505</v>
      </c>
      <c r="P10" s="83"/>
      <c r="Q10" s="84" t="s">
        <v>233</v>
      </c>
      <c r="R10" s="84"/>
      <c r="S10" s="84"/>
      <c r="T10" s="85"/>
      <c r="U10" s="78"/>
      <c r="V10" s="78"/>
      <c r="W10" s="78"/>
      <c r="X10" s="86">
        <v>27000</v>
      </c>
      <c r="Y10" s="86">
        <v>24746.92</v>
      </c>
      <c r="Z10" s="87">
        <v>0</v>
      </c>
      <c r="AA10" s="88">
        <v>27000</v>
      </c>
      <c r="AB10" s="89" t="s">
        <v>2506</v>
      </c>
      <c r="AC10" s="90"/>
      <c r="AD10" s="91" t="str">
        <f>VLOOKUP($G10,'[1]datos totales (FINAL) 2022'!$A$2:$F$408,3,FALSE)</f>
        <v>SI</v>
      </c>
      <c r="AE10" s="78" t="str">
        <f>VLOOKUP($G10,'[1]datos totales (FINAL) 2022'!$A$2:$F$408,4,FALSE)</f>
        <v>OBJETIVO 9: CONSTRUIR INFRAESTRUCTURAS RESILIENTES, PROMOVER LA INDUSTRIALIZACIÓN SOSTENIBLE Y FOMENTAR LA INNOVACIÓN</v>
      </c>
      <c r="AF10" s="92" t="str">
        <f>VLOOKUP($G10,'[1]datos totales (FINAL) 2022'!$A$2:$F$408,5,FALSE)</f>
        <v>Meta 9.B</v>
      </c>
      <c r="AG10" s="93" t="str">
        <f>VLOOKUP($G10,'[1]datos totales (FINAL) 2022'!$A$2:$F$408,6,FALSE)</f>
        <v xml:space="preserve">La Meta es 9.B (desarrollo de la tecnología, investigación e innovación) y Meta 9. C (Aumento del acceso a TIC e Internet). </v>
      </c>
    </row>
    <row r="11" spans="1:33" ht="46.5" hidden="1" customHeight="1" x14ac:dyDescent="0.25">
      <c r="A11" s="78" t="s">
        <v>2940</v>
      </c>
      <c r="B11" s="78" t="s">
        <v>2814</v>
      </c>
      <c r="C11" s="79" t="s">
        <v>586</v>
      </c>
      <c r="D11" s="78" t="s">
        <v>4300</v>
      </c>
      <c r="E11" s="78" t="s">
        <v>2898</v>
      </c>
      <c r="F11" s="78" t="s">
        <v>4301</v>
      </c>
      <c r="G11" s="78" t="s">
        <v>4302</v>
      </c>
      <c r="H11" s="78" t="s">
        <v>4303</v>
      </c>
      <c r="I11" s="78" t="s">
        <v>4958</v>
      </c>
      <c r="J11" s="78" t="s">
        <v>4959</v>
      </c>
      <c r="K11" s="80" t="s">
        <v>114</v>
      </c>
      <c r="L11" s="81"/>
      <c r="M11" s="82"/>
      <c r="N11" s="78" t="s">
        <v>109</v>
      </c>
      <c r="O11" s="78" t="s">
        <v>2505</v>
      </c>
      <c r="P11" s="83"/>
      <c r="Q11" s="84" t="s">
        <v>232</v>
      </c>
      <c r="R11" s="84" t="s">
        <v>221</v>
      </c>
      <c r="S11" s="84"/>
      <c r="T11" s="85" t="s">
        <v>5183</v>
      </c>
      <c r="U11" s="78"/>
      <c r="V11" s="78"/>
      <c r="W11" s="78" t="s">
        <v>5184</v>
      </c>
      <c r="X11" s="86">
        <v>0</v>
      </c>
      <c r="Y11" s="86"/>
      <c r="Z11" s="87">
        <v>0</v>
      </c>
      <c r="AA11" s="88">
        <v>0</v>
      </c>
      <c r="AB11" s="89" t="s">
        <v>2507</v>
      </c>
      <c r="AC11" s="90"/>
      <c r="AD11" s="91" t="str">
        <f>VLOOKUP($G11,'[1]datos totales (FINAL) 2022'!$A$2:$F$408,3,FALSE)</f>
        <v>SI</v>
      </c>
      <c r="AE11" s="78" t="str">
        <f>VLOOKUP($G11,'[1]datos totales (FINAL) 2022'!$A$2:$F$408,4,FALSE)</f>
        <v>OBJETIVO 9: CONSTRUIR INFRAESTRUCTURAS RESILIENTES, PROMOVER LA INDUSTRIALIZACIÓN SOSTENIBLE Y FOMENTAR LA INNOVACIÓN</v>
      </c>
      <c r="AF11" s="92" t="str">
        <f>VLOOKUP($G11,'[1]datos totales (FINAL) 2022'!$A$2:$F$408,5,FALSE)</f>
        <v>Meta 9.B</v>
      </c>
      <c r="AG11" s="93" t="str">
        <f>VLOOKUP($G11,'[1]datos totales (FINAL) 2022'!$A$2:$F$408,6,FALSE)</f>
        <v xml:space="preserve">La Meta es 9.B (desarrollo de la tecnología, investigación e innovación) y Meta 9. C (Aumento del acceso a TIC e Internet). </v>
      </c>
    </row>
    <row r="12" spans="1:33" ht="46.5" customHeight="1" x14ac:dyDescent="0.25">
      <c r="A12" s="78" t="s">
        <v>2940</v>
      </c>
      <c r="B12" s="78" t="s">
        <v>2814</v>
      </c>
      <c r="C12" s="79" t="s">
        <v>586</v>
      </c>
      <c r="D12" s="78" t="s">
        <v>4300</v>
      </c>
      <c r="E12" s="78" t="s">
        <v>2898</v>
      </c>
      <c r="F12" s="78" t="s">
        <v>4301</v>
      </c>
      <c r="G12" s="92" t="s">
        <v>4302</v>
      </c>
      <c r="H12" s="92" t="s">
        <v>4303</v>
      </c>
      <c r="I12" s="78" t="s">
        <v>2504</v>
      </c>
      <c r="J12" s="78" t="s">
        <v>2508</v>
      </c>
      <c r="K12" s="80" t="s">
        <v>114</v>
      </c>
      <c r="L12" s="81"/>
      <c r="M12" s="82">
        <v>175500</v>
      </c>
      <c r="N12" s="78" t="s">
        <v>109</v>
      </c>
      <c r="O12" s="78" t="s">
        <v>2505</v>
      </c>
      <c r="P12" s="83"/>
      <c r="Q12" s="84"/>
      <c r="R12" s="84"/>
      <c r="S12" s="84"/>
      <c r="T12" s="85"/>
      <c r="U12" s="78"/>
      <c r="V12" s="78"/>
      <c r="W12" s="78"/>
      <c r="X12" s="86"/>
      <c r="Y12" s="86"/>
      <c r="Z12" s="87">
        <v>175450</v>
      </c>
      <c r="AA12" s="88">
        <v>-175450</v>
      </c>
      <c r="AB12" s="89" t="s">
        <v>2509</v>
      </c>
      <c r="AC12" s="90"/>
      <c r="AD12" s="91" t="str">
        <f>VLOOKUP($G12,'[1]datos totales (FINAL) 2022'!$A$2:$F$408,3,FALSE)</f>
        <v>SI</v>
      </c>
      <c r="AE12" s="78" t="str">
        <f>VLOOKUP($G12,'[1]datos totales (FINAL) 2022'!$A$2:$F$408,4,FALSE)</f>
        <v>OBJETIVO 9: CONSTRUIR INFRAESTRUCTURAS RESILIENTES, PROMOVER LA INDUSTRIALIZACIÓN SOSTENIBLE Y FOMENTAR LA INNOVACIÓN</v>
      </c>
      <c r="AF12" s="92" t="str">
        <f>VLOOKUP($G12,'[1]datos totales (FINAL) 2022'!$A$2:$F$408,5,FALSE)</f>
        <v>Meta 9.B</v>
      </c>
      <c r="AG12" s="93" t="str">
        <f>VLOOKUP($G12,'[1]datos totales (FINAL) 2022'!$A$2:$F$408,6,FALSE)</f>
        <v xml:space="preserve">La Meta es 9.B (desarrollo de la tecnología, investigación e innovación) y Meta 9. C (Aumento del acceso a TIC e Internet). </v>
      </c>
    </row>
    <row r="13" spans="1:33" ht="46.5" customHeight="1" x14ac:dyDescent="0.25">
      <c r="A13" s="78" t="s">
        <v>2940</v>
      </c>
      <c r="B13" s="78" t="s">
        <v>2814</v>
      </c>
      <c r="C13" s="79" t="s">
        <v>586</v>
      </c>
      <c r="D13" s="78" t="s">
        <v>4300</v>
      </c>
      <c r="E13" s="78" t="s">
        <v>2898</v>
      </c>
      <c r="F13" s="78" t="s">
        <v>4301</v>
      </c>
      <c r="G13" s="92" t="s">
        <v>4302</v>
      </c>
      <c r="H13" s="92" t="s">
        <v>4303</v>
      </c>
      <c r="I13" s="78" t="s">
        <v>4961</v>
      </c>
      <c r="J13" s="78" t="s">
        <v>2510</v>
      </c>
      <c r="K13" s="80" t="s">
        <v>114</v>
      </c>
      <c r="L13" s="81"/>
      <c r="M13" s="82">
        <v>140400</v>
      </c>
      <c r="N13" s="78" t="s">
        <v>109</v>
      </c>
      <c r="O13" s="78" t="s">
        <v>2505</v>
      </c>
      <c r="P13" s="83"/>
      <c r="Q13" s="84" t="s">
        <v>232</v>
      </c>
      <c r="R13" s="84" t="s">
        <v>221</v>
      </c>
      <c r="S13" s="84"/>
      <c r="T13" s="85" t="s">
        <v>5185</v>
      </c>
      <c r="U13" s="78"/>
      <c r="V13" s="78"/>
      <c r="W13" s="78" t="s">
        <v>5184</v>
      </c>
      <c r="X13" s="86"/>
      <c r="Y13" s="86"/>
      <c r="Z13" s="87">
        <v>140360</v>
      </c>
      <c r="AA13" s="88">
        <v>-140360</v>
      </c>
      <c r="AB13" s="89" t="s">
        <v>2511</v>
      </c>
      <c r="AC13" s="90"/>
      <c r="AD13" s="91" t="str">
        <f>VLOOKUP($G13,'[1]datos totales (FINAL) 2022'!$A$2:$F$408,3,FALSE)</f>
        <v>SI</v>
      </c>
      <c r="AE13" s="78" t="str">
        <f>VLOOKUP($G13,'[1]datos totales (FINAL) 2022'!$A$2:$F$408,4,FALSE)</f>
        <v>OBJETIVO 9: CONSTRUIR INFRAESTRUCTURAS RESILIENTES, PROMOVER LA INDUSTRIALIZACIÓN SOSTENIBLE Y FOMENTAR LA INNOVACIÓN</v>
      </c>
      <c r="AF13" s="92" t="str">
        <f>VLOOKUP($G13,'[1]datos totales (FINAL) 2022'!$A$2:$F$408,5,FALSE)</f>
        <v>Meta 9.B</v>
      </c>
      <c r="AG13" s="93" t="str">
        <f>VLOOKUP($G13,'[1]datos totales (FINAL) 2022'!$A$2:$F$408,6,FALSE)</f>
        <v xml:space="preserve">La Meta es 9.B (desarrollo de la tecnología, investigación e innovación) y Meta 9. C (Aumento del acceso a TIC e Internet). </v>
      </c>
    </row>
    <row r="14" spans="1:33" ht="46.5" customHeight="1" x14ac:dyDescent="0.25">
      <c r="A14" s="78" t="s">
        <v>2940</v>
      </c>
      <c r="B14" s="78" t="s">
        <v>2814</v>
      </c>
      <c r="C14" s="79" t="s">
        <v>586</v>
      </c>
      <c r="D14" s="78" t="s">
        <v>4300</v>
      </c>
      <c r="E14" s="78" t="s">
        <v>2898</v>
      </c>
      <c r="F14" s="78" t="s">
        <v>4301</v>
      </c>
      <c r="G14" s="92" t="s">
        <v>4302</v>
      </c>
      <c r="H14" s="92" t="s">
        <v>4303</v>
      </c>
      <c r="I14" s="78" t="s">
        <v>4962</v>
      </c>
      <c r="J14" s="78" t="s">
        <v>4963</v>
      </c>
      <c r="K14" s="80" t="s">
        <v>114</v>
      </c>
      <c r="L14" s="81"/>
      <c r="M14" s="82">
        <v>510300</v>
      </c>
      <c r="N14" s="78" t="s">
        <v>109</v>
      </c>
      <c r="O14" s="78" t="s">
        <v>2505</v>
      </c>
      <c r="P14" s="83"/>
      <c r="Q14" s="84" t="s">
        <v>232</v>
      </c>
      <c r="R14" s="84" t="s">
        <v>221</v>
      </c>
      <c r="S14" s="84"/>
      <c r="T14" s="85" t="s">
        <v>5186</v>
      </c>
      <c r="U14" s="78"/>
      <c r="V14" s="78"/>
      <c r="W14" s="78"/>
      <c r="X14" s="86"/>
      <c r="Y14" s="86"/>
      <c r="Z14" s="87">
        <v>510221.63</v>
      </c>
      <c r="AA14" s="88">
        <v>-510221.63</v>
      </c>
      <c r="AB14" s="89" t="s">
        <v>2512</v>
      </c>
      <c r="AC14" s="90"/>
      <c r="AD14" s="91" t="str">
        <f>VLOOKUP($G14,'[1]datos totales (FINAL) 2022'!$A$2:$F$408,3,FALSE)</f>
        <v>SI</v>
      </c>
      <c r="AE14" s="78" t="str">
        <f>VLOOKUP($G14,'[1]datos totales (FINAL) 2022'!$A$2:$F$408,4,FALSE)</f>
        <v>OBJETIVO 9: CONSTRUIR INFRAESTRUCTURAS RESILIENTES, PROMOVER LA INDUSTRIALIZACIÓN SOSTENIBLE Y FOMENTAR LA INNOVACIÓN</v>
      </c>
      <c r="AF14" s="92" t="str">
        <f>VLOOKUP($G14,'[1]datos totales (FINAL) 2022'!$A$2:$F$408,5,FALSE)</f>
        <v>Meta 9.B</v>
      </c>
      <c r="AG14" s="93" t="str">
        <f>VLOOKUP($G14,'[1]datos totales (FINAL) 2022'!$A$2:$F$408,6,FALSE)</f>
        <v xml:space="preserve">La Meta es 9.B (desarrollo de la tecnología, investigación e innovación) y Meta 9. C (Aumento del acceso a TIC e Internet). </v>
      </c>
    </row>
    <row r="15" spans="1:33" ht="46.5" customHeight="1" x14ac:dyDescent="0.25">
      <c r="A15" s="78" t="s">
        <v>2940</v>
      </c>
      <c r="B15" s="78" t="s">
        <v>2814</v>
      </c>
      <c r="C15" s="79" t="s">
        <v>586</v>
      </c>
      <c r="D15" s="78" t="s">
        <v>4300</v>
      </c>
      <c r="E15" s="78" t="s">
        <v>2898</v>
      </c>
      <c r="F15" s="78" t="s">
        <v>4301</v>
      </c>
      <c r="G15" s="92" t="s">
        <v>4302</v>
      </c>
      <c r="H15" s="92" t="s">
        <v>4303</v>
      </c>
      <c r="I15" s="78" t="s">
        <v>2504</v>
      </c>
      <c r="J15" s="78" t="s">
        <v>4965</v>
      </c>
      <c r="K15" s="80" t="s">
        <v>114</v>
      </c>
      <c r="L15" s="81"/>
      <c r="M15" s="82">
        <v>110000</v>
      </c>
      <c r="N15" s="78" t="s">
        <v>109</v>
      </c>
      <c r="O15" s="78" t="s">
        <v>2505</v>
      </c>
      <c r="P15" s="83"/>
      <c r="Q15" s="84"/>
      <c r="R15" s="84"/>
      <c r="S15" s="84"/>
      <c r="T15" s="85"/>
      <c r="U15" s="78"/>
      <c r="V15" s="78"/>
      <c r="W15" s="78"/>
      <c r="X15" s="86"/>
      <c r="Y15" s="86"/>
      <c r="Z15" s="87">
        <v>110000</v>
      </c>
      <c r="AA15" s="88">
        <v>-110000</v>
      </c>
      <c r="AB15" s="89" t="s">
        <v>2513</v>
      </c>
      <c r="AC15" s="90"/>
      <c r="AD15" s="91" t="str">
        <f>VLOOKUP($G15,'[1]datos totales (FINAL) 2022'!$A$2:$F$408,3,FALSE)</f>
        <v>SI</v>
      </c>
      <c r="AE15" s="78" t="str">
        <f>VLOOKUP($G15,'[1]datos totales (FINAL) 2022'!$A$2:$F$408,4,FALSE)</f>
        <v>OBJETIVO 9: CONSTRUIR INFRAESTRUCTURAS RESILIENTES, PROMOVER LA INDUSTRIALIZACIÓN SOSTENIBLE Y FOMENTAR LA INNOVACIÓN</v>
      </c>
      <c r="AF15" s="92" t="str">
        <f>VLOOKUP($G15,'[1]datos totales (FINAL) 2022'!$A$2:$F$408,5,FALSE)</f>
        <v>Meta 9.B</v>
      </c>
      <c r="AG15" s="93" t="str">
        <f>VLOOKUP($G15,'[1]datos totales (FINAL) 2022'!$A$2:$F$408,6,FALSE)</f>
        <v xml:space="preserve">La Meta es 9.B (desarrollo de la tecnología, investigación e innovación) y Meta 9. C (Aumento del acceso a TIC e Internet). </v>
      </c>
    </row>
    <row r="16" spans="1:33" ht="46.5" hidden="1" customHeight="1" x14ac:dyDescent="0.25">
      <c r="A16" s="78" t="s">
        <v>2940</v>
      </c>
      <c r="B16" s="78" t="s">
        <v>2814</v>
      </c>
      <c r="C16" s="79" t="s">
        <v>586</v>
      </c>
      <c r="D16" s="78" t="s">
        <v>4300</v>
      </c>
      <c r="E16" s="78" t="s">
        <v>2898</v>
      </c>
      <c r="F16" s="78" t="s">
        <v>4301</v>
      </c>
      <c r="G16" s="78" t="s">
        <v>4302</v>
      </c>
      <c r="H16" s="78" t="s">
        <v>4303</v>
      </c>
      <c r="I16" s="78" t="s">
        <v>2589</v>
      </c>
      <c r="J16" s="78" t="s">
        <v>2591</v>
      </c>
      <c r="K16" s="80" t="s">
        <v>211</v>
      </c>
      <c r="L16" s="81"/>
      <c r="M16" s="82"/>
      <c r="N16" s="78" t="s">
        <v>109</v>
      </c>
      <c r="O16" s="78" t="s">
        <v>2590</v>
      </c>
      <c r="P16" s="83"/>
      <c r="Q16" s="84" t="s">
        <v>233</v>
      </c>
      <c r="R16" s="84"/>
      <c r="S16" s="84"/>
      <c r="T16" s="85"/>
      <c r="U16" s="78">
        <v>1</v>
      </c>
      <c r="V16" s="78">
        <v>1</v>
      </c>
      <c r="W16" s="78"/>
      <c r="X16" s="86">
        <v>27000</v>
      </c>
      <c r="Y16" s="86">
        <v>24746.92</v>
      </c>
      <c r="Z16" s="87"/>
      <c r="AA16" s="88"/>
      <c r="AB16" s="89" t="s">
        <v>2506</v>
      </c>
      <c r="AC16" s="90"/>
      <c r="AD16" s="91" t="str">
        <f>VLOOKUP($G16,'[1]datos totales (FINAL) 2022'!$A$2:$F$408,3,FALSE)</f>
        <v>SI</v>
      </c>
      <c r="AE16" s="78" t="str">
        <f>VLOOKUP($G16,'[1]datos totales (FINAL) 2022'!$A$2:$F$408,4,FALSE)</f>
        <v>OBJETIVO 9: CONSTRUIR INFRAESTRUCTURAS RESILIENTES, PROMOVER LA INDUSTRIALIZACIÓN SOSTENIBLE Y FOMENTAR LA INNOVACIÓN</v>
      </c>
      <c r="AF16" s="92" t="str">
        <f>VLOOKUP($G16,'[1]datos totales (FINAL) 2022'!$A$2:$F$408,5,FALSE)</f>
        <v>Meta 9.B</v>
      </c>
      <c r="AG16" s="93" t="str">
        <f>VLOOKUP($G16,'[1]datos totales (FINAL) 2022'!$A$2:$F$408,6,FALSE)</f>
        <v xml:space="preserve">La Meta es 9.B (desarrollo de la tecnología, investigación e innovación) y Meta 9. C (Aumento del acceso a TIC e Internet). </v>
      </c>
    </row>
    <row r="17" spans="1:33" ht="46.5" customHeight="1" x14ac:dyDescent="0.25">
      <c r="A17" s="78" t="s">
        <v>2940</v>
      </c>
      <c r="B17" s="78" t="s">
        <v>2814</v>
      </c>
      <c r="C17" s="79" t="s">
        <v>586</v>
      </c>
      <c r="D17" s="78" t="s">
        <v>4300</v>
      </c>
      <c r="E17" s="78" t="s">
        <v>2898</v>
      </c>
      <c r="F17" s="78" t="s">
        <v>4304</v>
      </c>
      <c r="G17" s="92" t="s">
        <v>4305</v>
      </c>
      <c r="H17" s="92" t="s">
        <v>4306</v>
      </c>
      <c r="I17" s="78" t="s">
        <v>2514</v>
      </c>
      <c r="J17" s="78" t="s">
        <v>2515</v>
      </c>
      <c r="K17" s="80" t="s">
        <v>114</v>
      </c>
      <c r="L17" s="81">
        <v>0</v>
      </c>
      <c r="M17" s="82">
        <v>57000</v>
      </c>
      <c r="N17" s="78" t="s">
        <v>109</v>
      </c>
      <c r="O17" s="78" t="s">
        <v>2516</v>
      </c>
      <c r="P17" s="83"/>
      <c r="Q17" s="84"/>
      <c r="R17" s="84"/>
      <c r="S17" s="84"/>
      <c r="T17" s="85" t="s">
        <v>4549</v>
      </c>
      <c r="U17" s="78"/>
      <c r="V17" s="78"/>
      <c r="W17" s="78" t="s">
        <v>5187</v>
      </c>
      <c r="X17" s="86">
        <v>56918.400000000001</v>
      </c>
      <c r="Y17" s="86"/>
      <c r="Z17" s="87">
        <v>56918.400000000001</v>
      </c>
      <c r="AA17" s="88">
        <v>0</v>
      </c>
      <c r="AB17" s="89" t="s">
        <v>2517</v>
      </c>
      <c r="AC17" s="90"/>
      <c r="AD17" s="94" t="s">
        <v>232</v>
      </c>
      <c r="AE17" s="89" t="s">
        <v>223</v>
      </c>
      <c r="AF17" s="95"/>
      <c r="AG17" s="96" t="s">
        <v>5188</v>
      </c>
    </row>
    <row r="18" spans="1:33" ht="46.5" customHeight="1" x14ac:dyDescent="0.25">
      <c r="A18" s="78" t="s">
        <v>2940</v>
      </c>
      <c r="B18" s="78" t="s">
        <v>2814</v>
      </c>
      <c r="C18" s="79" t="s">
        <v>586</v>
      </c>
      <c r="D18" s="78" t="s">
        <v>4300</v>
      </c>
      <c r="E18" s="78" t="s">
        <v>2898</v>
      </c>
      <c r="F18" s="78" t="s">
        <v>4304</v>
      </c>
      <c r="G18" s="92" t="s">
        <v>4305</v>
      </c>
      <c r="H18" s="92" t="s">
        <v>4306</v>
      </c>
      <c r="I18" s="78" t="s">
        <v>2592</v>
      </c>
      <c r="J18" s="78" t="s">
        <v>2594</v>
      </c>
      <c r="K18" s="80" t="s">
        <v>211</v>
      </c>
      <c r="L18" s="81"/>
      <c r="M18" s="82">
        <v>57000</v>
      </c>
      <c r="N18" s="78" t="s">
        <v>109</v>
      </c>
      <c r="O18" s="78" t="s">
        <v>2593</v>
      </c>
      <c r="P18" s="83"/>
      <c r="Q18" s="84" t="s">
        <v>233</v>
      </c>
      <c r="R18" s="84"/>
      <c r="S18" s="84"/>
      <c r="T18" s="85"/>
      <c r="U18" s="78"/>
      <c r="V18" s="78"/>
      <c r="W18" s="78"/>
      <c r="X18" s="86"/>
      <c r="Y18" s="86"/>
      <c r="Z18" s="87">
        <v>56918.400000000001</v>
      </c>
      <c r="AA18" s="88">
        <v>-56918.400000000001</v>
      </c>
      <c r="AB18" s="89" t="s">
        <v>2595</v>
      </c>
      <c r="AC18" s="90"/>
      <c r="AD18" s="94" t="s">
        <v>232</v>
      </c>
      <c r="AE18" s="89" t="s">
        <v>223</v>
      </c>
      <c r="AF18" s="95"/>
      <c r="AG18" s="96" t="s">
        <v>5188</v>
      </c>
    </row>
    <row r="19" spans="1:33" ht="46.5" hidden="1" customHeight="1" x14ac:dyDescent="0.25">
      <c r="A19" s="78" t="s">
        <v>3217</v>
      </c>
      <c r="B19" s="78" t="s">
        <v>2814</v>
      </c>
      <c r="C19" s="79" t="s">
        <v>586</v>
      </c>
      <c r="D19" s="78" t="s">
        <v>3238</v>
      </c>
      <c r="E19" s="78" t="s">
        <v>2898</v>
      </c>
      <c r="F19" s="78" t="s">
        <v>3233</v>
      </c>
      <c r="G19" s="78" t="s">
        <v>3239</v>
      </c>
      <c r="H19" s="78" t="s">
        <v>3240</v>
      </c>
      <c r="I19" s="78"/>
      <c r="J19" s="78"/>
      <c r="K19" s="80"/>
      <c r="L19" s="81">
        <v>200000</v>
      </c>
      <c r="M19" s="82">
        <v>0</v>
      </c>
      <c r="N19" s="78"/>
      <c r="O19" s="78"/>
      <c r="P19" s="83"/>
      <c r="Q19" s="84"/>
      <c r="R19" s="84"/>
      <c r="S19" s="84"/>
      <c r="T19" s="85"/>
      <c r="U19" s="78"/>
      <c r="V19" s="78"/>
      <c r="W19" s="78"/>
      <c r="X19" s="86"/>
      <c r="Y19" s="86"/>
      <c r="Z19" s="87"/>
      <c r="AA19" s="88"/>
      <c r="AB19" s="89"/>
      <c r="AC19" s="90"/>
      <c r="AD19" s="94" t="s">
        <v>232</v>
      </c>
      <c r="AE19" s="89" t="s">
        <v>223</v>
      </c>
      <c r="AF19" s="95"/>
      <c r="AG19" s="96" t="s">
        <v>5189</v>
      </c>
    </row>
    <row r="20" spans="1:33" ht="46.5" hidden="1" customHeight="1" x14ac:dyDescent="0.25">
      <c r="A20" s="78" t="s">
        <v>3217</v>
      </c>
      <c r="B20" s="78" t="s">
        <v>2814</v>
      </c>
      <c r="C20" s="79" t="s">
        <v>586</v>
      </c>
      <c r="D20" s="78" t="s">
        <v>3241</v>
      </c>
      <c r="E20" s="78" t="s">
        <v>2898</v>
      </c>
      <c r="F20" s="78" t="s">
        <v>3242</v>
      </c>
      <c r="G20" s="78" t="s">
        <v>3243</v>
      </c>
      <c r="H20" s="78" t="s">
        <v>3244</v>
      </c>
      <c r="I20" s="78"/>
      <c r="J20" s="78"/>
      <c r="K20" s="80"/>
      <c r="L20" s="81">
        <v>30000</v>
      </c>
      <c r="M20" s="82">
        <v>0</v>
      </c>
      <c r="N20" s="78"/>
      <c r="O20" s="78"/>
      <c r="P20" s="83"/>
      <c r="Q20" s="84"/>
      <c r="R20" s="84"/>
      <c r="S20" s="84"/>
      <c r="T20" s="85"/>
      <c r="U20" s="78"/>
      <c r="V20" s="78"/>
      <c r="W20" s="78"/>
      <c r="X20" s="86"/>
      <c r="Y20" s="86"/>
      <c r="Z20" s="87"/>
      <c r="AA20" s="88"/>
      <c r="AB20" s="89"/>
      <c r="AC20" s="90"/>
      <c r="AD20" s="94" t="s">
        <v>232</v>
      </c>
      <c r="AE20" s="89" t="s">
        <v>224</v>
      </c>
      <c r="AF20" s="95"/>
      <c r="AG20" s="96" t="s">
        <v>5190</v>
      </c>
    </row>
    <row r="21" spans="1:33" ht="46.5" hidden="1" customHeight="1" x14ac:dyDescent="0.25">
      <c r="A21" s="78" t="s">
        <v>3217</v>
      </c>
      <c r="B21" s="78" t="s">
        <v>2814</v>
      </c>
      <c r="C21" s="79" t="s">
        <v>586</v>
      </c>
      <c r="D21" s="78" t="s">
        <v>3245</v>
      </c>
      <c r="E21" s="78" t="s">
        <v>2898</v>
      </c>
      <c r="F21" s="78" t="s">
        <v>3246</v>
      </c>
      <c r="G21" s="78" t="s">
        <v>3247</v>
      </c>
      <c r="H21" s="78" t="s">
        <v>3248</v>
      </c>
      <c r="I21" s="78"/>
      <c r="J21" s="78"/>
      <c r="K21" s="80"/>
      <c r="L21" s="81">
        <v>200500</v>
      </c>
      <c r="M21" s="82">
        <v>0</v>
      </c>
      <c r="N21" s="78"/>
      <c r="O21" s="78"/>
      <c r="P21" s="83"/>
      <c r="Q21" s="84"/>
      <c r="R21" s="84"/>
      <c r="S21" s="84"/>
      <c r="T21" s="85"/>
      <c r="U21" s="78"/>
      <c r="V21" s="78"/>
      <c r="W21" s="78"/>
      <c r="X21" s="86"/>
      <c r="Y21" s="86"/>
      <c r="Z21" s="87"/>
      <c r="AA21" s="88"/>
      <c r="AB21" s="89"/>
      <c r="AC21" s="90"/>
      <c r="AD21" s="94" t="s">
        <v>232</v>
      </c>
      <c r="AE21" s="89" t="s">
        <v>221</v>
      </c>
      <c r="AF21" s="95"/>
      <c r="AG21" s="96" t="s">
        <v>5191</v>
      </c>
    </row>
    <row r="22" spans="1:33" ht="46.5" hidden="1" customHeight="1" x14ac:dyDescent="0.25">
      <c r="A22" s="78" t="s">
        <v>3217</v>
      </c>
      <c r="B22" s="78" t="s">
        <v>2814</v>
      </c>
      <c r="C22" s="79" t="s">
        <v>586</v>
      </c>
      <c r="D22" s="78" t="s">
        <v>3249</v>
      </c>
      <c r="E22" s="78" t="s">
        <v>2898</v>
      </c>
      <c r="F22" s="78" t="s">
        <v>3250</v>
      </c>
      <c r="G22" s="78" t="s">
        <v>3251</v>
      </c>
      <c r="H22" s="78" t="s">
        <v>3252</v>
      </c>
      <c r="I22" s="78"/>
      <c r="J22" s="78"/>
      <c r="K22" s="80"/>
      <c r="L22" s="81">
        <v>200000</v>
      </c>
      <c r="M22" s="82">
        <v>0</v>
      </c>
      <c r="N22" s="78"/>
      <c r="O22" s="78"/>
      <c r="P22" s="83"/>
      <c r="Q22" s="84"/>
      <c r="R22" s="84"/>
      <c r="S22" s="84"/>
      <c r="T22" s="85"/>
      <c r="U22" s="78"/>
      <c r="V22" s="78"/>
      <c r="W22" s="78"/>
      <c r="X22" s="86"/>
      <c r="Y22" s="86"/>
      <c r="Z22" s="87"/>
      <c r="AA22" s="88"/>
      <c r="AB22" s="89"/>
      <c r="AC22" s="90"/>
      <c r="AD22" s="94" t="s">
        <v>232</v>
      </c>
      <c r="AE22" s="89" t="s">
        <v>226</v>
      </c>
      <c r="AF22" s="95"/>
      <c r="AG22" s="96" t="s">
        <v>5188</v>
      </c>
    </row>
    <row r="23" spans="1:33" ht="46.5" hidden="1" customHeight="1" x14ac:dyDescent="0.25">
      <c r="A23" s="78" t="s">
        <v>2940</v>
      </c>
      <c r="B23" s="78" t="s">
        <v>2814</v>
      </c>
      <c r="C23" s="79" t="s">
        <v>586</v>
      </c>
      <c r="D23" s="78" t="s">
        <v>4307</v>
      </c>
      <c r="E23" s="78" t="s">
        <v>2898</v>
      </c>
      <c r="F23" s="78" t="s">
        <v>3211</v>
      </c>
      <c r="G23" s="78" t="s">
        <v>4308</v>
      </c>
      <c r="H23" s="78" t="s">
        <v>4309</v>
      </c>
      <c r="I23" s="78" t="s">
        <v>4966</v>
      </c>
      <c r="J23" s="78" t="s">
        <v>2519</v>
      </c>
      <c r="K23" s="80" t="s">
        <v>114</v>
      </c>
      <c r="L23" s="81">
        <v>440000</v>
      </c>
      <c r="M23" s="82" t="s">
        <v>387</v>
      </c>
      <c r="N23" s="78"/>
      <c r="O23" s="78" t="s">
        <v>2520</v>
      </c>
      <c r="P23" s="83"/>
      <c r="Q23" s="84"/>
      <c r="R23" s="84"/>
      <c r="S23" s="84"/>
      <c r="T23" s="85"/>
      <c r="U23" s="78"/>
      <c r="V23" s="78"/>
      <c r="W23" s="78"/>
      <c r="X23" s="86">
        <v>440000</v>
      </c>
      <c r="Y23" s="86"/>
      <c r="Z23" s="87">
        <v>0</v>
      </c>
      <c r="AA23" s="88"/>
      <c r="AB23" s="89"/>
      <c r="AC23" s="90"/>
      <c r="AD23" s="91" t="str">
        <f>VLOOKUP($G23,'[1]datos totales (FINAL) 2022'!$A$2:$F$408,3,FALSE)</f>
        <v>SI</v>
      </c>
      <c r="AE23" s="78" t="str">
        <f>VLOOKUP($G23,'[1]datos totales (FINAL) 2022'!$A$2:$F$408,4,FALSE)</f>
        <v>OBJETIVO 9: CONSTRUIR INFRAESTRUCTURAS RESILIENTES, PROMOVER LA INDUSTRIALIZACIÓN SOSTENIBLE Y FOMENTAR LA INNOVACIÓN</v>
      </c>
      <c r="AF23" s="92">
        <f>VLOOKUP($G23,'[1]datos totales (FINAL) 2022'!$A$2:$F$408,5,FALSE)</f>
        <v>0</v>
      </c>
      <c r="AG23" s="93">
        <f>VLOOKUP($G23,'[1]datos totales (FINAL) 2022'!$A$2:$F$408,6,FALSE)</f>
        <v>0</v>
      </c>
    </row>
    <row r="24" spans="1:33" ht="46.5" customHeight="1" x14ac:dyDescent="0.25">
      <c r="A24" s="78" t="s">
        <v>2940</v>
      </c>
      <c r="B24" s="78" t="s">
        <v>2814</v>
      </c>
      <c r="C24" s="79" t="s">
        <v>586</v>
      </c>
      <c r="D24" s="78" t="s">
        <v>4307</v>
      </c>
      <c r="E24" s="78" t="s">
        <v>2898</v>
      </c>
      <c r="F24" s="78" t="s">
        <v>3211</v>
      </c>
      <c r="G24" s="92" t="s">
        <v>4308</v>
      </c>
      <c r="H24" s="92" t="s">
        <v>4309</v>
      </c>
      <c r="I24" s="78" t="s">
        <v>4967</v>
      </c>
      <c r="J24" s="78" t="s">
        <v>2521</v>
      </c>
      <c r="K24" s="80" t="s">
        <v>114</v>
      </c>
      <c r="L24" s="81"/>
      <c r="M24" s="82">
        <v>1900</v>
      </c>
      <c r="N24" s="78" t="s">
        <v>109</v>
      </c>
      <c r="O24" s="78" t="s">
        <v>2520</v>
      </c>
      <c r="P24" s="83"/>
      <c r="Q24" s="84" t="s">
        <v>233</v>
      </c>
      <c r="R24" s="84"/>
      <c r="S24" s="84"/>
      <c r="T24" s="85" t="s">
        <v>5192</v>
      </c>
      <c r="U24" s="78"/>
      <c r="V24" s="78"/>
      <c r="W24" s="78" t="s">
        <v>5184</v>
      </c>
      <c r="X24" s="86"/>
      <c r="Y24" s="86"/>
      <c r="Z24" s="87">
        <v>1900</v>
      </c>
      <c r="AA24" s="88">
        <v>-1900</v>
      </c>
      <c r="AB24" s="89" t="s">
        <v>2522</v>
      </c>
      <c r="AC24" s="90"/>
      <c r="AD24" s="91" t="str">
        <f>VLOOKUP($G24,'[1]datos totales (FINAL) 2022'!$A$2:$F$408,3,FALSE)</f>
        <v>SI</v>
      </c>
      <c r="AE24" s="78" t="str">
        <f>VLOOKUP($G24,'[1]datos totales (FINAL) 2022'!$A$2:$F$408,4,FALSE)</f>
        <v>OBJETIVO 9: CONSTRUIR INFRAESTRUCTURAS RESILIENTES, PROMOVER LA INDUSTRIALIZACIÓN SOSTENIBLE Y FOMENTAR LA INNOVACIÓN</v>
      </c>
      <c r="AF24" s="92">
        <f>VLOOKUP($G24,'[1]datos totales (FINAL) 2022'!$A$2:$F$408,5,FALSE)</f>
        <v>0</v>
      </c>
      <c r="AG24" s="93">
        <f>VLOOKUP($G24,'[1]datos totales (FINAL) 2022'!$A$2:$F$408,6,FALSE)</f>
        <v>0</v>
      </c>
    </row>
    <row r="25" spans="1:33" ht="46.5" customHeight="1" x14ac:dyDescent="0.25">
      <c r="A25" s="78" t="s">
        <v>2940</v>
      </c>
      <c r="B25" s="78" t="s">
        <v>2814</v>
      </c>
      <c r="C25" s="79" t="s">
        <v>586</v>
      </c>
      <c r="D25" s="78" t="s">
        <v>4307</v>
      </c>
      <c r="E25" s="78" t="s">
        <v>2898</v>
      </c>
      <c r="F25" s="78" t="s">
        <v>3211</v>
      </c>
      <c r="G25" s="92" t="s">
        <v>4308</v>
      </c>
      <c r="H25" s="92" t="s">
        <v>4309</v>
      </c>
      <c r="I25" s="78" t="s">
        <v>4968</v>
      </c>
      <c r="J25" s="78" t="s">
        <v>2523</v>
      </c>
      <c r="K25" s="80" t="s">
        <v>114</v>
      </c>
      <c r="L25" s="81"/>
      <c r="M25" s="82">
        <v>36000</v>
      </c>
      <c r="N25" s="78" t="s">
        <v>109</v>
      </c>
      <c r="O25" s="78" t="s">
        <v>2520</v>
      </c>
      <c r="P25" s="83"/>
      <c r="Q25" s="84" t="s">
        <v>233</v>
      </c>
      <c r="R25" s="84"/>
      <c r="S25" s="84"/>
      <c r="T25" s="85" t="s">
        <v>5193</v>
      </c>
      <c r="U25" s="78"/>
      <c r="V25" s="78"/>
      <c r="W25" s="78" t="s">
        <v>5184</v>
      </c>
      <c r="X25" s="86"/>
      <c r="Y25" s="86"/>
      <c r="Z25" s="87">
        <v>36000</v>
      </c>
      <c r="AA25" s="88"/>
      <c r="AB25" s="89" t="s">
        <v>2524</v>
      </c>
      <c r="AC25" s="90"/>
      <c r="AD25" s="91" t="str">
        <f>VLOOKUP($G25,'[1]datos totales (FINAL) 2022'!$A$2:$F$408,3,FALSE)</f>
        <v>SI</v>
      </c>
      <c r="AE25" s="78" t="str">
        <f>VLOOKUP($G25,'[1]datos totales (FINAL) 2022'!$A$2:$F$408,4,FALSE)</f>
        <v>OBJETIVO 9: CONSTRUIR INFRAESTRUCTURAS RESILIENTES, PROMOVER LA INDUSTRIALIZACIÓN SOSTENIBLE Y FOMENTAR LA INNOVACIÓN</v>
      </c>
      <c r="AF25" s="92">
        <f>VLOOKUP($G25,'[1]datos totales (FINAL) 2022'!$A$2:$F$408,5,FALSE)</f>
        <v>0</v>
      </c>
      <c r="AG25" s="93">
        <f>VLOOKUP($G25,'[1]datos totales (FINAL) 2022'!$A$2:$F$408,6,FALSE)</f>
        <v>0</v>
      </c>
    </row>
    <row r="26" spans="1:33" ht="46.5" customHeight="1" x14ac:dyDescent="0.25">
      <c r="A26" s="78" t="s">
        <v>2940</v>
      </c>
      <c r="B26" s="78" t="s">
        <v>2814</v>
      </c>
      <c r="C26" s="79" t="s">
        <v>586</v>
      </c>
      <c r="D26" s="78" t="s">
        <v>4307</v>
      </c>
      <c r="E26" s="78" t="s">
        <v>2898</v>
      </c>
      <c r="F26" s="78" t="s">
        <v>3211</v>
      </c>
      <c r="G26" s="92" t="s">
        <v>4308</v>
      </c>
      <c r="H26" s="92" t="s">
        <v>4309</v>
      </c>
      <c r="I26" s="78" t="s">
        <v>4969</v>
      </c>
      <c r="J26" s="78" t="s">
        <v>2525</v>
      </c>
      <c r="K26" s="80" t="s">
        <v>114</v>
      </c>
      <c r="L26" s="81"/>
      <c r="M26" s="82">
        <v>12400</v>
      </c>
      <c r="N26" s="78" t="s">
        <v>109</v>
      </c>
      <c r="O26" s="78" t="s">
        <v>2520</v>
      </c>
      <c r="P26" s="83"/>
      <c r="Q26" s="84"/>
      <c r="R26" s="84"/>
      <c r="S26" s="84"/>
      <c r="U26" s="78"/>
      <c r="V26" s="78"/>
      <c r="W26" s="78"/>
      <c r="X26" s="86"/>
      <c r="Y26" s="86"/>
      <c r="Z26" s="87">
        <v>12400</v>
      </c>
      <c r="AA26" s="88">
        <v>-12400</v>
      </c>
      <c r="AB26" s="89" t="s">
        <v>2526</v>
      </c>
      <c r="AC26" s="90"/>
      <c r="AD26" s="91" t="str">
        <f>VLOOKUP($G26,'[1]datos totales (FINAL) 2022'!$A$2:$F$408,3,FALSE)</f>
        <v>SI</v>
      </c>
      <c r="AE26" s="78" t="str">
        <f>VLOOKUP($G26,'[1]datos totales (FINAL) 2022'!$A$2:$F$408,4,FALSE)</f>
        <v>OBJETIVO 9: CONSTRUIR INFRAESTRUCTURAS RESILIENTES, PROMOVER LA INDUSTRIALIZACIÓN SOSTENIBLE Y FOMENTAR LA INNOVACIÓN</v>
      </c>
      <c r="AF26" s="92">
        <f>VLOOKUP($G26,'[1]datos totales (FINAL) 2022'!$A$2:$F$408,5,FALSE)</f>
        <v>0</v>
      </c>
      <c r="AG26" s="93">
        <f>VLOOKUP($G26,'[1]datos totales (FINAL) 2022'!$A$2:$F$408,6,FALSE)</f>
        <v>0</v>
      </c>
    </row>
    <row r="27" spans="1:33" ht="46.5" customHeight="1" x14ac:dyDescent="0.25">
      <c r="A27" s="78" t="s">
        <v>2940</v>
      </c>
      <c r="B27" s="78" t="s">
        <v>2814</v>
      </c>
      <c r="C27" s="79" t="s">
        <v>586</v>
      </c>
      <c r="D27" s="78" t="s">
        <v>4307</v>
      </c>
      <c r="E27" s="78" t="s">
        <v>2898</v>
      </c>
      <c r="F27" s="78" t="s">
        <v>3211</v>
      </c>
      <c r="G27" s="92" t="s">
        <v>4308</v>
      </c>
      <c r="H27" s="92" t="s">
        <v>4309</v>
      </c>
      <c r="I27" s="78" t="s">
        <v>4970</v>
      </c>
      <c r="J27" s="78" t="s">
        <v>2527</v>
      </c>
      <c r="K27" s="80" t="s">
        <v>114</v>
      </c>
      <c r="L27" s="81"/>
      <c r="M27" s="82">
        <v>176000</v>
      </c>
      <c r="N27" s="78"/>
      <c r="O27" s="78" t="s">
        <v>2520</v>
      </c>
      <c r="P27" s="83"/>
      <c r="Q27" s="84"/>
      <c r="R27" s="84"/>
      <c r="S27" s="84"/>
      <c r="T27" s="85"/>
      <c r="U27" s="78"/>
      <c r="V27" s="78"/>
      <c r="W27" s="78"/>
      <c r="X27" s="86"/>
      <c r="Y27" s="86"/>
      <c r="Z27" s="87">
        <v>176000</v>
      </c>
      <c r="AA27" s="88">
        <v>-176000</v>
      </c>
      <c r="AB27" s="89" t="s">
        <v>2528</v>
      </c>
      <c r="AC27" s="90"/>
      <c r="AD27" s="91" t="str">
        <f>VLOOKUP($G27,'[1]datos totales (FINAL) 2022'!$A$2:$F$408,3,FALSE)</f>
        <v>SI</v>
      </c>
      <c r="AE27" s="78" t="str">
        <f>VLOOKUP($G27,'[1]datos totales (FINAL) 2022'!$A$2:$F$408,4,FALSE)</f>
        <v>OBJETIVO 9: CONSTRUIR INFRAESTRUCTURAS RESILIENTES, PROMOVER LA INDUSTRIALIZACIÓN SOSTENIBLE Y FOMENTAR LA INNOVACIÓN</v>
      </c>
      <c r="AF27" s="92">
        <f>VLOOKUP($G27,'[1]datos totales (FINAL) 2022'!$A$2:$F$408,5,FALSE)</f>
        <v>0</v>
      </c>
      <c r="AG27" s="93">
        <f>VLOOKUP($G27,'[1]datos totales (FINAL) 2022'!$A$2:$F$408,6,FALSE)</f>
        <v>0</v>
      </c>
    </row>
    <row r="28" spans="1:33" ht="46.5" customHeight="1" x14ac:dyDescent="0.25">
      <c r="A28" s="78" t="s">
        <v>2940</v>
      </c>
      <c r="B28" s="78" t="s">
        <v>2814</v>
      </c>
      <c r="C28" s="79" t="s">
        <v>586</v>
      </c>
      <c r="D28" s="78" t="s">
        <v>4307</v>
      </c>
      <c r="E28" s="78" t="s">
        <v>2898</v>
      </c>
      <c r="F28" s="78" t="s">
        <v>3211</v>
      </c>
      <c r="G28" s="92" t="s">
        <v>4308</v>
      </c>
      <c r="H28" s="92" t="s">
        <v>4309</v>
      </c>
      <c r="I28" s="78" t="s">
        <v>4971</v>
      </c>
      <c r="J28" s="78" t="s">
        <v>2529</v>
      </c>
      <c r="K28" s="80" t="s">
        <v>114</v>
      </c>
      <c r="L28" s="81"/>
      <c r="M28" s="82">
        <v>10100</v>
      </c>
      <c r="N28" s="78" t="s">
        <v>109</v>
      </c>
      <c r="O28" s="78" t="s">
        <v>2520</v>
      </c>
      <c r="P28" s="83"/>
      <c r="Q28" s="84"/>
      <c r="R28" s="84"/>
      <c r="S28" s="84"/>
      <c r="T28" s="85"/>
      <c r="U28" s="78"/>
      <c r="V28" s="78"/>
      <c r="W28" s="78"/>
      <c r="X28" s="86"/>
      <c r="Y28" s="86"/>
      <c r="Z28" s="87">
        <v>10100</v>
      </c>
      <c r="AA28" s="88">
        <v>-10100</v>
      </c>
      <c r="AB28" s="89" t="s">
        <v>2530</v>
      </c>
      <c r="AC28" s="90"/>
      <c r="AD28" s="91" t="str">
        <f>VLOOKUP($G28,'[1]datos totales (FINAL) 2022'!$A$2:$F$408,3,FALSE)</f>
        <v>SI</v>
      </c>
      <c r="AE28" s="78" t="str">
        <f>VLOOKUP($G28,'[1]datos totales (FINAL) 2022'!$A$2:$F$408,4,FALSE)</f>
        <v>OBJETIVO 9: CONSTRUIR INFRAESTRUCTURAS RESILIENTES, PROMOVER LA INDUSTRIALIZACIÓN SOSTENIBLE Y FOMENTAR LA INNOVACIÓN</v>
      </c>
      <c r="AF28" s="92">
        <f>VLOOKUP($G28,'[1]datos totales (FINAL) 2022'!$A$2:$F$408,5,FALSE)</f>
        <v>0</v>
      </c>
      <c r="AG28" s="93">
        <f>VLOOKUP($G28,'[1]datos totales (FINAL) 2022'!$A$2:$F$408,6,FALSE)</f>
        <v>0</v>
      </c>
    </row>
    <row r="29" spans="1:33" ht="46.5" customHeight="1" x14ac:dyDescent="0.25">
      <c r="A29" s="78" t="s">
        <v>2940</v>
      </c>
      <c r="B29" s="78" t="s">
        <v>2814</v>
      </c>
      <c r="C29" s="79" t="s">
        <v>586</v>
      </c>
      <c r="D29" s="78" t="s">
        <v>4307</v>
      </c>
      <c r="E29" s="78" t="s">
        <v>2898</v>
      </c>
      <c r="F29" s="78" t="s">
        <v>3211</v>
      </c>
      <c r="G29" s="92" t="s">
        <v>4308</v>
      </c>
      <c r="H29" s="92" t="s">
        <v>4309</v>
      </c>
      <c r="I29" s="78" t="s">
        <v>4972</v>
      </c>
      <c r="J29" s="78" t="s">
        <v>2531</v>
      </c>
      <c r="K29" s="80" t="s">
        <v>114</v>
      </c>
      <c r="L29" s="81"/>
      <c r="M29" s="82">
        <v>518000</v>
      </c>
      <c r="N29" s="78" t="s">
        <v>109</v>
      </c>
      <c r="O29" s="78" t="s">
        <v>2520</v>
      </c>
      <c r="P29" s="83"/>
      <c r="Q29" s="84"/>
      <c r="R29" s="84"/>
      <c r="S29" s="84"/>
      <c r="T29" s="85"/>
      <c r="U29" s="78"/>
      <c r="V29" s="78"/>
      <c r="W29" s="78"/>
      <c r="X29" s="86"/>
      <c r="Y29" s="86"/>
      <c r="Z29" s="87">
        <v>518000</v>
      </c>
      <c r="AA29" s="88">
        <v>-518000</v>
      </c>
      <c r="AB29" s="89" t="s">
        <v>2532</v>
      </c>
      <c r="AC29" s="90"/>
      <c r="AD29" s="91" t="str">
        <f>VLOOKUP($G29,'[1]datos totales (FINAL) 2022'!$A$2:$F$408,3,FALSE)</f>
        <v>SI</v>
      </c>
      <c r="AE29" s="78" t="str">
        <f>VLOOKUP($G29,'[1]datos totales (FINAL) 2022'!$A$2:$F$408,4,FALSE)</f>
        <v>OBJETIVO 9: CONSTRUIR INFRAESTRUCTURAS RESILIENTES, PROMOVER LA INDUSTRIALIZACIÓN SOSTENIBLE Y FOMENTAR LA INNOVACIÓN</v>
      </c>
      <c r="AF29" s="92">
        <f>VLOOKUP($G29,'[1]datos totales (FINAL) 2022'!$A$2:$F$408,5,FALSE)</f>
        <v>0</v>
      </c>
      <c r="AG29" s="93">
        <f>VLOOKUP($G29,'[1]datos totales (FINAL) 2022'!$A$2:$F$408,6,FALSE)</f>
        <v>0</v>
      </c>
    </row>
    <row r="30" spans="1:33" ht="46.5" customHeight="1" x14ac:dyDescent="0.25">
      <c r="A30" s="78" t="s">
        <v>2940</v>
      </c>
      <c r="B30" s="78" t="s">
        <v>2814</v>
      </c>
      <c r="C30" s="79" t="s">
        <v>586</v>
      </c>
      <c r="D30" s="78" t="s">
        <v>4307</v>
      </c>
      <c r="E30" s="78" t="s">
        <v>2898</v>
      </c>
      <c r="F30" s="78" t="s">
        <v>3211</v>
      </c>
      <c r="G30" s="92" t="s">
        <v>4308</v>
      </c>
      <c r="H30" s="92" t="s">
        <v>4309</v>
      </c>
      <c r="I30" s="78" t="s">
        <v>2518</v>
      </c>
      <c r="J30" s="78" t="s">
        <v>2533</v>
      </c>
      <c r="K30" s="80" t="s">
        <v>114</v>
      </c>
      <c r="L30" s="81"/>
      <c r="M30" s="82">
        <v>30000</v>
      </c>
      <c r="N30" s="78" t="s">
        <v>109</v>
      </c>
      <c r="O30" s="78" t="s">
        <v>2520</v>
      </c>
      <c r="P30" s="83"/>
      <c r="Q30" s="84" t="s">
        <v>233</v>
      </c>
      <c r="R30" s="84"/>
      <c r="S30" s="84"/>
      <c r="T30" s="85" t="s">
        <v>2534</v>
      </c>
      <c r="U30" s="78">
        <v>1</v>
      </c>
      <c r="V30" s="78">
        <v>1</v>
      </c>
      <c r="W30" s="78" t="s">
        <v>5194</v>
      </c>
      <c r="X30" s="86"/>
      <c r="Y30" s="86"/>
      <c r="Z30" s="87">
        <v>30000</v>
      </c>
      <c r="AA30" s="88">
        <v>-30000</v>
      </c>
      <c r="AB30" s="89" t="s">
        <v>2535</v>
      </c>
      <c r="AC30" s="90"/>
      <c r="AD30" s="91" t="str">
        <f>VLOOKUP($G30,'[1]datos totales (FINAL) 2022'!$A$2:$F$408,3,FALSE)</f>
        <v>SI</v>
      </c>
      <c r="AE30" s="78" t="str">
        <f>VLOOKUP($G30,'[1]datos totales (FINAL) 2022'!$A$2:$F$408,4,FALSE)</f>
        <v>OBJETIVO 9: CONSTRUIR INFRAESTRUCTURAS RESILIENTES, PROMOVER LA INDUSTRIALIZACIÓN SOSTENIBLE Y FOMENTAR LA INNOVACIÓN</v>
      </c>
      <c r="AF30" s="92">
        <f>VLOOKUP($G30,'[1]datos totales (FINAL) 2022'!$A$2:$F$408,5,FALSE)</f>
        <v>0</v>
      </c>
      <c r="AG30" s="93">
        <f>VLOOKUP($G30,'[1]datos totales (FINAL) 2022'!$A$2:$F$408,6,FALSE)</f>
        <v>0</v>
      </c>
    </row>
    <row r="31" spans="1:33" ht="46.5" hidden="1" customHeight="1" x14ac:dyDescent="0.25">
      <c r="A31" s="78" t="s">
        <v>2940</v>
      </c>
      <c r="B31" s="78" t="s">
        <v>2814</v>
      </c>
      <c r="C31" s="79" t="s">
        <v>586</v>
      </c>
      <c r="D31" s="78" t="s">
        <v>4307</v>
      </c>
      <c r="E31" s="78" t="s">
        <v>2898</v>
      </c>
      <c r="F31" s="78" t="s">
        <v>3211</v>
      </c>
      <c r="G31" s="78" t="s">
        <v>4308</v>
      </c>
      <c r="H31" s="78" t="s">
        <v>4309</v>
      </c>
      <c r="I31" s="78" t="s">
        <v>2596</v>
      </c>
      <c r="J31" s="78" t="s">
        <v>2597</v>
      </c>
      <c r="K31" s="80" t="s">
        <v>211</v>
      </c>
      <c r="L31" s="81"/>
      <c r="M31" s="82"/>
      <c r="N31" s="78" t="s">
        <v>109</v>
      </c>
      <c r="O31" s="78" t="s">
        <v>2520</v>
      </c>
      <c r="P31" s="83"/>
      <c r="Q31" s="84" t="s">
        <v>233</v>
      </c>
      <c r="R31" s="84"/>
      <c r="S31" s="84"/>
      <c r="T31" s="85" t="s">
        <v>2494</v>
      </c>
      <c r="U31" s="78">
        <v>1</v>
      </c>
      <c r="V31" s="78">
        <v>1</v>
      </c>
      <c r="W31" s="78"/>
      <c r="X31" s="86">
        <v>0</v>
      </c>
      <c r="Y31" s="86"/>
      <c r="Z31" s="87">
        <v>0</v>
      </c>
      <c r="AA31" s="88">
        <v>0</v>
      </c>
      <c r="AB31" s="89" t="s">
        <v>2598</v>
      </c>
      <c r="AC31" s="90"/>
      <c r="AD31" s="91" t="str">
        <f>VLOOKUP($G31,'[1]datos totales (FINAL) 2022'!$A$2:$F$408,3,FALSE)</f>
        <v>SI</v>
      </c>
      <c r="AE31" s="78" t="str">
        <f>VLOOKUP($G31,'[1]datos totales (FINAL) 2022'!$A$2:$F$408,4,FALSE)</f>
        <v>OBJETIVO 9: CONSTRUIR INFRAESTRUCTURAS RESILIENTES, PROMOVER LA INDUSTRIALIZACIÓN SOSTENIBLE Y FOMENTAR LA INNOVACIÓN</v>
      </c>
      <c r="AF31" s="92">
        <f>VLOOKUP($G31,'[1]datos totales (FINAL) 2022'!$A$2:$F$408,5,FALSE)</f>
        <v>0</v>
      </c>
      <c r="AG31" s="93">
        <f>VLOOKUP($G31,'[1]datos totales (FINAL) 2022'!$A$2:$F$408,6,FALSE)</f>
        <v>0</v>
      </c>
    </row>
    <row r="32" spans="1:33" ht="46.5" customHeight="1" x14ac:dyDescent="0.25">
      <c r="A32" s="78" t="s">
        <v>2940</v>
      </c>
      <c r="B32" s="78" t="s">
        <v>2814</v>
      </c>
      <c r="C32" s="79" t="s">
        <v>586</v>
      </c>
      <c r="D32" s="78" t="s">
        <v>4307</v>
      </c>
      <c r="E32" s="78" t="s">
        <v>2898</v>
      </c>
      <c r="F32" s="78" t="s">
        <v>3211</v>
      </c>
      <c r="G32" s="92" t="s">
        <v>4308</v>
      </c>
      <c r="H32" s="92" t="s">
        <v>4309</v>
      </c>
      <c r="I32" s="78" t="s">
        <v>2596</v>
      </c>
      <c r="J32" s="78" t="s">
        <v>2599</v>
      </c>
      <c r="K32" s="80" t="s">
        <v>211</v>
      </c>
      <c r="L32" s="81"/>
      <c r="M32" s="82">
        <v>100000</v>
      </c>
      <c r="N32" s="78" t="s">
        <v>109</v>
      </c>
      <c r="O32" s="78" t="s">
        <v>2520</v>
      </c>
      <c r="P32" s="83"/>
      <c r="Q32" s="84" t="s">
        <v>233</v>
      </c>
      <c r="R32" s="84"/>
      <c r="S32" s="84"/>
      <c r="T32" s="85" t="s">
        <v>4562</v>
      </c>
      <c r="U32" s="78">
        <v>1</v>
      </c>
      <c r="V32" s="78">
        <v>1</v>
      </c>
      <c r="W32" s="78" t="s">
        <v>2600</v>
      </c>
      <c r="X32" s="86"/>
      <c r="Y32" s="86" t="s">
        <v>2601</v>
      </c>
      <c r="Z32" s="87">
        <v>100000</v>
      </c>
      <c r="AA32" s="88">
        <v>-100000</v>
      </c>
      <c r="AB32" s="89" t="s">
        <v>2552</v>
      </c>
      <c r="AC32" s="90"/>
      <c r="AD32" s="91" t="str">
        <f>VLOOKUP($G32,'[1]datos totales (FINAL) 2022'!$A$2:$F$408,3,FALSE)</f>
        <v>SI</v>
      </c>
      <c r="AE32" s="78" t="str">
        <f>VLOOKUP($G32,'[1]datos totales (FINAL) 2022'!$A$2:$F$408,4,FALSE)</f>
        <v>OBJETIVO 9: CONSTRUIR INFRAESTRUCTURAS RESILIENTES, PROMOVER LA INDUSTRIALIZACIÓN SOSTENIBLE Y FOMENTAR LA INNOVACIÓN</v>
      </c>
      <c r="AF32" s="92">
        <f>VLOOKUP($G32,'[1]datos totales (FINAL) 2022'!$A$2:$F$408,5,FALSE)</f>
        <v>0</v>
      </c>
      <c r="AG32" s="93">
        <f>VLOOKUP($G32,'[1]datos totales (FINAL) 2022'!$A$2:$F$408,6,FALSE)</f>
        <v>0</v>
      </c>
    </row>
    <row r="33" spans="1:33" ht="46.5" customHeight="1" x14ac:dyDescent="0.25">
      <c r="A33" s="78" t="s">
        <v>2940</v>
      </c>
      <c r="B33" s="78" t="s">
        <v>2814</v>
      </c>
      <c r="C33" s="79" t="s">
        <v>586</v>
      </c>
      <c r="D33" s="78" t="s">
        <v>4307</v>
      </c>
      <c r="E33" s="78" t="s">
        <v>2898</v>
      </c>
      <c r="F33" s="78" t="s">
        <v>3211</v>
      </c>
      <c r="G33" s="92" t="s">
        <v>4308</v>
      </c>
      <c r="H33" s="92" t="s">
        <v>4309</v>
      </c>
      <c r="I33" s="78" t="s">
        <v>2596</v>
      </c>
      <c r="J33" s="78" t="s">
        <v>2602</v>
      </c>
      <c r="K33" s="80" t="s">
        <v>211</v>
      </c>
      <c r="L33" s="81"/>
      <c r="M33" s="82">
        <v>30000</v>
      </c>
      <c r="N33" s="78" t="s">
        <v>109</v>
      </c>
      <c r="O33" s="78" t="s">
        <v>2520</v>
      </c>
      <c r="P33" s="83"/>
      <c r="Q33" s="84" t="s">
        <v>233</v>
      </c>
      <c r="R33" s="84"/>
      <c r="S33" s="84"/>
      <c r="T33" s="85"/>
      <c r="U33" s="78">
        <v>1</v>
      </c>
      <c r="V33" s="78">
        <v>1</v>
      </c>
      <c r="W33" s="78"/>
      <c r="X33" s="86"/>
      <c r="Y33" s="86"/>
      <c r="Z33" s="87">
        <v>30000</v>
      </c>
      <c r="AA33" s="88">
        <v>-30000</v>
      </c>
      <c r="AB33" s="89" t="s">
        <v>2535</v>
      </c>
      <c r="AC33" s="90"/>
      <c r="AD33" s="91" t="str">
        <f>VLOOKUP($G33,'[1]datos totales (FINAL) 2022'!$A$2:$F$408,3,FALSE)</f>
        <v>SI</v>
      </c>
      <c r="AE33" s="78" t="str">
        <f>VLOOKUP($G33,'[1]datos totales (FINAL) 2022'!$A$2:$F$408,4,FALSE)</f>
        <v>OBJETIVO 9: CONSTRUIR INFRAESTRUCTURAS RESILIENTES, PROMOVER LA INDUSTRIALIZACIÓN SOSTENIBLE Y FOMENTAR LA INNOVACIÓN</v>
      </c>
      <c r="AF33" s="92">
        <f>VLOOKUP($G33,'[1]datos totales (FINAL) 2022'!$A$2:$F$408,5,FALSE)</f>
        <v>0</v>
      </c>
      <c r="AG33" s="93">
        <f>VLOOKUP($G33,'[1]datos totales (FINAL) 2022'!$A$2:$F$408,6,FALSE)</f>
        <v>0</v>
      </c>
    </row>
    <row r="34" spans="1:33" ht="46.5" hidden="1" customHeight="1" x14ac:dyDescent="0.25">
      <c r="A34" s="78" t="s">
        <v>3217</v>
      </c>
      <c r="B34" s="78" t="s">
        <v>2814</v>
      </c>
      <c r="C34" s="79" t="s">
        <v>586</v>
      </c>
      <c r="D34" s="78" t="s">
        <v>3253</v>
      </c>
      <c r="E34" s="78" t="s">
        <v>2898</v>
      </c>
      <c r="F34" s="78" t="s">
        <v>3136</v>
      </c>
      <c r="G34" s="78" t="s">
        <v>3254</v>
      </c>
      <c r="H34" s="78" t="s">
        <v>3255</v>
      </c>
      <c r="I34" s="78"/>
      <c r="J34" s="78"/>
      <c r="K34" s="80"/>
      <c r="L34" s="81">
        <v>168500</v>
      </c>
      <c r="M34" s="82">
        <v>0</v>
      </c>
      <c r="N34" s="78"/>
      <c r="O34" s="78"/>
      <c r="P34" s="83"/>
      <c r="Q34" s="84"/>
      <c r="R34" s="84"/>
      <c r="S34" s="84"/>
      <c r="T34" s="85"/>
      <c r="U34" s="78"/>
      <c r="V34" s="78"/>
      <c r="W34" s="78"/>
      <c r="X34" s="86"/>
      <c r="Y34" s="86"/>
      <c r="Z34" s="87"/>
      <c r="AA34" s="88"/>
      <c r="AB34" s="89"/>
      <c r="AC34" s="90"/>
      <c r="AD34" s="94" t="s">
        <v>232</v>
      </c>
      <c r="AE34" s="89" t="s">
        <v>230</v>
      </c>
      <c r="AF34" s="95"/>
      <c r="AG34" s="96"/>
    </row>
    <row r="35" spans="1:33" ht="46.5" hidden="1" customHeight="1" x14ac:dyDescent="0.25">
      <c r="A35" s="78" t="s">
        <v>3217</v>
      </c>
      <c r="B35" s="78" t="s">
        <v>2814</v>
      </c>
      <c r="C35" s="79" t="s">
        <v>586</v>
      </c>
      <c r="D35" s="78" t="s">
        <v>3256</v>
      </c>
      <c r="E35" s="78" t="s">
        <v>2898</v>
      </c>
      <c r="F35" s="78" t="s">
        <v>3136</v>
      </c>
      <c r="G35" s="78" t="s">
        <v>3257</v>
      </c>
      <c r="H35" s="78" t="s">
        <v>3258</v>
      </c>
      <c r="I35" s="78"/>
      <c r="J35" s="78"/>
      <c r="K35" s="80"/>
      <c r="L35" s="81">
        <v>315000</v>
      </c>
      <c r="M35" s="82">
        <v>0</v>
      </c>
      <c r="N35" s="78"/>
      <c r="O35" s="78"/>
      <c r="P35" s="83"/>
      <c r="Q35" s="84"/>
      <c r="R35" s="84"/>
      <c r="S35" s="84"/>
      <c r="T35" s="85"/>
      <c r="U35" s="78"/>
      <c r="V35" s="78"/>
      <c r="W35" s="78"/>
      <c r="X35" s="86"/>
      <c r="Y35" s="86"/>
      <c r="Z35" s="87"/>
      <c r="AA35" s="88"/>
      <c r="AB35" s="89"/>
      <c r="AC35" s="90"/>
      <c r="AD35" s="94" t="s">
        <v>232</v>
      </c>
      <c r="AE35" s="89" t="s">
        <v>223</v>
      </c>
      <c r="AF35" s="95" t="s">
        <v>5195</v>
      </c>
      <c r="AG35" s="96"/>
    </row>
    <row r="36" spans="1:33" ht="46.5" customHeight="1" x14ac:dyDescent="0.25">
      <c r="A36" s="78" t="s">
        <v>3463</v>
      </c>
      <c r="B36" s="78" t="s">
        <v>2814</v>
      </c>
      <c r="C36" s="79" t="s">
        <v>586</v>
      </c>
      <c r="D36" s="78" t="s">
        <v>3464</v>
      </c>
      <c r="E36" s="78" t="s">
        <v>2898</v>
      </c>
      <c r="F36" s="78" t="s">
        <v>3136</v>
      </c>
      <c r="G36" s="92" t="s">
        <v>3465</v>
      </c>
      <c r="H36" s="92" t="s">
        <v>3466</v>
      </c>
      <c r="I36" s="78" t="s">
        <v>914</v>
      </c>
      <c r="J36" s="78" t="s">
        <v>915</v>
      </c>
      <c r="K36" s="80"/>
      <c r="L36" s="81">
        <v>15000</v>
      </c>
      <c r="M36" s="82">
        <v>35000</v>
      </c>
      <c r="N36" s="78"/>
      <c r="O36" s="78"/>
      <c r="P36" s="83"/>
      <c r="Q36" s="84"/>
      <c r="R36" s="84"/>
      <c r="S36" s="84"/>
      <c r="T36" s="85" t="s">
        <v>5196</v>
      </c>
      <c r="U36" s="78"/>
      <c r="V36" s="78"/>
      <c r="W36" s="78">
        <v>7</v>
      </c>
      <c r="X36" s="86"/>
      <c r="Y36" s="86"/>
      <c r="Z36" s="87"/>
      <c r="AA36" s="88"/>
      <c r="AB36" s="89"/>
      <c r="AC36" s="90"/>
      <c r="AD36" s="91" t="str">
        <f>VLOOKUP($G36,'[1]datos totales (FINAL) 2022'!$A$2:$F$408,3,FALSE)</f>
        <v>SI</v>
      </c>
      <c r="AE36" s="78" t="str">
        <f>VLOOKUP($G36,'[1]datos totales (FINAL) 2022'!$A$2:$F$408,4,FALSE)</f>
        <v>OBJETIVO 9: CONSTRUIR INFRAESTRUCTURAS RESILIENTES, PROMOVER LA INDUSTRIALIZACIÓN SOSTENIBLE Y FOMENTAR LA INNOVACIÓN</v>
      </c>
      <c r="AF36" s="92" t="str">
        <f>VLOOKUP($G36,'[1]datos totales (FINAL) 2022'!$A$2:$F$408,5,FALSE)</f>
        <v>Meta 9.c</v>
      </c>
      <c r="AG36" s="93">
        <f>VLOOKUP($G36,'[1]datos totales (FINAL) 2022'!$A$2:$F$408,6,FALSE)</f>
        <v>0</v>
      </c>
    </row>
    <row r="37" spans="1:33" ht="46.5" hidden="1" customHeight="1" x14ac:dyDescent="0.25">
      <c r="A37" s="78" t="s">
        <v>3217</v>
      </c>
      <c r="B37" s="78" t="s">
        <v>2814</v>
      </c>
      <c r="C37" s="79" t="s">
        <v>586</v>
      </c>
      <c r="D37" s="78" t="s">
        <v>3259</v>
      </c>
      <c r="E37" s="78" t="s">
        <v>2898</v>
      </c>
      <c r="F37" s="78" t="s">
        <v>3233</v>
      </c>
      <c r="G37" s="78" t="s">
        <v>3260</v>
      </c>
      <c r="H37" s="78" t="s">
        <v>3261</v>
      </c>
      <c r="I37" s="78"/>
      <c r="J37" s="78"/>
      <c r="K37" s="80"/>
      <c r="L37" s="81">
        <v>103100</v>
      </c>
      <c r="M37" s="82">
        <v>0</v>
      </c>
      <c r="N37" s="78"/>
      <c r="O37" s="78"/>
      <c r="P37" s="83"/>
      <c r="Q37" s="84"/>
      <c r="R37" s="84"/>
      <c r="S37" s="84"/>
      <c r="T37" s="85"/>
      <c r="U37" s="78"/>
      <c r="V37" s="78"/>
      <c r="W37" s="78"/>
      <c r="X37" s="86"/>
      <c r="Y37" s="86"/>
      <c r="Z37" s="87"/>
      <c r="AA37" s="88"/>
      <c r="AB37" s="89"/>
      <c r="AC37" s="90"/>
      <c r="AD37" s="94" t="s">
        <v>232</v>
      </c>
      <c r="AE37" s="89" t="s">
        <v>223</v>
      </c>
      <c r="AF37" s="95" t="s">
        <v>5197</v>
      </c>
      <c r="AG37" s="96"/>
    </row>
    <row r="38" spans="1:33" ht="46.5" customHeight="1" x14ac:dyDescent="0.25">
      <c r="A38" s="78" t="s">
        <v>2940</v>
      </c>
      <c r="B38" s="78" t="s">
        <v>2814</v>
      </c>
      <c r="C38" s="79" t="s">
        <v>586</v>
      </c>
      <c r="D38" s="78" t="s">
        <v>4310</v>
      </c>
      <c r="E38" s="78" t="s">
        <v>2898</v>
      </c>
      <c r="F38" s="78" t="s">
        <v>4304</v>
      </c>
      <c r="G38" s="92" t="s">
        <v>4311</v>
      </c>
      <c r="H38" s="92" t="s">
        <v>4312</v>
      </c>
      <c r="I38" s="78" t="s">
        <v>2476</v>
      </c>
      <c r="J38" s="78" t="s">
        <v>5198</v>
      </c>
      <c r="K38" s="80"/>
      <c r="L38" s="81">
        <v>0</v>
      </c>
      <c r="M38" s="82">
        <v>25000</v>
      </c>
      <c r="N38" s="78"/>
      <c r="O38" s="78"/>
      <c r="P38" s="83"/>
      <c r="Q38" s="84"/>
      <c r="R38" s="84"/>
      <c r="S38" s="84"/>
      <c r="T38" s="85"/>
      <c r="U38" s="78"/>
      <c r="V38" s="78"/>
      <c r="W38" s="78"/>
      <c r="X38" s="86"/>
      <c r="Y38" s="86"/>
      <c r="Z38" s="87"/>
      <c r="AA38" s="88"/>
      <c r="AB38" s="89"/>
      <c r="AC38" s="90"/>
      <c r="AD38" s="94" t="s">
        <v>232</v>
      </c>
      <c r="AE38" s="89" t="s">
        <v>218</v>
      </c>
      <c r="AF38" s="95"/>
      <c r="AG38" s="96" t="s">
        <v>5199</v>
      </c>
    </row>
    <row r="39" spans="1:33" ht="46.5" hidden="1" customHeight="1" x14ac:dyDescent="0.25">
      <c r="A39" s="78" t="s">
        <v>3217</v>
      </c>
      <c r="B39" s="78" t="s">
        <v>2814</v>
      </c>
      <c r="C39" s="79" t="s">
        <v>586</v>
      </c>
      <c r="D39" s="78" t="s">
        <v>3274</v>
      </c>
      <c r="E39" s="78" t="s">
        <v>2898</v>
      </c>
      <c r="F39" s="78" t="s">
        <v>3136</v>
      </c>
      <c r="G39" s="78" t="s">
        <v>3275</v>
      </c>
      <c r="H39" s="78" t="s">
        <v>3276</v>
      </c>
      <c r="I39" s="78"/>
      <c r="J39" s="78"/>
      <c r="K39" s="80"/>
      <c r="L39" s="81">
        <v>1107824</v>
      </c>
      <c r="M39" s="82">
        <v>0</v>
      </c>
      <c r="N39" s="78"/>
      <c r="O39" s="78"/>
      <c r="P39" s="83"/>
      <c r="Q39" s="84"/>
      <c r="R39" s="84"/>
      <c r="S39" s="84"/>
      <c r="T39" s="85"/>
      <c r="U39" s="78"/>
      <c r="V39" s="78"/>
      <c r="W39" s="78"/>
      <c r="X39" s="86"/>
      <c r="Y39" s="86"/>
      <c r="Z39" s="87"/>
      <c r="AA39" s="88"/>
      <c r="AB39" s="89"/>
      <c r="AC39" s="90"/>
      <c r="AD39" s="94" t="s">
        <v>232</v>
      </c>
      <c r="AE39" s="89" t="s">
        <v>223</v>
      </c>
      <c r="AF39" s="95" t="s">
        <v>5197</v>
      </c>
      <c r="AG39" s="96"/>
    </row>
    <row r="40" spans="1:33" ht="46.5" hidden="1" customHeight="1" x14ac:dyDescent="0.25">
      <c r="A40" s="78" t="s">
        <v>3217</v>
      </c>
      <c r="B40" s="78" t="s">
        <v>2814</v>
      </c>
      <c r="C40" s="79" t="s">
        <v>586</v>
      </c>
      <c r="D40" s="78" t="s">
        <v>3277</v>
      </c>
      <c r="E40" s="78" t="s">
        <v>2898</v>
      </c>
      <c r="F40" s="78" t="s">
        <v>3233</v>
      </c>
      <c r="G40" s="78" t="s">
        <v>3278</v>
      </c>
      <c r="H40" s="78" t="s">
        <v>3279</v>
      </c>
      <c r="I40" s="78"/>
      <c r="J40" s="78"/>
      <c r="K40" s="80"/>
      <c r="L40" s="81">
        <v>200000</v>
      </c>
      <c r="M40" s="82">
        <v>0</v>
      </c>
      <c r="N40" s="78"/>
      <c r="O40" s="78"/>
      <c r="P40" s="83"/>
      <c r="Q40" s="84"/>
      <c r="R40" s="84"/>
      <c r="S40" s="84"/>
      <c r="T40" s="85"/>
      <c r="U40" s="78"/>
      <c r="V40" s="78"/>
      <c r="W40" s="78"/>
      <c r="X40" s="86"/>
      <c r="Y40" s="86"/>
      <c r="Z40" s="87"/>
      <c r="AA40" s="88"/>
      <c r="AB40" s="89"/>
      <c r="AC40" s="90"/>
      <c r="AD40" s="94" t="s">
        <v>232</v>
      </c>
      <c r="AE40" s="89" t="s">
        <v>223</v>
      </c>
      <c r="AF40" s="95" t="s">
        <v>5197</v>
      </c>
      <c r="AG40" s="96"/>
    </row>
    <row r="41" spans="1:33" ht="46.5" customHeight="1" x14ac:dyDescent="0.25">
      <c r="A41" s="78" t="s">
        <v>3217</v>
      </c>
      <c r="B41" s="78" t="s">
        <v>2814</v>
      </c>
      <c r="C41" s="79" t="s">
        <v>586</v>
      </c>
      <c r="D41" s="78" t="s">
        <v>3280</v>
      </c>
      <c r="E41" s="78" t="s">
        <v>2843</v>
      </c>
      <c r="F41" s="78" t="s">
        <v>3281</v>
      </c>
      <c r="G41" s="92" t="s">
        <v>3282</v>
      </c>
      <c r="H41" s="92" t="s">
        <v>3283</v>
      </c>
      <c r="I41" s="78" t="s">
        <v>1314</v>
      </c>
      <c r="J41" s="78" t="s">
        <v>1315</v>
      </c>
      <c r="K41" s="80" t="s">
        <v>42</v>
      </c>
      <c r="L41" s="81">
        <v>56000</v>
      </c>
      <c r="M41" s="82">
        <v>80400</v>
      </c>
      <c r="N41" s="78"/>
      <c r="O41" s="78" t="s">
        <v>1316</v>
      </c>
      <c r="P41" s="83"/>
      <c r="Q41" s="84"/>
      <c r="R41" s="84"/>
      <c r="S41" s="84"/>
      <c r="T41" s="85"/>
      <c r="U41" s="78"/>
      <c r="V41" s="78"/>
      <c r="W41" s="78"/>
      <c r="X41" s="86">
        <v>56000</v>
      </c>
      <c r="Y41" s="86">
        <v>56000</v>
      </c>
      <c r="Z41" s="87">
        <v>80400</v>
      </c>
      <c r="AA41" s="88">
        <v>-24400</v>
      </c>
      <c r="AB41" s="89" t="s">
        <v>1317</v>
      </c>
      <c r="AC41" s="90"/>
      <c r="AD41" s="91" t="str">
        <f>VLOOKUP($G41,'[1]datos totales (FINAL) 2022'!$A$2:$F$408,3,FALSE)</f>
        <v>SI</v>
      </c>
      <c r="AE41" s="78" t="str">
        <f>VLOOKUP($G41,'[1]datos totales (FINAL) 2022'!$A$2:$F$408,4,FALSE)</f>
        <v>OBJETIVO 11: LOGRAR QUE LAS CIUDADES SEAN MÁS INCLUSIVAS, SEGURAS, RESILIENTES Y SOSTENIBLES</v>
      </c>
      <c r="AF41" s="92" t="str">
        <f>VLOOKUP($G41,'[1]datos totales (FINAL) 2022'!$A$2:$F$408,5,FALSE)</f>
        <v>Meta 11.A</v>
      </c>
      <c r="AG41" s="93" t="str">
        <f>VLOOKUP($G41,'[1]datos totales (FINAL) 2022'!$A$2:$F$408,6,FALSE)</f>
        <v>Meta 11.A (apoyo a vínculos zonas urbanas, periurbanas y rurales)</v>
      </c>
    </row>
    <row r="42" spans="1:33" ht="46.5" hidden="1" customHeight="1" x14ac:dyDescent="0.25">
      <c r="A42" s="78" t="s">
        <v>3217</v>
      </c>
      <c r="B42" s="78" t="s">
        <v>2814</v>
      </c>
      <c r="C42" s="79" t="s">
        <v>586</v>
      </c>
      <c r="D42" s="78" t="s">
        <v>3280</v>
      </c>
      <c r="E42" s="78" t="s">
        <v>2898</v>
      </c>
      <c r="F42" s="78" t="s">
        <v>3233</v>
      </c>
      <c r="G42" s="78" t="s">
        <v>3284</v>
      </c>
      <c r="H42" s="78" t="s">
        <v>3285</v>
      </c>
      <c r="I42" s="78"/>
      <c r="J42" s="78"/>
      <c r="K42" s="80"/>
      <c r="L42" s="81">
        <v>0</v>
      </c>
      <c r="M42" s="82">
        <v>0</v>
      </c>
      <c r="N42" s="78"/>
      <c r="O42" s="78"/>
      <c r="P42" s="83"/>
      <c r="Q42" s="84"/>
      <c r="R42" s="84"/>
      <c r="S42" s="84"/>
      <c r="T42" s="85"/>
      <c r="U42" s="78"/>
      <c r="V42" s="78"/>
      <c r="W42" s="78"/>
      <c r="X42" s="86"/>
      <c r="Y42" s="86"/>
      <c r="Z42" s="87"/>
      <c r="AA42" s="88"/>
      <c r="AB42" s="89"/>
      <c r="AC42" s="90"/>
      <c r="AD42" s="94" t="s">
        <v>232</v>
      </c>
      <c r="AE42" s="89" t="s">
        <v>223</v>
      </c>
      <c r="AF42" s="95" t="s">
        <v>5197</v>
      </c>
      <c r="AG42" s="96"/>
    </row>
    <row r="43" spans="1:33" ht="46.5" hidden="1" customHeight="1" x14ac:dyDescent="0.25">
      <c r="A43" s="78" t="s">
        <v>3217</v>
      </c>
      <c r="B43" s="78" t="s">
        <v>2814</v>
      </c>
      <c r="C43" s="79" t="s">
        <v>586</v>
      </c>
      <c r="D43" s="78" t="s">
        <v>3286</v>
      </c>
      <c r="E43" s="78" t="s">
        <v>2898</v>
      </c>
      <c r="F43" s="78" t="s">
        <v>3230</v>
      </c>
      <c r="G43" s="78" t="s">
        <v>3287</v>
      </c>
      <c r="H43" s="78" t="s">
        <v>3288</v>
      </c>
      <c r="I43" s="78"/>
      <c r="J43" s="78"/>
      <c r="K43" s="80"/>
      <c r="L43" s="81">
        <v>0</v>
      </c>
      <c r="M43" s="82">
        <v>0</v>
      </c>
      <c r="N43" s="78"/>
      <c r="O43" s="78"/>
      <c r="P43" s="83"/>
      <c r="Q43" s="84"/>
      <c r="R43" s="84"/>
      <c r="S43" s="84"/>
      <c r="T43" s="85"/>
      <c r="U43" s="78"/>
      <c r="V43" s="78"/>
      <c r="W43" s="78"/>
      <c r="X43" s="86"/>
      <c r="Y43" s="86"/>
      <c r="Z43" s="87"/>
      <c r="AA43" s="88"/>
      <c r="AB43" s="89"/>
      <c r="AC43" s="90"/>
      <c r="AD43" s="94" t="s">
        <v>232</v>
      </c>
      <c r="AE43" s="89" t="s">
        <v>221</v>
      </c>
      <c r="AF43" s="95"/>
      <c r="AG43" s="96"/>
    </row>
    <row r="44" spans="1:33" ht="46.5" customHeight="1" x14ac:dyDescent="0.25">
      <c r="A44" s="78" t="s">
        <v>2940</v>
      </c>
      <c r="B44" s="78" t="s">
        <v>2814</v>
      </c>
      <c r="C44" s="79" t="s">
        <v>586</v>
      </c>
      <c r="D44" s="78" t="s">
        <v>4315</v>
      </c>
      <c r="E44" s="78" t="s">
        <v>2898</v>
      </c>
      <c r="F44" s="78" t="s">
        <v>4316</v>
      </c>
      <c r="G44" s="92" t="s">
        <v>4317</v>
      </c>
      <c r="H44" s="92" t="s">
        <v>4318</v>
      </c>
      <c r="I44" s="78" t="s">
        <v>2476</v>
      </c>
      <c r="J44" s="78" t="s">
        <v>5200</v>
      </c>
      <c r="K44" s="80"/>
      <c r="L44" s="81">
        <v>0</v>
      </c>
      <c r="M44" s="82">
        <v>5000</v>
      </c>
      <c r="N44" s="78"/>
      <c r="O44" s="78"/>
      <c r="P44" s="83"/>
      <c r="Q44" s="84"/>
      <c r="R44" s="84"/>
      <c r="S44" s="84"/>
      <c r="T44" s="85"/>
      <c r="U44" s="78"/>
      <c r="V44" s="78"/>
      <c r="W44" s="78"/>
      <c r="X44" s="86"/>
      <c r="Y44" s="86"/>
      <c r="Z44" s="87"/>
      <c r="AA44" s="88"/>
      <c r="AB44" s="89"/>
      <c r="AC44" s="90"/>
      <c r="AD44" s="94" t="s">
        <v>232</v>
      </c>
      <c r="AE44" s="89" t="s">
        <v>218</v>
      </c>
      <c r="AF44" s="95"/>
      <c r="AG44" s="96"/>
    </row>
    <row r="45" spans="1:33" ht="46.5" hidden="1" customHeight="1" x14ac:dyDescent="0.25">
      <c r="A45" s="78" t="s">
        <v>3217</v>
      </c>
      <c r="B45" s="78" t="s">
        <v>2814</v>
      </c>
      <c r="C45" s="79" t="s">
        <v>586</v>
      </c>
      <c r="D45" s="78" t="s">
        <v>3289</v>
      </c>
      <c r="E45" s="78" t="s">
        <v>2898</v>
      </c>
      <c r="F45" s="78" t="s">
        <v>3233</v>
      </c>
      <c r="G45" s="78" t="s">
        <v>3290</v>
      </c>
      <c r="H45" s="78" t="s">
        <v>3291</v>
      </c>
      <c r="I45" s="78"/>
      <c r="J45" s="78"/>
      <c r="K45" s="80"/>
      <c r="L45" s="81">
        <v>0</v>
      </c>
      <c r="M45" s="82">
        <v>0</v>
      </c>
      <c r="N45" s="78"/>
      <c r="O45" s="78"/>
      <c r="P45" s="83"/>
      <c r="Q45" s="84"/>
      <c r="R45" s="84"/>
      <c r="S45" s="84"/>
      <c r="T45" s="85"/>
      <c r="U45" s="78"/>
      <c r="V45" s="78"/>
      <c r="W45" s="78"/>
      <c r="X45" s="86"/>
      <c r="Y45" s="86"/>
      <c r="Z45" s="87"/>
      <c r="AA45" s="88"/>
      <c r="AB45" s="89"/>
      <c r="AC45" s="90"/>
      <c r="AD45" s="94" t="s">
        <v>232</v>
      </c>
      <c r="AE45" s="89" t="s">
        <v>221</v>
      </c>
      <c r="AF45" s="95"/>
      <c r="AG45" s="96" t="s">
        <v>5180</v>
      </c>
    </row>
    <row r="46" spans="1:33" ht="46.5" hidden="1" customHeight="1" x14ac:dyDescent="0.25">
      <c r="A46" s="78" t="s">
        <v>3217</v>
      </c>
      <c r="B46" s="78" t="s">
        <v>2814</v>
      </c>
      <c r="C46" s="79" t="s">
        <v>586</v>
      </c>
      <c r="D46" s="78" t="s">
        <v>3292</v>
      </c>
      <c r="E46" s="78" t="s">
        <v>2898</v>
      </c>
      <c r="F46" s="78" t="s">
        <v>3230</v>
      </c>
      <c r="G46" s="78" t="s">
        <v>3293</v>
      </c>
      <c r="H46" s="78" t="s">
        <v>3294</v>
      </c>
      <c r="I46" s="78"/>
      <c r="J46" s="78"/>
      <c r="K46" s="80"/>
      <c r="L46" s="81">
        <v>155000</v>
      </c>
      <c r="M46" s="82">
        <v>0</v>
      </c>
      <c r="N46" s="78"/>
      <c r="O46" s="78"/>
      <c r="P46" s="83"/>
      <c r="Q46" s="84"/>
      <c r="R46" s="84"/>
      <c r="S46" s="84"/>
      <c r="T46" s="85"/>
      <c r="U46" s="78"/>
      <c r="V46" s="78"/>
      <c r="W46" s="78"/>
      <c r="X46" s="86"/>
      <c r="Y46" s="86"/>
      <c r="Z46" s="87"/>
      <c r="AA46" s="88"/>
      <c r="AB46" s="89"/>
      <c r="AC46" s="90"/>
      <c r="AD46" s="94" t="s">
        <v>232</v>
      </c>
      <c r="AE46" s="89" t="s">
        <v>221</v>
      </c>
      <c r="AF46" s="95"/>
      <c r="AG46" s="96" t="s">
        <v>5201</v>
      </c>
    </row>
    <row r="47" spans="1:33" ht="46.5" hidden="1" customHeight="1" x14ac:dyDescent="0.25">
      <c r="A47" s="78" t="s">
        <v>3217</v>
      </c>
      <c r="B47" s="78" t="s">
        <v>2814</v>
      </c>
      <c r="C47" s="79" t="s">
        <v>586</v>
      </c>
      <c r="D47" s="78" t="s">
        <v>3295</v>
      </c>
      <c r="E47" s="78" t="s">
        <v>2898</v>
      </c>
      <c r="F47" s="78" t="s">
        <v>3233</v>
      </c>
      <c r="G47" s="78" t="s">
        <v>3296</v>
      </c>
      <c r="H47" s="78" t="s">
        <v>3297</v>
      </c>
      <c r="I47" s="78"/>
      <c r="J47" s="78"/>
      <c r="K47" s="80"/>
      <c r="L47" s="81">
        <v>4589495</v>
      </c>
      <c r="M47" s="82">
        <v>0</v>
      </c>
      <c r="N47" s="78"/>
      <c r="O47" s="78"/>
      <c r="P47" s="83"/>
      <c r="Q47" s="84"/>
      <c r="R47" s="84"/>
      <c r="S47" s="84"/>
      <c r="T47" s="85"/>
      <c r="U47" s="78"/>
      <c r="V47" s="78"/>
      <c r="W47" s="78"/>
      <c r="X47" s="86"/>
      <c r="Y47" s="86"/>
      <c r="Z47" s="87"/>
      <c r="AA47" s="88"/>
      <c r="AB47" s="89"/>
      <c r="AC47" s="90"/>
      <c r="AD47" s="94" t="s">
        <v>232</v>
      </c>
      <c r="AE47" s="89" t="s">
        <v>223</v>
      </c>
      <c r="AF47" s="95" t="s">
        <v>5197</v>
      </c>
      <c r="AG47" s="96"/>
    </row>
    <row r="48" spans="1:33" ht="46.5" hidden="1" customHeight="1" x14ac:dyDescent="0.25">
      <c r="A48" s="78" t="s">
        <v>3217</v>
      </c>
      <c r="B48" s="78" t="s">
        <v>2814</v>
      </c>
      <c r="C48" s="79" t="s">
        <v>586</v>
      </c>
      <c r="D48" s="78" t="s">
        <v>3298</v>
      </c>
      <c r="E48" s="78" t="s">
        <v>2898</v>
      </c>
      <c r="F48" s="78" t="s">
        <v>3233</v>
      </c>
      <c r="G48" s="78" t="s">
        <v>3299</v>
      </c>
      <c r="H48" s="78" t="s">
        <v>3300</v>
      </c>
      <c r="I48" s="78"/>
      <c r="J48" s="78"/>
      <c r="K48" s="80"/>
      <c r="L48" s="81">
        <v>0</v>
      </c>
      <c r="M48" s="82">
        <v>0</v>
      </c>
      <c r="N48" s="78"/>
      <c r="O48" s="78"/>
      <c r="P48" s="83"/>
      <c r="Q48" s="84"/>
      <c r="R48" s="84"/>
      <c r="S48" s="84"/>
      <c r="T48" s="85"/>
      <c r="U48" s="78"/>
      <c r="V48" s="78"/>
      <c r="W48" s="78"/>
      <c r="X48" s="86"/>
      <c r="Y48" s="86"/>
      <c r="Z48" s="87"/>
      <c r="AA48" s="88"/>
      <c r="AB48" s="89"/>
      <c r="AC48" s="90"/>
      <c r="AD48" s="94" t="s">
        <v>232</v>
      </c>
      <c r="AE48" s="89" t="s">
        <v>221</v>
      </c>
      <c r="AF48" s="95"/>
      <c r="AG48" s="96" t="s">
        <v>5202</v>
      </c>
    </row>
    <row r="49" spans="1:33" ht="46.5" hidden="1" customHeight="1" x14ac:dyDescent="0.25">
      <c r="A49" s="78" t="s">
        <v>3217</v>
      </c>
      <c r="B49" s="78" t="s">
        <v>2814</v>
      </c>
      <c r="C49" s="79" t="s">
        <v>586</v>
      </c>
      <c r="D49" s="78" t="s">
        <v>3301</v>
      </c>
      <c r="E49" s="78" t="s">
        <v>2898</v>
      </c>
      <c r="F49" s="78" t="s">
        <v>3233</v>
      </c>
      <c r="G49" s="78" t="s">
        <v>3302</v>
      </c>
      <c r="H49" s="78" t="s">
        <v>3303</v>
      </c>
      <c r="I49" s="78"/>
      <c r="J49" s="78"/>
      <c r="K49" s="80"/>
      <c r="L49" s="81">
        <v>0</v>
      </c>
      <c r="M49" s="82">
        <v>0</v>
      </c>
      <c r="N49" s="78"/>
      <c r="O49" s="78"/>
      <c r="P49" s="83"/>
      <c r="Q49" s="84"/>
      <c r="R49" s="84"/>
      <c r="S49" s="84"/>
      <c r="T49" s="85"/>
      <c r="U49" s="78"/>
      <c r="V49" s="78"/>
      <c r="W49" s="78"/>
      <c r="X49" s="86"/>
      <c r="Y49" s="86"/>
      <c r="Z49" s="87"/>
      <c r="AA49" s="88"/>
      <c r="AB49" s="89"/>
      <c r="AC49" s="90"/>
      <c r="AD49" s="94" t="s">
        <v>232</v>
      </c>
      <c r="AE49" s="89" t="s">
        <v>223</v>
      </c>
      <c r="AF49" s="95"/>
      <c r="AG49" s="96"/>
    </row>
    <row r="50" spans="1:33" ht="46.5" hidden="1" customHeight="1" x14ac:dyDescent="0.25">
      <c r="A50" s="78" t="s">
        <v>3217</v>
      </c>
      <c r="B50" s="78" t="s">
        <v>2814</v>
      </c>
      <c r="C50" s="79" t="s">
        <v>586</v>
      </c>
      <c r="D50" s="78" t="s">
        <v>3304</v>
      </c>
      <c r="E50" s="78" t="s">
        <v>2898</v>
      </c>
      <c r="F50" s="78" t="s">
        <v>3233</v>
      </c>
      <c r="G50" s="78" t="s">
        <v>3305</v>
      </c>
      <c r="H50" s="78" t="s">
        <v>3306</v>
      </c>
      <c r="I50" s="78"/>
      <c r="J50" s="78"/>
      <c r="K50" s="80"/>
      <c r="L50" s="81">
        <v>332500</v>
      </c>
      <c r="M50" s="82">
        <v>0</v>
      </c>
      <c r="N50" s="78"/>
      <c r="O50" s="78"/>
      <c r="P50" s="83"/>
      <c r="Q50" s="84"/>
      <c r="R50" s="84"/>
      <c r="S50" s="84"/>
      <c r="T50" s="85"/>
      <c r="U50" s="78"/>
      <c r="V50" s="78"/>
      <c r="W50" s="78"/>
      <c r="X50" s="86"/>
      <c r="Y50" s="86"/>
      <c r="Z50" s="87"/>
      <c r="AA50" s="88"/>
      <c r="AB50" s="89"/>
      <c r="AC50" s="90"/>
      <c r="AD50" s="94" t="s">
        <v>232</v>
      </c>
      <c r="AE50" s="89" t="s">
        <v>223</v>
      </c>
      <c r="AF50" s="95"/>
      <c r="AG50" s="96"/>
    </row>
    <row r="51" spans="1:33" ht="46.5" hidden="1" customHeight="1" x14ac:dyDescent="0.25">
      <c r="A51" s="78" t="s">
        <v>3217</v>
      </c>
      <c r="B51" s="78" t="s">
        <v>2814</v>
      </c>
      <c r="C51" s="79" t="s">
        <v>586</v>
      </c>
      <c r="D51" s="78" t="s">
        <v>3307</v>
      </c>
      <c r="E51" s="78" t="s">
        <v>2898</v>
      </c>
      <c r="F51" s="78" t="s">
        <v>3233</v>
      </c>
      <c r="G51" s="78" t="s">
        <v>3308</v>
      </c>
      <c r="H51" s="78" t="s">
        <v>3309</v>
      </c>
      <c r="I51" s="78"/>
      <c r="J51" s="78"/>
      <c r="K51" s="80"/>
      <c r="L51" s="81">
        <v>571203</v>
      </c>
      <c r="M51" s="82">
        <v>0</v>
      </c>
      <c r="N51" s="78"/>
      <c r="O51" s="78"/>
      <c r="P51" s="83"/>
      <c r="Q51" s="84"/>
      <c r="R51" s="84"/>
      <c r="S51" s="84"/>
      <c r="T51" s="85"/>
      <c r="U51" s="78"/>
      <c r="V51" s="78"/>
      <c r="W51" s="78"/>
      <c r="X51" s="86"/>
      <c r="Y51" s="86"/>
      <c r="Z51" s="87"/>
      <c r="AA51" s="88"/>
      <c r="AB51" s="89"/>
      <c r="AC51" s="90"/>
      <c r="AD51" s="94" t="s">
        <v>232</v>
      </c>
      <c r="AE51" s="89" t="s">
        <v>221</v>
      </c>
      <c r="AF51" s="95"/>
      <c r="AG51" s="96" t="s">
        <v>5202</v>
      </c>
    </row>
    <row r="52" spans="1:33" ht="46.5" hidden="1" customHeight="1" x14ac:dyDescent="0.25">
      <c r="A52" s="78" t="s">
        <v>3217</v>
      </c>
      <c r="B52" s="78" t="s">
        <v>2814</v>
      </c>
      <c r="C52" s="79" t="s">
        <v>586</v>
      </c>
      <c r="D52" s="78" t="s">
        <v>3310</v>
      </c>
      <c r="E52" s="78" t="s">
        <v>2898</v>
      </c>
      <c r="F52" s="78" t="s">
        <v>3233</v>
      </c>
      <c r="G52" s="78" t="s">
        <v>3311</v>
      </c>
      <c r="H52" s="78" t="s">
        <v>3312</v>
      </c>
      <c r="I52" s="78"/>
      <c r="J52" s="78"/>
      <c r="K52" s="80"/>
      <c r="L52" s="81">
        <v>0</v>
      </c>
      <c r="M52" s="82">
        <v>0</v>
      </c>
      <c r="N52" s="78"/>
      <c r="O52" s="78"/>
      <c r="P52" s="83"/>
      <c r="Q52" s="84"/>
      <c r="R52" s="84"/>
      <c r="S52" s="84"/>
      <c r="T52" s="85"/>
      <c r="U52" s="78"/>
      <c r="V52" s="78"/>
      <c r="W52" s="78"/>
      <c r="X52" s="86"/>
      <c r="Y52" s="86"/>
      <c r="Z52" s="87"/>
      <c r="AA52" s="88"/>
      <c r="AB52" s="89"/>
      <c r="AC52" s="90"/>
      <c r="AD52" s="94" t="s">
        <v>232</v>
      </c>
      <c r="AE52" s="89" t="s">
        <v>223</v>
      </c>
      <c r="AF52" s="97" t="s">
        <v>5197</v>
      </c>
      <c r="AG52" s="96"/>
    </row>
    <row r="53" spans="1:33" ht="46.5" hidden="1" customHeight="1" x14ac:dyDescent="0.25">
      <c r="A53" s="78" t="s">
        <v>3217</v>
      </c>
      <c r="B53" s="78" t="s">
        <v>2814</v>
      </c>
      <c r="C53" s="79" t="s">
        <v>586</v>
      </c>
      <c r="D53" s="78" t="s">
        <v>3313</v>
      </c>
      <c r="E53" s="78" t="s">
        <v>2898</v>
      </c>
      <c r="F53" s="78" t="s">
        <v>3233</v>
      </c>
      <c r="G53" s="78" t="s">
        <v>3314</v>
      </c>
      <c r="H53" s="78" t="s">
        <v>3315</v>
      </c>
      <c r="I53" s="78"/>
      <c r="J53" s="78"/>
      <c r="K53" s="80"/>
      <c r="L53" s="81">
        <v>0</v>
      </c>
      <c r="M53" s="82">
        <v>0</v>
      </c>
      <c r="N53" s="78"/>
      <c r="O53" s="78"/>
      <c r="P53" s="83"/>
      <c r="Q53" s="84"/>
      <c r="R53" s="84"/>
      <c r="S53" s="84"/>
      <c r="T53" s="85"/>
      <c r="U53" s="78"/>
      <c r="V53" s="78"/>
      <c r="W53" s="78"/>
      <c r="X53" s="86"/>
      <c r="Y53" s="86"/>
      <c r="Z53" s="87"/>
      <c r="AA53" s="88"/>
      <c r="AB53" s="89"/>
      <c r="AC53" s="90"/>
      <c r="AD53" s="94" t="s">
        <v>232</v>
      </c>
      <c r="AE53" s="89" t="s">
        <v>223</v>
      </c>
      <c r="AF53" s="95"/>
      <c r="AG53" s="96"/>
    </row>
    <row r="54" spans="1:33" ht="46.5" hidden="1" customHeight="1" x14ac:dyDescent="0.25">
      <c r="A54" s="78" t="s">
        <v>3217</v>
      </c>
      <c r="B54" s="78" t="s">
        <v>2814</v>
      </c>
      <c r="C54" s="79" t="s">
        <v>586</v>
      </c>
      <c r="D54" s="78" t="s">
        <v>3316</v>
      </c>
      <c r="E54" s="78" t="s">
        <v>2898</v>
      </c>
      <c r="F54" s="78" t="s">
        <v>3233</v>
      </c>
      <c r="G54" s="78" t="s">
        <v>3317</v>
      </c>
      <c r="H54" s="78" t="s">
        <v>3318</v>
      </c>
      <c r="I54" s="78"/>
      <c r="J54" s="78"/>
      <c r="K54" s="80"/>
      <c r="L54" s="81">
        <v>128500</v>
      </c>
      <c r="M54" s="82"/>
      <c r="N54" s="78"/>
      <c r="O54" s="78"/>
      <c r="P54" s="83"/>
      <c r="Q54" s="84"/>
      <c r="R54" s="84"/>
      <c r="S54" s="84"/>
      <c r="T54" s="85"/>
      <c r="U54" s="78"/>
      <c r="V54" s="78"/>
      <c r="W54" s="78"/>
      <c r="X54" s="86"/>
      <c r="Y54" s="86"/>
      <c r="Z54" s="87"/>
      <c r="AA54" s="88"/>
      <c r="AB54" s="89"/>
      <c r="AC54" s="90"/>
      <c r="AD54" s="94" t="s">
        <v>232</v>
      </c>
      <c r="AE54" s="89" t="s">
        <v>221</v>
      </c>
      <c r="AF54" s="95"/>
      <c r="AG54" s="96" t="s">
        <v>5199</v>
      </c>
    </row>
    <row r="55" spans="1:33" ht="46.5" hidden="1" customHeight="1" x14ac:dyDescent="0.25">
      <c r="A55" s="78" t="s">
        <v>3217</v>
      </c>
      <c r="B55" s="78" t="s">
        <v>2814</v>
      </c>
      <c r="C55" s="79" t="s">
        <v>586</v>
      </c>
      <c r="D55" s="78" t="s">
        <v>3319</v>
      </c>
      <c r="E55" s="78" t="s">
        <v>2898</v>
      </c>
      <c r="F55" s="78" t="s">
        <v>3233</v>
      </c>
      <c r="G55" s="78" t="s">
        <v>3320</v>
      </c>
      <c r="H55" s="78" t="s">
        <v>3321</v>
      </c>
      <c r="I55" s="78"/>
      <c r="J55" s="78"/>
      <c r="K55" s="80"/>
      <c r="L55" s="81">
        <v>0</v>
      </c>
      <c r="M55" s="82">
        <v>0</v>
      </c>
      <c r="N55" s="78"/>
      <c r="O55" s="78"/>
      <c r="P55" s="83"/>
      <c r="Q55" s="84"/>
      <c r="R55" s="84"/>
      <c r="S55" s="84"/>
      <c r="T55" s="85"/>
      <c r="U55" s="78"/>
      <c r="V55" s="78"/>
      <c r="W55" s="78"/>
      <c r="X55" s="86"/>
      <c r="Y55" s="86"/>
      <c r="Z55" s="87"/>
      <c r="AA55" s="88"/>
      <c r="AB55" s="89"/>
      <c r="AC55" s="90"/>
      <c r="AD55" s="94" t="s">
        <v>232</v>
      </c>
      <c r="AE55" s="89" t="s">
        <v>221</v>
      </c>
      <c r="AF55" s="97"/>
      <c r="AG55" s="96" t="s">
        <v>5180</v>
      </c>
    </row>
    <row r="56" spans="1:33" ht="46.5" hidden="1" customHeight="1" x14ac:dyDescent="0.25">
      <c r="A56" s="78" t="s">
        <v>3128</v>
      </c>
      <c r="B56" s="78" t="s">
        <v>2814</v>
      </c>
      <c r="C56" s="79" t="s">
        <v>586</v>
      </c>
      <c r="D56" s="78" t="s">
        <v>3129</v>
      </c>
      <c r="E56" s="78" t="s">
        <v>2843</v>
      </c>
      <c r="F56" s="78" t="s">
        <v>2883</v>
      </c>
      <c r="G56" s="78" t="s">
        <v>3130</v>
      </c>
      <c r="H56" s="78" t="s">
        <v>3131</v>
      </c>
      <c r="I56" s="78"/>
      <c r="J56" s="78"/>
      <c r="K56" s="80"/>
      <c r="L56" s="81">
        <v>0</v>
      </c>
      <c r="M56" s="82">
        <v>0</v>
      </c>
      <c r="N56" s="78"/>
      <c r="O56" s="78"/>
      <c r="P56" s="83"/>
      <c r="Q56" s="84"/>
      <c r="R56" s="84"/>
      <c r="S56" s="84"/>
      <c r="T56" s="85"/>
      <c r="U56" s="78"/>
      <c r="V56" s="78"/>
      <c r="W56" s="78"/>
      <c r="X56" s="86"/>
      <c r="Y56" s="86"/>
      <c r="Z56" s="87"/>
      <c r="AA56" s="88"/>
      <c r="AB56" s="89"/>
      <c r="AC56" s="90"/>
      <c r="AD56" s="94" t="s">
        <v>232</v>
      </c>
      <c r="AE56" s="89" t="s">
        <v>218</v>
      </c>
      <c r="AF56" s="97"/>
      <c r="AG56" s="96"/>
    </row>
    <row r="57" spans="1:33" ht="46.5" customHeight="1" x14ac:dyDescent="0.25">
      <c r="A57" s="78" t="s">
        <v>3128</v>
      </c>
      <c r="B57" s="78" t="s">
        <v>2814</v>
      </c>
      <c r="C57" s="79" t="s">
        <v>586</v>
      </c>
      <c r="D57" s="78" t="s">
        <v>3135</v>
      </c>
      <c r="E57" s="78" t="s">
        <v>2898</v>
      </c>
      <c r="F57" s="78" t="s">
        <v>3136</v>
      </c>
      <c r="G57" s="92" t="s">
        <v>3137</v>
      </c>
      <c r="H57" s="92" t="s">
        <v>3138</v>
      </c>
      <c r="I57" s="78" t="s">
        <v>1172</v>
      </c>
      <c r="J57" s="78" t="s">
        <v>5203</v>
      </c>
      <c r="K57" s="80" t="s">
        <v>40</v>
      </c>
      <c r="L57" s="81">
        <v>97848.76</v>
      </c>
      <c r="M57" s="82">
        <v>97848.76</v>
      </c>
      <c r="N57" s="78" t="s">
        <v>109</v>
      </c>
      <c r="O57" s="78" t="s">
        <v>1173</v>
      </c>
      <c r="P57" s="83" t="s">
        <v>233</v>
      </c>
      <c r="Q57" s="84" t="s">
        <v>232</v>
      </c>
      <c r="R57" s="84" t="s">
        <v>223</v>
      </c>
      <c r="S57" s="84" t="s">
        <v>223</v>
      </c>
      <c r="T57" s="85" t="s">
        <v>1174</v>
      </c>
      <c r="U57" s="78" t="s">
        <v>1175</v>
      </c>
      <c r="V57" s="78" t="s">
        <v>1176</v>
      </c>
      <c r="W57" s="78" t="s">
        <v>1175</v>
      </c>
      <c r="X57" s="86">
        <v>97848.76</v>
      </c>
      <c r="Y57" s="86">
        <v>27132</v>
      </c>
      <c r="Z57" s="87">
        <v>97848.76</v>
      </c>
      <c r="AA57" s="88">
        <v>0</v>
      </c>
      <c r="AB57" s="89"/>
      <c r="AC57" s="90"/>
      <c r="AD57" s="94" t="s">
        <v>232</v>
      </c>
      <c r="AE57" s="89" t="s">
        <v>223</v>
      </c>
      <c r="AF57" s="97" t="s">
        <v>5204</v>
      </c>
      <c r="AG57" s="96"/>
    </row>
    <row r="58" spans="1:33" ht="46.5" customHeight="1" x14ac:dyDescent="0.25">
      <c r="A58" s="78" t="s">
        <v>3128</v>
      </c>
      <c r="B58" s="78" t="s">
        <v>2814</v>
      </c>
      <c r="C58" s="79" t="s">
        <v>586</v>
      </c>
      <c r="D58" s="78" t="s">
        <v>3141</v>
      </c>
      <c r="E58" s="78" t="s">
        <v>2843</v>
      </c>
      <c r="F58" s="78" t="s">
        <v>2883</v>
      </c>
      <c r="G58" s="92" t="s">
        <v>3142</v>
      </c>
      <c r="H58" s="92" t="s">
        <v>1166</v>
      </c>
      <c r="I58" s="78" t="s">
        <v>1166</v>
      </c>
      <c r="J58" s="78" t="s">
        <v>4425</v>
      </c>
      <c r="K58" s="80" t="s">
        <v>40</v>
      </c>
      <c r="L58" s="81">
        <v>1311318.76</v>
      </c>
      <c r="M58" s="82">
        <v>1311318.76</v>
      </c>
      <c r="N58" s="78" t="s">
        <v>109</v>
      </c>
      <c r="O58" s="78" t="s">
        <v>1168</v>
      </c>
      <c r="P58" s="83" t="s">
        <v>233</v>
      </c>
      <c r="Q58" s="84" t="s">
        <v>232</v>
      </c>
      <c r="R58" s="84" t="s">
        <v>222</v>
      </c>
      <c r="S58" s="84" t="s">
        <v>222</v>
      </c>
      <c r="T58" s="85" t="s">
        <v>1216</v>
      </c>
      <c r="U58" s="78"/>
      <c r="V58" s="78"/>
      <c r="W58" s="78" t="s">
        <v>4426</v>
      </c>
      <c r="X58" s="86">
        <v>1311318.76</v>
      </c>
      <c r="Y58" s="86">
        <v>1311318.76</v>
      </c>
      <c r="Z58" s="87">
        <v>1311318.76</v>
      </c>
      <c r="AA58" s="88">
        <v>0</v>
      </c>
      <c r="AB58" s="89" t="s">
        <v>1169</v>
      </c>
      <c r="AC58" s="90"/>
      <c r="AD58" s="94" t="s">
        <v>232</v>
      </c>
      <c r="AE58" s="89" t="s">
        <v>222</v>
      </c>
      <c r="AF58" s="97" t="s">
        <v>5205</v>
      </c>
      <c r="AG58" s="96"/>
    </row>
    <row r="59" spans="1:33" ht="46.5" hidden="1" customHeight="1" x14ac:dyDescent="0.25">
      <c r="A59" s="78" t="s">
        <v>3217</v>
      </c>
      <c r="B59" s="78" t="s">
        <v>2814</v>
      </c>
      <c r="C59" s="79" t="s">
        <v>586</v>
      </c>
      <c r="D59" s="78" t="s">
        <v>3322</v>
      </c>
      <c r="E59" s="78" t="s">
        <v>2898</v>
      </c>
      <c r="F59" s="78" t="s">
        <v>3233</v>
      </c>
      <c r="G59" s="78" t="s">
        <v>3323</v>
      </c>
      <c r="H59" s="78" t="s">
        <v>3324</v>
      </c>
      <c r="I59" s="78"/>
      <c r="J59" s="78"/>
      <c r="K59" s="80"/>
      <c r="L59" s="81">
        <v>0</v>
      </c>
      <c r="M59" s="82">
        <v>0</v>
      </c>
      <c r="N59" s="78"/>
      <c r="O59" s="78"/>
      <c r="P59" s="83"/>
      <c r="Q59" s="84"/>
      <c r="R59" s="84"/>
      <c r="S59" s="84"/>
      <c r="T59" s="85"/>
      <c r="U59" s="78"/>
      <c r="V59" s="78"/>
      <c r="W59" s="78"/>
      <c r="X59" s="86"/>
      <c r="Y59" s="86"/>
      <c r="Z59" s="87"/>
      <c r="AA59" s="88"/>
      <c r="AB59" s="89"/>
      <c r="AC59" s="90"/>
      <c r="AD59" s="94" t="s">
        <v>232</v>
      </c>
      <c r="AE59" s="89" t="s">
        <v>223</v>
      </c>
      <c r="AF59" s="95"/>
      <c r="AG59" s="96"/>
    </row>
    <row r="60" spans="1:33" ht="46.5" hidden="1" customHeight="1" x14ac:dyDescent="0.25">
      <c r="A60" s="78" t="s">
        <v>3217</v>
      </c>
      <c r="B60" s="78" t="s">
        <v>2814</v>
      </c>
      <c r="C60" s="79" t="s">
        <v>586</v>
      </c>
      <c r="D60" s="78" t="s">
        <v>3322</v>
      </c>
      <c r="E60" s="78" t="s">
        <v>2898</v>
      </c>
      <c r="F60" s="78" t="s">
        <v>3250</v>
      </c>
      <c r="G60" s="78" t="s">
        <v>3325</v>
      </c>
      <c r="H60" s="78" t="s">
        <v>3326</v>
      </c>
      <c r="I60" s="78"/>
      <c r="J60" s="78"/>
      <c r="K60" s="80"/>
      <c r="L60" s="81">
        <v>0</v>
      </c>
      <c r="M60" s="82">
        <v>0</v>
      </c>
      <c r="N60" s="78"/>
      <c r="O60" s="78"/>
      <c r="P60" s="83"/>
      <c r="Q60" s="84"/>
      <c r="R60" s="84"/>
      <c r="S60" s="84"/>
      <c r="T60" s="85"/>
      <c r="U60" s="78"/>
      <c r="V60" s="78"/>
      <c r="W60" s="78"/>
      <c r="X60" s="86"/>
      <c r="Y60" s="86"/>
      <c r="Z60" s="87"/>
      <c r="AA60" s="88"/>
      <c r="AB60" s="89"/>
      <c r="AC60" s="90"/>
      <c r="AD60" s="94" t="s">
        <v>232</v>
      </c>
      <c r="AE60" s="89" t="s">
        <v>223</v>
      </c>
      <c r="AF60" s="95"/>
      <c r="AG60" s="96"/>
    </row>
    <row r="61" spans="1:33" ht="46.5" hidden="1" customHeight="1" x14ac:dyDescent="0.25">
      <c r="A61" s="78" t="s">
        <v>3217</v>
      </c>
      <c r="B61" s="78" t="s">
        <v>2814</v>
      </c>
      <c r="C61" s="79" t="s">
        <v>586</v>
      </c>
      <c r="D61" s="78" t="s">
        <v>3330</v>
      </c>
      <c r="E61" s="78" t="s">
        <v>2898</v>
      </c>
      <c r="F61" s="78" t="s">
        <v>3233</v>
      </c>
      <c r="G61" s="78" t="s">
        <v>3331</v>
      </c>
      <c r="H61" s="78" t="s">
        <v>3332</v>
      </c>
      <c r="I61" s="78"/>
      <c r="J61" s="78"/>
      <c r="K61" s="80"/>
      <c r="L61" s="81">
        <v>1275000</v>
      </c>
      <c r="M61" s="82">
        <v>0</v>
      </c>
      <c r="N61" s="78"/>
      <c r="O61" s="78"/>
      <c r="P61" s="83"/>
      <c r="Q61" s="84"/>
      <c r="R61" s="84"/>
      <c r="S61" s="84"/>
      <c r="T61" s="85"/>
      <c r="U61" s="78"/>
      <c r="V61" s="78"/>
      <c r="W61" s="78"/>
      <c r="X61" s="86"/>
      <c r="Y61" s="86"/>
      <c r="Z61" s="87"/>
      <c r="AA61" s="88"/>
      <c r="AB61" s="89"/>
      <c r="AC61" s="90"/>
      <c r="AD61" s="94" t="s">
        <v>232</v>
      </c>
      <c r="AE61" s="89" t="s">
        <v>223</v>
      </c>
      <c r="AF61" s="95"/>
      <c r="AG61" s="96"/>
    </row>
    <row r="62" spans="1:33" ht="46.5" hidden="1" customHeight="1" x14ac:dyDescent="0.25">
      <c r="A62" s="78" t="s">
        <v>3217</v>
      </c>
      <c r="B62" s="78" t="s">
        <v>2814</v>
      </c>
      <c r="C62" s="79" t="s">
        <v>586</v>
      </c>
      <c r="D62" s="78" t="s">
        <v>3333</v>
      </c>
      <c r="E62" s="78" t="s">
        <v>2898</v>
      </c>
      <c r="F62" s="78" t="s">
        <v>3136</v>
      </c>
      <c r="G62" s="78" t="s">
        <v>3334</v>
      </c>
      <c r="H62" s="78" t="s">
        <v>3335</v>
      </c>
      <c r="I62" s="78"/>
      <c r="J62" s="78"/>
      <c r="K62" s="80"/>
      <c r="L62" s="81">
        <v>473883</v>
      </c>
      <c r="M62" s="82">
        <v>0</v>
      </c>
      <c r="N62" s="78"/>
      <c r="O62" s="78"/>
      <c r="P62" s="83"/>
      <c r="Q62" s="84"/>
      <c r="R62" s="84"/>
      <c r="S62" s="84"/>
      <c r="T62" s="85"/>
      <c r="U62" s="78"/>
      <c r="V62" s="78"/>
      <c r="W62" s="78"/>
      <c r="X62" s="86"/>
      <c r="Y62" s="86"/>
      <c r="Z62" s="87"/>
      <c r="AA62" s="88"/>
      <c r="AB62" s="89"/>
      <c r="AC62" s="90"/>
      <c r="AD62" s="94" t="s">
        <v>232</v>
      </c>
      <c r="AE62" s="89" t="s">
        <v>221</v>
      </c>
      <c r="AF62" s="95"/>
      <c r="AG62" s="96" t="s">
        <v>5180</v>
      </c>
    </row>
    <row r="63" spans="1:33" ht="46.5" hidden="1" customHeight="1" x14ac:dyDescent="0.25">
      <c r="A63" s="78" t="s">
        <v>2944</v>
      </c>
      <c r="B63" s="78" t="s">
        <v>2814</v>
      </c>
      <c r="C63" s="79" t="s">
        <v>586</v>
      </c>
      <c r="D63" s="78" t="s">
        <v>2949</v>
      </c>
      <c r="E63" s="78" t="s">
        <v>2950</v>
      </c>
      <c r="F63" s="78" t="s">
        <v>2951</v>
      </c>
      <c r="G63" s="78" t="s">
        <v>2952</v>
      </c>
      <c r="H63" s="78" t="s">
        <v>2953</v>
      </c>
      <c r="I63" s="78"/>
      <c r="J63" s="78"/>
      <c r="K63" s="80"/>
      <c r="L63" s="81">
        <v>64.83</v>
      </c>
      <c r="M63" s="82">
        <v>0</v>
      </c>
      <c r="N63" s="78"/>
      <c r="O63" s="78"/>
      <c r="P63" s="83"/>
      <c r="Q63" s="84"/>
      <c r="R63" s="84"/>
      <c r="S63" s="84"/>
      <c r="T63" s="85"/>
      <c r="U63" s="78"/>
      <c r="V63" s="78"/>
      <c r="W63" s="78"/>
      <c r="X63" s="86"/>
      <c r="Y63" s="86"/>
      <c r="Z63" s="87"/>
      <c r="AA63" s="88"/>
      <c r="AB63" s="89"/>
      <c r="AC63" s="90"/>
      <c r="AD63" s="94" t="s">
        <v>232</v>
      </c>
      <c r="AE63" s="89" t="s">
        <v>223</v>
      </c>
      <c r="AF63" s="98" t="s">
        <v>5206</v>
      </c>
      <c r="AG63" s="96"/>
    </row>
    <row r="64" spans="1:33" ht="46.5" hidden="1" customHeight="1" x14ac:dyDescent="0.25">
      <c r="A64" s="78" t="s">
        <v>2944</v>
      </c>
      <c r="B64" s="78" t="s">
        <v>2814</v>
      </c>
      <c r="C64" s="79" t="s">
        <v>586</v>
      </c>
      <c r="D64" s="78" t="s">
        <v>2954</v>
      </c>
      <c r="E64" s="78" t="s">
        <v>2955</v>
      </c>
      <c r="F64" s="78" t="s">
        <v>2956</v>
      </c>
      <c r="G64" s="78" t="s">
        <v>2957</v>
      </c>
      <c r="H64" s="78" t="s">
        <v>2958</v>
      </c>
      <c r="I64" s="78"/>
      <c r="J64" s="78"/>
      <c r="K64" s="80"/>
      <c r="L64" s="81">
        <v>82304</v>
      </c>
      <c r="M64" s="82">
        <v>0</v>
      </c>
      <c r="N64" s="78"/>
      <c r="O64" s="78"/>
      <c r="P64" s="83"/>
      <c r="Q64" s="84"/>
      <c r="R64" s="84"/>
      <c r="S64" s="84"/>
      <c r="T64" s="85"/>
      <c r="U64" s="78"/>
      <c r="V64" s="78"/>
      <c r="W64" s="78"/>
      <c r="X64" s="86"/>
      <c r="Y64" s="86"/>
      <c r="Z64" s="87"/>
      <c r="AA64" s="88"/>
      <c r="AB64" s="89"/>
      <c r="AC64" s="90"/>
      <c r="AD64" s="94" t="s">
        <v>232</v>
      </c>
      <c r="AE64" s="89" t="s">
        <v>223</v>
      </c>
      <c r="AF64" s="95" t="s">
        <v>5207</v>
      </c>
      <c r="AG64" s="96"/>
    </row>
    <row r="65" spans="1:33" ht="46.5" hidden="1" customHeight="1" x14ac:dyDescent="0.25">
      <c r="A65" s="78" t="s">
        <v>3217</v>
      </c>
      <c r="B65" s="78" t="s">
        <v>2814</v>
      </c>
      <c r="C65" s="79" t="s">
        <v>586</v>
      </c>
      <c r="D65" s="78" t="s">
        <v>3339</v>
      </c>
      <c r="E65" s="78" t="s">
        <v>2898</v>
      </c>
      <c r="F65" s="78" t="s">
        <v>3136</v>
      </c>
      <c r="G65" s="78" t="s">
        <v>3340</v>
      </c>
      <c r="H65" s="78" t="s">
        <v>3341</v>
      </c>
      <c r="I65" s="78"/>
      <c r="J65" s="78"/>
      <c r="K65" s="80"/>
      <c r="L65" s="81">
        <v>33750</v>
      </c>
      <c r="M65" s="82">
        <v>0</v>
      </c>
      <c r="N65" s="78"/>
      <c r="O65" s="78"/>
      <c r="P65" s="83"/>
      <c r="Q65" s="84"/>
      <c r="R65" s="84"/>
      <c r="S65" s="84"/>
      <c r="T65" s="85"/>
      <c r="U65" s="78"/>
      <c r="V65" s="78"/>
      <c r="W65" s="78"/>
      <c r="X65" s="86"/>
      <c r="Y65" s="86"/>
      <c r="Z65" s="87"/>
      <c r="AA65" s="88"/>
      <c r="AB65" s="89"/>
      <c r="AC65" s="90"/>
      <c r="AD65" s="94" t="s">
        <v>232</v>
      </c>
      <c r="AE65" s="89" t="s">
        <v>223</v>
      </c>
      <c r="AF65" s="95"/>
      <c r="AG65" s="96"/>
    </row>
    <row r="66" spans="1:33" ht="46.5" hidden="1" customHeight="1" x14ac:dyDescent="0.25">
      <c r="A66" s="78" t="s">
        <v>3217</v>
      </c>
      <c r="B66" s="78" t="s">
        <v>2814</v>
      </c>
      <c r="C66" s="79" t="s">
        <v>586</v>
      </c>
      <c r="D66" s="78" t="s">
        <v>3342</v>
      </c>
      <c r="E66" s="78" t="s">
        <v>2898</v>
      </c>
      <c r="F66" s="78" t="s">
        <v>3136</v>
      </c>
      <c r="G66" s="78" t="s">
        <v>3343</v>
      </c>
      <c r="H66" s="78" t="s">
        <v>3344</v>
      </c>
      <c r="I66" s="78"/>
      <c r="J66" s="78"/>
      <c r="K66" s="80"/>
      <c r="L66" s="81">
        <v>0</v>
      </c>
      <c r="M66" s="82">
        <v>0</v>
      </c>
      <c r="N66" s="78"/>
      <c r="O66" s="78"/>
      <c r="P66" s="83"/>
      <c r="Q66" s="84"/>
      <c r="R66" s="84"/>
      <c r="S66" s="84"/>
      <c r="T66" s="85"/>
      <c r="U66" s="78"/>
      <c r="V66" s="78"/>
      <c r="W66" s="78"/>
      <c r="X66" s="86"/>
      <c r="Y66" s="86"/>
      <c r="Z66" s="87"/>
      <c r="AA66" s="88"/>
      <c r="AB66" s="89"/>
      <c r="AC66" s="90"/>
      <c r="AD66" s="94" t="s">
        <v>232</v>
      </c>
      <c r="AE66" s="89" t="s">
        <v>223</v>
      </c>
      <c r="AF66" s="95"/>
      <c r="AG66" s="96"/>
    </row>
    <row r="67" spans="1:33" ht="46.5" customHeight="1" x14ac:dyDescent="0.25">
      <c r="A67" s="78" t="s">
        <v>2841</v>
      </c>
      <c r="B67" s="78" t="s">
        <v>2814</v>
      </c>
      <c r="C67" s="79" t="s">
        <v>586</v>
      </c>
      <c r="D67" s="78" t="s">
        <v>2842</v>
      </c>
      <c r="E67" s="78" t="s">
        <v>2843</v>
      </c>
      <c r="F67" s="78" t="s">
        <v>494</v>
      </c>
      <c r="G67" s="92" t="s">
        <v>2844</v>
      </c>
      <c r="H67" s="92" t="s">
        <v>2398</v>
      </c>
      <c r="I67" s="78" t="s">
        <v>2398</v>
      </c>
      <c r="J67" s="78" t="s">
        <v>4404</v>
      </c>
      <c r="K67" s="80" t="s">
        <v>26</v>
      </c>
      <c r="L67" s="81">
        <v>7000</v>
      </c>
      <c r="M67" s="82">
        <v>7000</v>
      </c>
      <c r="N67" s="78" t="s">
        <v>109</v>
      </c>
      <c r="O67" s="78" t="s">
        <v>2399</v>
      </c>
      <c r="P67" s="83"/>
      <c r="Q67" s="84"/>
      <c r="R67" s="84" t="s">
        <v>214</v>
      </c>
      <c r="S67" s="84"/>
      <c r="T67" s="85" t="s">
        <v>4405</v>
      </c>
      <c r="U67" s="78"/>
      <c r="V67" s="78"/>
      <c r="W67" s="78" t="s">
        <v>4406</v>
      </c>
      <c r="X67" s="86">
        <v>7000</v>
      </c>
      <c r="Y67" s="86">
        <v>6879.53</v>
      </c>
      <c r="Z67" s="87">
        <v>7000</v>
      </c>
      <c r="AA67" s="88">
        <v>0</v>
      </c>
      <c r="AB67" s="89"/>
      <c r="AC67" s="90"/>
      <c r="AD67" s="94" t="s">
        <v>232</v>
      </c>
      <c r="AE67" s="89" t="s">
        <v>230</v>
      </c>
      <c r="AF67" s="95" t="s">
        <v>5208</v>
      </c>
      <c r="AG67" s="96" t="s">
        <v>5209</v>
      </c>
    </row>
    <row r="68" spans="1:33" ht="46.5" hidden="1" customHeight="1" x14ac:dyDescent="0.25">
      <c r="A68" s="78" t="s">
        <v>2919</v>
      </c>
      <c r="B68" s="78" t="s">
        <v>2814</v>
      </c>
      <c r="C68" s="79" t="s">
        <v>586</v>
      </c>
      <c r="D68" s="78" t="s">
        <v>2845</v>
      </c>
      <c r="E68" s="78" t="s">
        <v>2843</v>
      </c>
      <c r="F68" s="78" t="s">
        <v>4151</v>
      </c>
      <c r="G68" s="78" t="s">
        <v>4152</v>
      </c>
      <c r="H68" s="78" t="s">
        <v>4153</v>
      </c>
      <c r="I68" s="78"/>
      <c r="J68" s="78"/>
      <c r="K68" s="80"/>
      <c r="L68" s="81">
        <v>1000</v>
      </c>
      <c r="M68" s="82">
        <v>0</v>
      </c>
      <c r="N68" s="78"/>
      <c r="O68" s="78"/>
      <c r="P68" s="83"/>
      <c r="Q68" s="84"/>
      <c r="R68" s="84"/>
      <c r="S68" s="84"/>
      <c r="T68" s="85"/>
      <c r="U68" s="78"/>
      <c r="V68" s="78"/>
      <c r="W68" s="78"/>
      <c r="X68" s="86"/>
      <c r="Y68" s="86"/>
      <c r="Z68" s="87"/>
      <c r="AA68" s="88"/>
      <c r="AB68" s="89"/>
      <c r="AC68" s="90"/>
      <c r="AD68" s="94" t="s">
        <v>232</v>
      </c>
      <c r="AE68" s="89" t="s">
        <v>218</v>
      </c>
      <c r="AF68" s="95"/>
      <c r="AG68" s="96" t="s">
        <v>5210</v>
      </c>
    </row>
    <row r="69" spans="1:33" ht="46.5" hidden="1" customHeight="1" x14ac:dyDescent="0.25">
      <c r="A69" s="78" t="s">
        <v>2919</v>
      </c>
      <c r="B69" s="78" t="s">
        <v>2814</v>
      </c>
      <c r="C69" s="79" t="s">
        <v>586</v>
      </c>
      <c r="D69" s="78" t="s">
        <v>2845</v>
      </c>
      <c r="E69" s="78" t="s">
        <v>2843</v>
      </c>
      <c r="F69" s="78" t="s">
        <v>4154</v>
      </c>
      <c r="G69" s="78" t="s">
        <v>4155</v>
      </c>
      <c r="H69" s="78" t="s">
        <v>4156</v>
      </c>
      <c r="I69" s="78"/>
      <c r="J69" s="78"/>
      <c r="K69" s="80"/>
      <c r="L69" s="81">
        <v>9996.73</v>
      </c>
      <c r="M69" s="82">
        <v>0</v>
      </c>
      <c r="N69" s="78"/>
      <c r="O69" s="78"/>
      <c r="P69" s="83"/>
      <c r="Q69" s="84"/>
      <c r="R69" s="84"/>
      <c r="S69" s="84"/>
      <c r="T69" s="85"/>
      <c r="U69" s="78"/>
      <c r="V69" s="78"/>
      <c r="W69" s="78"/>
      <c r="X69" s="86"/>
      <c r="Y69" s="86"/>
      <c r="Z69" s="87"/>
      <c r="AA69" s="88"/>
      <c r="AB69" s="89"/>
      <c r="AC69" s="90"/>
      <c r="AD69" s="94" t="s">
        <v>232</v>
      </c>
      <c r="AE69" s="89" t="s">
        <v>225</v>
      </c>
      <c r="AF69" s="95"/>
      <c r="AG69" s="96" t="s">
        <v>5211</v>
      </c>
    </row>
    <row r="70" spans="1:33" ht="46.5" hidden="1" customHeight="1" x14ac:dyDescent="0.25">
      <c r="A70" s="78" t="s">
        <v>2919</v>
      </c>
      <c r="B70" s="78" t="s">
        <v>2814</v>
      </c>
      <c r="C70" s="79" t="s">
        <v>586</v>
      </c>
      <c r="D70" s="78" t="s">
        <v>2845</v>
      </c>
      <c r="E70" s="78" t="s">
        <v>2843</v>
      </c>
      <c r="F70" s="78" t="s">
        <v>3615</v>
      </c>
      <c r="G70" s="78" t="s">
        <v>4157</v>
      </c>
      <c r="H70" s="78" t="s">
        <v>4158</v>
      </c>
      <c r="I70" s="78"/>
      <c r="J70" s="78"/>
      <c r="K70" s="80"/>
      <c r="L70" s="81">
        <v>5000</v>
      </c>
      <c r="M70" s="82">
        <v>0</v>
      </c>
      <c r="N70" s="78"/>
      <c r="O70" s="78"/>
      <c r="P70" s="83"/>
      <c r="Q70" s="84"/>
      <c r="R70" s="84"/>
      <c r="S70" s="84"/>
      <c r="T70" s="85"/>
      <c r="U70" s="78"/>
      <c r="V70" s="78"/>
      <c r="W70" s="78"/>
      <c r="X70" s="86"/>
      <c r="Y70" s="86"/>
      <c r="Z70" s="87"/>
      <c r="AA70" s="88"/>
      <c r="AB70" s="89"/>
      <c r="AC70" s="90"/>
      <c r="AD70" s="94" t="s">
        <v>232</v>
      </c>
      <c r="AE70" s="89" t="s">
        <v>223</v>
      </c>
      <c r="AF70" s="97"/>
      <c r="AG70" s="96" t="s">
        <v>5188</v>
      </c>
    </row>
    <row r="71" spans="1:33" ht="46.5" customHeight="1" x14ac:dyDescent="0.25">
      <c r="A71" s="78" t="s">
        <v>2940</v>
      </c>
      <c r="B71" s="78" t="s">
        <v>2814</v>
      </c>
      <c r="C71" s="79" t="s">
        <v>586</v>
      </c>
      <c r="D71" s="78" t="s">
        <v>2845</v>
      </c>
      <c r="E71" s="78" t="s">
        <v>2843</v>
      </c>
      <c r="F71" s="78" t="s">
        <v>4076</v>
      </c>
      <c r="G71" s="92" t="s">
        <v>4288</v>
      </c>
      <c r="H71" s="92" t="s">
        <v>4289</v>
      </c>
      <c r="I71" s="78" t="s">
        <v>4832</v>
      </c>
      <c r="J71" s="78" t="s">
        <v>5212</v>
      </c>
      <c r="K71" s="80" t="s">
        <v>114</v>
      </c>
      <c r="L71" s="81">
        <v>122800</v>
      </c>
      <c r="M71" s="82">
        <v>3418.25</v>
      </c>
      <c r="N71" s="78" t="s">
        <v>109</v>
      </c>
      <c r="O71" s="78" t="s">
        <v>2412</v>
      </c>
      <c r="P71" s="83"/>
      <c r="Q71" s="84" t="s">
        <v>233</v>
      </c>
      <c r="R71" s="84" t="s">
        <v>214</v>
      </c>
      <c r="S71" s="84"/>
      <c r="T71" s="85" t="s">
        <v>2431</v>
      </c>
      <c r="U71" s="78">
        <v>1</v>
      </c>
      <c r="V71" s="78">
        <v>1</v>
      </c>
      <c r="W71" s="78"/>
      <c r="X71" s="86">
        <v>4700</v>
      </c>
      <c r="Y71" s="86"/>
      <c r="Z71" s="87">
        <v>3418.25</v>
      </c>
      <c r="AA71" s="88">
        <v>1281.75</v>
      </c>
      <c r="AB71" s="89" t="s">
        <v>2413</v>
      </c>
      <c r="AC71" s="90"/>
      <c r="AD71" s="91" t="str">
        <f>VLOOKUP($G71,'[1]datos totales (FINAL) 2022'!$A$2:$F$408,3,FALSE)</f>
        <v>SI</v>
      </c>
      <c r="AE71" s="78" t="str">
        <f>VLOOKUP($G71,'[1]datos totales (FINAL) 2022'!$A$2:$F$408,4,FALSE)</f>
        <v>OBJETIVO 9: CONSTRUIR INFRAESTRUCTURAS RESILIENTES, PROMOVER LA INDUSTRIALIZACIÓN SOSTENIBLE Y FOMENTAR LA INNOVACIÓN</v>
      </c>
      <c r="AF71" s="92">
        <f>VLOOKUP($G71,'[1]datos totales (FINAL) 2022'!$A$2:$F$408,5,FALSE)</f>
        <v>0</v>
      </c>
      <c r="AG71" s="93" t="str">
        <f>VLOOKUP($G71,'[1]datos totales (FINAL) 2022'!$A$2:$F$408,6,FALSE)</f>
        <v>También vinculado al Objetivo 4</v>
      </c>
    </row>
    <row r="72" spans="1:33" ht="46.5" customHeight="1" x14ac:dyDescent="0.25">
      <c r="A72" s="78" t="s">
        <v>2940</v>
      </c>
      <c r="B72" s="78" t="s">
        <v>2814</v>
      </c>
      <c r="C72" s="79" t="s">
        <v>586</v>
      </c>
      <c r="D72" s="78" t="s">
        <v>2845</v>
      </c>
      <c r="E72" s="78" t="s">
        <v>2843</v>
      </c>
      <c r="F72" s="78" t="s">
        <v>4076</v>
      </c>
      <c r="G72" s="92" t="s">
        <v>4288</v>
      </c>
      <c r="H72" s="92" t="s">
        <v>4289</v>
      </c>
      <c r="I72" s="78" t="s">
        <v>4908</v>
      </c>
      <c r="J72" s="78" t="s">
        <v>4909</v>
      </c>
      <c r="K72" s="80" t="s">
        <v>114</v>
      </c>
      <c r="L72" s="81"/>
      <c r="M72" s="82">
        <v>8000</v>
      </c>
      <c r="N72" s="78" t="s">
        <v>109</v>
      </c>
      <c r="O72" s="78" t="s">
        <v>2412</v>
      </c>
      <c r="P72" s="83"/>
      <c r="Q72" s="84" t="s">
        <v>233</v>
      </c>
      <c r="R72" s="84" t="s">
        <v>214</v>
      </c>
      <c r="S72" s="84"/>
      <c r="T72" s="85" t="s">
        <v>2431</v>
      </c>
      <c r="U72" s="78">
        <v>1</v>
      </c>
      <c r="V72" s="78">
        <v>1</v>
      </c>
      <c r="W72" s="78"/>
      <c r="X72" s="86">
        <v>8000</v>
      </c>
      <c r="Y72" s="86"/>
      <c r="Z72" s="87">
        <v>8000</v>
      </c>
      <c r="AA72" s="88">
        <v>0</v>
      </c>
      <c r="AB72" s="89" t="s">
        <v>2414</v>
      </c>
      <c r="AC72" s="90"/>
      <c r="AD72" s="91" t="str">
        <f>VLOOKUP($G72,'[1]datos totales (FINAL) 2022'!$A$2:$F$408,3,FALSE)</f>
        <v>SI</v>
      </c>
      <c r="AE72" s="78" t="str">
        <f>VLOOKUP($G72,'[1]datos totales (FINAL) 2022'!$A$2:$F$408,4,FALSE)</f>
        <v>OBJETIVO 9: CONSTRUIR INFRAESTRUCTURAS RESILIENTES, PROMOVER LA INDUSTRIALIZACIÓN SOSTENIBLE Y FOMENTAR LA INNOVACIÓN</v>
      </c>
      <c r="AF72" s="92">
        <f>VLOOKUP($G72,'[1]datos totales (FINAL) 2022'!$A$2:$F$408,5,FALSE)</f>
        <v>0</v>
      </c>
      <c r="AG72" s="93" t="str">
        <f>VLOOKUP($G72,'[1]datos totales (FINAL) 2022'!$A$2:$F$408,6,FALSE)</f>
        <v>También vinculado al Objetivo 4</v>
      </c>
    </row>
    <row r="73" spans="1:33" ht="46.5" customHeight="1" x14ac:dyDescent="0.25">
      <c r="A73" s="78" t="s">
        <v>2940</v>
      </c>
      <c r="B73" s="78" t="s">
        <v>2814</v>
      </c>
      <c r="C73" s="79" t="s">
        <v>586</v>
      </c>
      <c r="D73" s="78" t="s">
        <v>2845</v>
      </c>
      <c r="E73" s="78" t="s">
        <v>2843</v>
      </c>
      <c r="F73" s="78" t="s">
        <v>4076</v>
      </c>
      <c r="G73" s="92" t="s">
        <v>4288</v>
      </c>
      <c r="H73" s="92" t="s">
        <v>4289</v>
      </c>
      <c r="I73" s="78" t="s">
        <v>4906</v>
      </c>
      <c r="J73" s="78" t="s">
        <v>4907</v>
      </c>
      <c r="K73" s="80" t="s">
        <v>114</v>
      </c>
      <c r="L73" s="81"/>
      <c r="M73" s="82">
        <v>4200</v>
      </c>
      <c r="N73" s="78" t="s">
        <v>109</v>
      </c>
      <c r="O73" s="78" t="s">
        <v>2412</v>
      </c>
      <c r="P73" s="83"/>
      <c r="Q73" s="84" t="s">
        <v>233</v>
      </c>
      <c r="R73" s="84" t="s">
        <v>214</v>
      </c>
      <c r="S73" s="84"/>
      <c r="T73" s="85" t="s">
        <v>2431</v>
      </c>
      <c r="U73" s="78">
        <v>1</v>
      </c>
      <c r="V73" s="78">
        <v>1</v>
      </c>
      <c r="W73" s="78"/>
      <c r="X73" s="86">
        <v>1400</v>
      </c>
      <c r="Y73" s="86"/>
      <c r="Z73" s="87">
        <v>4200</v>
      </c>
      <c r="AA73" s="88">
        <v>-2800</v>
      </c>
      <c r="AB73" s="89" t="s">
        <v>2415</v>
      </c>
      <c r="AC73" s="90"/>
      <c r="AD73" s="91" t="str">
        <f>VLOOKUP($G73,'[1]datos totales (FINAL) 2022'!$A$2:$F$408,3,FALSE)</f>
        <v>SI</v>
      </c>
      <c r="AE73" s="78" t="str">
        <f>VLOOKUP($G73,'[1]datos totales (FINAL) 2022'!$A$2:$F$408,4,FALSE)</f>
        <v>OBJETIVO 9: CONSTRUIR INFRAESTRUCTURAS RESILIENTES, PROMOVER LA INDUSTRIALIZACIÓN SOSTENIBLE Y FOMENTAR LA INNOVACIÓN</v>
      </c>
      <c r="AF73" s="92">
        <f>VLOOKUP($G73,'[1]datos totales (FINAL) 2022'!$A$2:$F$408,5,FALSE)</f>
        <v>0</v>
      </c>
      <c r="AG73" s="93" t="str">
        <f>VLOOKUP($G73,'[1]datos totales (FINAL) 2022'!$A$2:$F$408,6,FALSE)</f>
        <v>También vinculado al Objetivo 4</v>
      </c>
    </row>
    <row r="74" spans="1:33" ht="46.5" customHeight="1" x14ac:dyDescent="0.25">
      <c r="A74" s="78" t="s">
        <v>2940</v>
      </c>
      <c r="B74" s="78" t="s">
        <v>2814</v>
      </c>
      <c r="C74" s="79" t="s">
        <v>586</v>
      </c>
      <c r="D74" s="78" t="s">
        <v>2845</v>
      </c>
      <c r="E74" s="78" t="s">
        <v>2843</v>
      </c>
      <c r="F74" s="78" t="s">
        <v>4076</v>
      </c>
      <c r="G74" s="92" t="s">
        <v>4288</v>
      </c>
      <c r="H74" s="92" t="s">
        <v>4289</v>
      </c>
      <c r="I74" s="78" t="s">
        <v>4910</v>
      </c>
      <c r="J74" s="89" t="s">
        <v>5213</v>
      </c>
      <c r="K74" s="80" t="s">
        <v>114</v>
      </c>
      <c r="L74" s="81"/>
      <c r="M74" s="82">
        <v>22700</v>
      </c>
      <c r="N74" s="78" t="s">
        <v>109</v>
      </c>
      <c r="O74" s="78" t="s">
        <v>2412</v>
      </c>
      <c r="P74" s="83"/>
      <c r="Q74" s="84" t="s">
        <v>233</v>
      </c>
      <c r="R74" s="84" t="s">
        <v>214</v>
      </c>
      <c r="S74" s="84"/>
      <c r="T74" s="85" t="s">
        <v>2431</v>
      </c>
      <c r="U74" s="78">
        <v>1</v>
      </c>
      <c r="V74" s="78">
        <v>1</v>
      </c>
      <c r="W74" s="78"/>
      <c r="X74" s="86">
        <v>2300</v>
      </c>
      <c r="Y74" s="86"/>
      <c r="Z74" s="87">
        <v>22700</v>
      </c>
      <c r="AA74" s="88">
        <v>-20400</v>
      </c>
      <c r="AB74" s="89" t="s">
        <v>2416</v>
      </c>
      <c r="AC74" s="90"/>
      <c r="AD74" s="91" t="str">
        <f>VLOOKUP($G74,'[1]datos totales (FINAL) 2022'!$A$2:$F$408,3,FALSE)</f>
        <v>SI</v>
      </c>
      <c r="AE74" s="78" t="str">
        <f>VLOOKUP($G74,'[1]datos totales (FINAL) 2022'!$A$2:$F$408,4,FALSE)</f>
        <v>OBJETIVO 9: CONSTRUIR INFRAESTRUCTURAS RESILIENTES, PROMOVER LA INDUSTRIALIZACIÓN SOSTENIBLE Y FOMENTAR LA INNOVACIÓN</v>
      </c>
      <c r="AF74" s="92">
        <f>VLOOKUP($G74,'[1]datos totales (FINAL) 2022'!$A$2:$F$408,5,FALSE)</f>
        <v>0</v>
      </c>
      <c r="AG74" s="93" t="str">
        <f>VLOOKUP($G74,'[1]datos totales (FINAL) 2022'!$A$2:$F$408,6,FALSE)</f>
        <v>También vinculado al Objetivo 4</v>
      </c>
    </row>
    <row r="75" spans="1:33" ht="46.5" customHeight="1" x14ac:dyDescent="0.25">
      <c r="A75" s="78" t="s">
        <v>2940</v>
      </c>
      <c r="B75" s="78" t="s">
        <v>2814</v>
      </c>
      <c r="C75" s="79" t="s">
        <v>586</v>
      </c>
      <c r="D75" s="78" t="s">
        <v>2845</v>
      </c>
      <c r="E75" s="78" t="s">
        <v>2843</v>
      </c>
      <c r="F75" s="78" t="s">
        <v>4076</v>
      </c>
      <c r="G75" s="92" t="s">
        <v>4288</v>
      </c>
      <c r="H75" s="92" t="s">
        <v>4289</v>
      </c>
      <c r="I75" s="78" t="s">
        <v>4911</v>
      </c>
      <c r="J75" s="78" t="s">
        <v>4912</v>
      </c>
      <c r="K75" s="80" t="s">
        <v>114</v>
      </c>
      <c r="L75" s="81"/>
      <c r="M75" s="82">
        <v>4100</v>
      </c>
      <c r="N75" s="78" t="s">
        <v>109</v>
      </c>
      <c r="O75" s="78" t="s">
        <v>2412</v>
      </c>
      <c r="P75" s="83"/>
      <c r="Q75" s="84"/>
      <c r="R75" s="84" t="s">
        <v>214</v>
      </c>
      <c r="S75" s="84"/>
      <c r="T75" s="85"/>
      <c r="U75" s="78"/>
      <c r="V75" s="78"/>
      <c r="W75" s="78"/>
      <c r="X75" s="86">
        <v>3500</v>
      </c>
      <c r="Y75" s="86"/>
      <c r="Z75" s="87">
        <v>4054</v>
      </c>
      <c r="AA75" s="88">
        <v>-554</v>
      </c>
      <c r="AB75" s="89" t="s">
        <v>2417</v>
      </c>
      <c r="AC75" s="90"/>
      <c r="AD75" s="91" t="str">
        <f>VLOOKUP($G75,'[1]datos totales (FINAL) 2022'!$A$2:$F$408,3,FALSE)</f>
        <v>SI</v>
      </c>
      <c r="AE75" s="78" t="str">
        <f>VLOOKUP($G75,'[1]datos totales (FINAL) 2022'!$A$2:$F$408,4,FALSE)</f>
        <v>OBJETIVO 9: CONSTRUIR INFRAESTRUCTURAS RESILIENTES, PROMOVER LA INDUSTRIALIZACIÓN SOSTENIBLE Y FOMENTAR LA INNOVACIÓN</v>
      </c>
      <c r="AF75" s="92">
        <f>VLOOKUP($G75,'[1]datos totales (FINAL) 2022'!$A$2:$F$408,5,FALSE)</f>
        <v>0</v>
      </c>
      <c r="AG75" s="93" t="str">
        <f>VLOOKUP($G75,'[1]datos totales (FINAL) 2022'!$A$2:$F$408,6,FALSE)</f>
        <v>También vinculado al Objetivo 4</v>
      </c>
    </row>
    <row r="76" spans="1:33" ht="46.5" customHeight="1" x14ac:dyDescent="0.25">
      <c r="A76" s="78" t="s">
        <v>2940</v>
      </c>
      <c r="B76" s="78" t="s">
        <v>2814</v>
      </c>
      <c r="C76" s="79" t="s">
        <v>586</v>
      </c>
      <c r="D76" s="78" t="s">
        <v>2845</v>
      </c>
      <c r="E76" s="78" t="s">
        <v>2843</v>
      </c>
      <c r="F76" s="78" t="s">
        <v>4076</v>
      </c>
      <c r="G76" s="92" t="s">
        <v>4288</v>
      </c>
      <c r="H76" s="92" t="s">
        <v>4289</v>
      </c>
      <c r="I76" s="78" t="s">
        <v>4913</v>
      </c>
      <c r="J76" s="78" t="s">
        <v>4914</v>
      </c>
      <c r="K76" s="80" t="s">
        <v>114</v>
      </c>
      <c r="L76" s="81"/>
      <c r="M76" s="82">
        <v>15500</v>
      </c>
      <c r="N76" s="78" t="s">
        <v>109</v>
      </c>
      <c r="O76" s="78" t="s">
        <v>2412</v>
      </c>
      <c r="P76" s="83"/>
      <c r="Q76" s="84" t="s">
        <v>233</v>
      </c>
      <c r="R76" s="84" t="s">
        <v>214</v>
      </c>
      <c r="S76" s="84"/>
      <c r="T76" s="85" t="s">
        <v>2431</v>
      </c>
      <c r="U76" s="78">
        <v>1</v>
      </c>
      <c r="V76" s="78">
        <v>1</v>
      </c>
      <c r="W76" s="78"/>
      <c r="X76" s="86">
        <v>12600</v>
      </c>
      <c r="Y76" s="86"/>
      <c r="Z76" s="87">
        <v>15500</v>
      </c>
      <c r="AA76" s="88">
        <v>-2900</v>
      </c>
      <c r="AB76" s="89" t="s">
        <v>2418</v>
      </c>
      <c r="AC76" s="90"/>
      <c r="AD76" s="91" t="str">
        <f>VLOOKUP($G76,'[1]datos totales (FINAL) 2022'!$A$2:$F$408,3,FALSE)</f>
        <v>SI</v>
      </c>
      <c r="AE76" s="78" t="str">
        <f>VLOOKUP($G76,'[1]datos totales (FINAL) 2022'!$A$2:$F$408,4,FALSE)</f>
        <v>OBJETIVO 9: CONSTRUIR INFRAESTRUCTURAS RESILIENTES, PROMOVER LA INDUSTRIALIZACIÓN SOSTENIBLE Y FOMENTAR LA INNOVACIÓN</v>
      </c>
      <c r="AF76" s="92">
        <f>VLOOKUP($G76,'[1]datos totales (FINAL) 2022'!$A$2:$F$408,5,FALSE)</f>
        <v>0</v>
      </c>
      <c r="AG76" s="93" t="str">
        <f>VLOOKUP($G76,'[1]datos totales (FINAL) 2022'!$A$2:$F$408,6,FALSE)</f>
        <v>También vinculado al Objetivo 4</v>
      </c>
    </row>
    <row r="77" spans="1:33" ht="46.5" customHeight="1" x14ac:dyDescent="0.25">
      <c r="A77" s="78" t="s">
        <v>2940</v>
      </c>
      <c r="B77" s="78" t="s">
        <v>2814</v>
      </c>
      <c r="C77" s="79" t="s">
        <v>586</v>
      </c>
      <c r="D77" s="78" t="s">
        <v>2845</v>
      </c>
      <c r="E77" s="78" t="s">
        <v>2843</v>
      </c>
      <c r="F77" s="78" t="s">
        <v>4076</v>
      </c>
      <c r="G77" s="92" t="s">
        <v>4288</v>
      </c>
      <c r="H77" s="92" t="s">
        <v>4289</v>
      </c>
      <c r="I77" s="78" t="s">
        <v>4915</v>
      </c>
      <c r="J77" s="78" t="s">
        <v>4916</v>
      </c>
      <c r="K77" s="80" t="s">
        <v>114</v>
      </c>
      <c r="L77" s="81"/>
      <c r="M77" s="82">
        <v>11600</v>
      </c>
      <c r="N77" s="78" t="s">
        <v>109</v>
      </c>
      <c r="O77" s="78" t="s">
        <v>2412</v>
      </c>
      <c r="P77" s="83"/>
      <c r="Q77" s="84" t="s">
        <v>233</v>
      </c>
      <c r="R77" s="84"/>
      <c r="S77" s="84"/>
      <c r="T77" s="85" t="s">
        <v>2431</v>
      </c>
      <c r="U77" s="78">
        <v>1</v>
      </c>
      <c r="V77" s="78">
        <v>1</v>
      </c>
      <c r="W77" s="78"/>
      <c r="X77" s="86">
        <v>6300</v>
      </c>
      <c r="Y77" s="86"/>
      <c r="Z77" s="87">
        <v>11600</v>
      </c>
      <c r="AA77" s="88">
        <v>-5300</v>
      </c>
      <c r="AB77" s="89" t="s">
        <v>2419</v>
      </c>
      <c r="AC77" s="90"/>
      <c r="AD77" s="91" t="str">
        <f>VLOOKUP($G77,'[1]datos totales (FINAL) 2022'!$A$2:$F$408,3,FALSE)</f>
        <v>SI</v>
      </c>
      <c r="AE77" s="78" t="str">
        <f>VLOOKUP($G77,'[1]datos totales (FINAL) 2022'!$A$2:$F$408,4,FALSE)</f>
        <v>OBJETIVO 9: CONSTRUIR INFRAESTRUCTURAS RESILIENTES, PROMOVER LA INDUSTRIALIZACIÓN SOSTENIBLE Y FOMENTAR LA INNOVACIÓN</v>
      </c>
      <c r="AF77" s="92">
        <f>VLOOKUP($G77,'[1]datos totales (FINAL) 2022'!$A$2:$F$408,5,FALSE)</f>
        <v>0</v>
      </c>
      <c r="AG77" s="93" t="str">
        <f>VLOOKUP($G77,'[1]datos totales (FINAL) 2022'!$A$2:$F$408,6,FALSE)</f>
        <v>También vinculado al Objetivo 4</v>
      </c>
    </row>
    <row r="78" spans="1:33" ht="46.5" customHeight="1" x14ac:dyDescent="0.25">
      <c r="A78" s="78" t="s">
        <v>2940</v>
      </c>
      <c r="B78" s="78" t="s">
        <v>2814</v>
      </c>
      <c r="C78" s="79" t="s">
        <v>586</v>
      </c>
      <c r="D78" s="78" t="s">
        <v>2845</v>
      </c>
      <c r="E78" s="78" t="s">
        <v>2843</v>
      </c>
      <c r="F78" s="78" t="s">
        <v>4076</v>
      </c>
      <c r="G78" s="92" t="s">
        <v>4288</v>
      </c>
      <c r="H78" s="92" t="s">
        <v>4289</v>
      </c>
      <c r="I78" s="78" t="s">
        <v>4917</v>
      </c>
      <c r="J78" s="78" t="s">
        <v>4918</v>
      </c>
      <c r="K78" s="80" t="s">
        <v>114</v>
      </c>
      <c r="L78" s="81"/>
      <c r="M78" s="82">
        <v>157000</v>
      </c>
      <c r="N78" s="78" t="s">
        <v>109</v>
      </c>
      <c r="O78" s="78" t="s">
        <v>2412</v>
      </c>
      <c r="P78" s="83"/>
      <c r="Q78" s="84"/>
      <c r="R78" s="84"/>
      <c r="S78" s="84"/>
      <c r="T78" s="85"/>
      <c r="U78" s="78"/>
      <c r="V78" s="78"/>
      <c r="W78" s="78"/>
      <c r="X78" s="86"/>
      <c r="Y78" s="86"/>
      <c r="Z78" s="87">
        <v>157000</v>
      </c>
      <c r="AA78" s="88">
        <v>-157000</v>
      </c>
      <c r="AB78" s="89" t="s">
        <v>2420</v>
      </c>
      <c r="AC78" s="90"/>
      <c r="AD78" s="91" t="str">
        <f>VLOOKUP($G78,'[1]datos totales (FINAL) 2022'!$A$2:$F$408,3,FALSE)</f>
        <v>SI</v>
      </c>
      <c r="AE78" s="78" t="str">
        <f>VLOOKUP($G78,'[1]datos totales (FINAL) 2022'!$A$2:$F$408,4,FALSE)</f>
        <v>OBJETIVO 9: CONSTRUIR INFRAESTRUCTURAS RESILIENTES, PROMOVER LA INDUSTRIALIZACIÓN SOSTENIBLE Y FOMENTAR LA INNOVACIÓN</v>
      </c>
      <c r="AF78" s="92">
        <f>VLOOKUP($G78,'[1]datos totales (FINAL) 2022'!$A$2:$F$408,5,FALSE)</f>
        <v>0</v>
      </c>
      <c r="AG78" s="93" t="str">
        <f>VLOOKUP($G78,'[1]datos totales (FINAL) 2022'!$A$2:$F$408,6,FALSE)</f>
        <v>También vinculado al Objetivo 4</v>
      </c>
    </row>
    <row r="79" spans="1:33" ht="46.5" customHeight="1" x14ac:dyDescent="0.25">
      <c r="A79" s="78" t="s">
        <v>2940</v>
      </c>
      <c r="B79" s="78" t="s">
        <v>2814</v>
      </c>
      <c r="C79" s="79" t="s">
        <v>586</v>
      </c>
      <c r="D79" s="78" t="s">
        <v>2845</v>
      </c>
      <c r="E79" s="78" t="s">
        <v>2843</v>
      </c>
      <c r="F79" s="78" t="s">
        <v>4076</v>
      </c>
      <c r="G79" s="92" t="s">
        <v>4288</v>
      </c>
      <c r="H79" s="92" t="s">
        <v>4289</v>
      </c>
      <c r="I79" s="78" t="s">
        <v>4919</v>
      </c>
      <c r="J79" s="78" t="s">
        <v>4920</v>
      </c>
      <c r="K79" s="80" t="s">
        <v>114</v>
      </c>
      <c r="L79" s="81"/>
      <c r="M79" s="82">
        <v>7500</v>
      </c>
      <c r="N79" s="78" t="s">
        <v>109</v>
      </c>
      <c r="O79" s="78" t="s">
        <v>2412</v>
      </c>
      <c r="P79" s="83"/>
      <c r="Q79" s="84" t="s">
        <v>233</v>
      </c>
      <c r="R79" s="84"/>
      <c r="S79" s="84"/>
      <c r="T79" s="85" t="s">
        <v>2431</v>
      </c>
      <c r="U79" s="78">
        <v>1</v>
      </c>
      <c r="V79" s="78">
        <v>1</v>
      </c>
      <c r="W79" s="78"/>
      <c r="X79" s="86">
        <v>7500</v>
      </c>
      <c r="Y79" s="86"/>
      <c r="Z79" s="87">
        <v>7500</v>
      </c>
      <c r="AA79" s="88">
        <v>0</v>
      </c>
      <c r="AB79" s="89" t="s">
        <v>2421</v>
      </c>
      <c r="AC79" s="90"/>
      <c r="AD79" s="91" t="str">
        <f>VLOOKUP($G79,'[1]datos totales (FINAL) 2022'!$A$2:$F$408,3,FALSE)</f>
        <v>SI</v>
      </c>
      <c r="AE79" s="78" t="str">
        <f>VLOOKUP($G79,'[1]datos totales (FINAL) 2022'!$A$2:$F$408,4,FALSE)</f>
        <v>OBJETIVO 9: CONSTRUIR INFRAESTRUCTURAS RESILIENTES, PROMOVER LA INDUSTRIALIZACIÓN SOSTENIBLE Y FOMENTAR LA INNOVACIÓN</v>
      </c>
      <c r="AF79" s="92">
        <f>VLOOKUP($G79,'[1]datos totales (FINAL) 2022'!$A$2:$F$408,5,FALSE)</f>
        <v>0</v>
      </c>
      <c r="AG79" s="93" t="str">
        <f>VLOOKUP($G79,'[1]datos totales (FINAL) 2022'!$A$2:$F$408,6,FALSE)</f>
        <v>También vinculado al Objetivo 4</v>
      </c>
    </row>
    <row r="80" spans="1:33" ht="46.5" customHeight="1" x14ac:dyDescent="0.25">
      <c r="A80" s="78" t="s">
        <v>2940</v>
      </c>
      <c r="B80" s="78" t="s">
        <v>2814</v>
      </c>
      <c r="C80" s="79" t="s">
        <v>586</v>
      </c>
      <c r="D80" s="78" t="s">
        <v>2845</v>
      </c>
      <c r="E80" s="78" t="s">
        <v>2843</v>
      </c>
      <c r="F80" s="78" t="s">
        <v>4076</v>
      </c>
      <c r="G80" s="92" t="s">
        <v>4288</v>
      </c>
      <c r="H80" s="92" t="s">
        <v>4289</v>
      </c>
      <c r="I80" s="78" t="s">
        <v>4921</v>
      </c>
      <c r="J80" s="78" t="s">
        <v>4922</v>
      </c>
      <c r="K80" s="80" t="s">
        <v>114</v>
      </c>
      <c r="L80" s="81"/>
      <c r="M80" s="82">
        <v>48800</v>
      </c>
      <c r="N80" s="78" t="s">
        <v>109</v>
      </c>
      <c r="O80" s="78" t="s">
        <v>2412</v>
      </c>
      <c r="P80" s="83"/>
      <c r="Q80" s="84" t="s">
        <v>233</v>
      </c>
      <c r="R80" s="84"/>
      <c r="S80" s="84"/>
      <c r="T80" s="85" t="s">
        <v>2431</v>
      </c>
      <c r="U80" s="78">
        <v>1</v>
      </c>
      <c r="V80" s="78">
        <v>1</v>
      </c>
      <c r="W80" s="78"/>
      <c r="X80" s="86">
        <v>15600</v>
      </c>
      <c r="Y80" s="86"/>
      <c r="Z80" s="87">
        <v>48791.19</v>
      </c>
      <c r="AA80" s="88">
        <v>-33191.19</v>
      </c>
      <c r="AB80" s="89" t="s">
        <v>2422</v>
      </c>
      <c r="AC80" s="90"/>
      <c r="AD80" s="91" t="str">
        <f>VLOOKUP($G80,'[1]datos totales (FINAL) 2022'!$A$2:$F$408,3,FALSE)</f>
        <v>SI</v>
      </c>
      <c r="AE80" s="78" t="str">
        <f>VLOOKUP($G80,'[1]datos totales (FINAL) 2022'!$A$2:$F$408,4,FALSE)</f>
        <v>OBJETIVO 9: CONSTRUIR INFRAESTRUCTURAS RESILIENTES, PROMOVER LA INDUSTRIALIZACIÓN SOSTENIBLE Y FOMENTAR LA INNOVACIÓN</v>
      </c>
      <c r="AF80" s="92">
        <f>VLOOKUP($G80,'[1]datos totales (FINAL) 2022'!$A$2:$F$408,5,FALSE)</f>
        <v>0</v>
      </c>
      <c r="AG80" s="93" t="str">
        <f>VLOOKUP($G80,'[1]datos totales (FINAL) 2022'!$A$2:$F$408,6,FALSE)</f>
        <v>También vinculado al Objetivo 4</v>
      </c>
    </row>
    <row r="81" spans="1:33" ht="46.5" customHeight="1" x14ac:dyDescent="0.25">
      <c r="A81" s="78" t="s">
        <v>2940</v>
      </c>
      <c r="B81" s="78" t="s">
        <v>2814</v>
      </c>
      <c r="C81" s="79" t="s">
        <v>586</v>
      </c>
      <c r="D81" s="78" t="s">
        <v>2845</v>
      </c>
      <c r="E81" s="78" t="s">
        <v>2843</v>
      </c>
      <c r="F81" s="78" t="s">
        <v>4076</v>
      </c>
      <c r="G81" s="92" t="s">
        <v>4288</v>
      </c>
      <c r="H81" s="92" t="s">
        <v>4289</v>
      </c>
      <c r="I81" s="78" t="s">
        <v>4923</v>
      </c>
      <c r="J81" s="78" t="s">
        <v>4924</v>
      </c>
      <c r="K81" s="80" t="s">
        <v>114</v>
      </c>
      <c r="L81" s="81"/>
      <c r="M81" s="82">
        <v>36300</v>
      </c>
      <c r="N81" s="78" t="s">
        <v>109</v>
      </c>
      <c r="O81" s="78" t="s">
        <v>2412</v>
      </c>
      <c r="P81" s="83"/>
      <c r="Q81" s="84" t="s">
        <v>233</v>
      </c>
      <c r="R81" s="84"/>
      <c r="S81" s="84"/>
      <c r="T81" s="85" t="s">
        <v>2431</v>
      </c>
      <c r="U81" s="78">
        <v>1</v>
      </c>
      <c r="V81" s="78">
        <v>1</v>
      </c>
      <c r="W81" s="78"/>
      <c r="X81" s="86">
        <v>36300</v>
      </c>
      <c r="Y81" s="86"/>
      <c r="Z81" s="87">
        <v>36300</v>
      </c>
      <c r="AA81" s="88">
        <v>0</v>
      </c>
      <c r="AB81" s="89" t="s">
        <v>2423</v>
      </c>
      <c r="AC81" s="90"/>
      <c r="AD81" s="91" t="str">
        <f>VLOOKUP($G81,'[1]datos totales (FINAL) 2022'!$A$2:$F$408,3,FALSE)</f>
        <v>SI</v>
      </c>
      <c r="AE81" s="78" t="str">
        <f>VLOOKUP($G81,'[1]datos totales (FINAL) 2022'!$A$2:$F$408,4,FALSE)</f>
        <v>OBJETIVO 9: CONSTRUIR INFRAESTRUCTURAS RESILIENTES, PROMOVER LA INDUSTRIALIZACIÓN SOSTENIBLE Y FOMENTAR LA INNOVACIÓN</v>
      </c>
      <c r="AF81" s="92">
        <f>VLOOKUP($G81,'[1]datos totales (FINAL) 2022'!$A$2:$F$408,5,FALSE)</f>
        <v>0</v>
      </c>
      <c r="AG81" s="93" t="str">
        <f>VLOOKUP($G81,'[1]datos totales (FINAL) 2022'!$A$2:$F$408,6,FALSE)</f>
        <v>También vinculado al Objetivo 4</v>
      </c>
    </row>
    <row r="82" spans="1:33" ht="46.5" customHeight="1" x14ac:dyDescent="0.25">
      <c r="A82" s="78" t="s">
        <v>2940</v>
      </c>
      <c r="B82" s="78" t="s">
        <v>2814</v>
      </c>
      <c r="C82" s="79" t="s">
        <v>586</v>
      </c>
      <c r="D82" s="78" t="s">
        <v>2845</v>
      </c>
      <c r="E82" s="78" t="s">
        <v>2843</v>
      </c>
      <c r="F82" s="78" t="s">
        <v>4076</v>
      </c>
      <c r="G82" s="92" t="s">
        <v>4288</v>
      </c>
      <c r="H82" s="92" t="s">
        <v>4289</v>
      </c>
      <c r="I82" s="78" t="s">
        <v>4925</v>
      </c>
      <c r="J82" s="78" t="s">
        <v>4926</v>
      </c>
      <c r="K82" s="80" t="s">
        <v>114</v>
      </c>
      <c r="L82" s="81"/>
      <c r="M82" s="82">
        <v>22000</v>
      </c>
      <c r="N82" s="78" t="s">
        <v>109</v>
      </c>
      <c r="O82" s="78" t="s">
        <v>2412</v>
      </c>
      <c r="P82" s="83"/>
      <c r="Q82" s="84" t="s">
        <v>233</v>
      </c>
      <c r="R82" s="84"/>
      <c r="S82" s="84"/>
      <c r="T82" s="85" t="s">
        <v>2431</v>
      </c>
      <c r="U82" s="78">
        <v>1</v>
      </c>
      <c r="V82" s="78">
        <v>1</v>
      </c>
      <c r="W82" s="78"/>
      <c r="X82" s="86">
        <v>13500</v>
      </c>
      <c r="Y82" s="86"/>
      <c r="Z82" s="87">
        <v>22000</v>
      </c>
      <c r="AA82" s="88">
        <v>-8500</v>
      </c>
      <c r="AB82" s="89" t="s">
        <v>2424</v>
      </c>
      <c r="AC82" s="90"/>
      <c r="AD82" s="91" t="str">
        <f>VLOOKUP($G82,'[1]datos totales (FINAL) 2022'!$A$2:$F$408,3,FALSE)</f>
        <v>SI</v>
      </c>
      <c r="AE82" s="78" t="str">
        <f>VLOOKUP($G82,'[1]datos totales (FINAL) 2022'!$A$2:$F$408,4,FALSE)</f>
        <v>OBJETIVO 9: CONSTRUIR INFRAESTRUCTURAS RESILIENTES, PROMOVER LA INDUSTRIALIZACIÓN SOSTENIBLE Y FOMENTAR LA INNOVACIÓN</v>
      </c>
      <c r="AF82" s="92">
        <f>VLOOKUP($G82,'[1]datos totales (FINAL) 2022'!$A$2:$F$408,5,FALSE)</f>
        <v>0</v>
      </c>
      <c r="AG82" s="93" t="str">
        <f>VLOOKUP($G82,'[1]datos totales (FINAL) 2022'!$A$2:$F$408,6,FALSE)</f>
        <v>También vinculado al Objetivo 4</v>
      </c>
    </row>
    <row r="83" spans="1:33" ht="46.5" customHeight="1" x14ac:dyDescent="0.25">
      <c r="A83" s="78" t="s">
        <v>2940</v>
      </c>
      <c r="B83" s="78" t="s">
        <v>2814</v>
      </c>
      <c r="C83" s="79" t="s">
        <v>586</v>
      </c>
      <c r="D83" s="78" t="s">
        <v>2845</v>
      </c>
      <c r="E83" s="78" t="s">
        <v>2843</v>
      </c>
      <c r="F83" s="78" t="s">
        <v>4076</v>
      </c>
      <c r="G83" s="92" t="s">
        <v>4288</v>
      </c>
      <c r="H83" s="92" t="s">
        <v>4289</v>
      </c>
      <c r="I83" s="78" t="s">
        <v>4927</v>
      </c>
      <c r="J83" s="78" t="s">
        <v>4928</v>
      </c>
      <c r="K83" s="80" t="s">
        <v>114</v>
      </c>
      <c r="L83" s="81"/>
      <c r="M83" s="82">
        <v>9200</v>
      </c>
      <c r="N83" s="78" t="s">
        <v>109</v>
      </c>
      <c r="O83" s="78" t="s">
        <v>2412</v>
      </c>
      <c r="P83" s="83"/>
      <c r="Q83" s="84" t="s">
        <v>233</v>
      </c>
      <c r="R83" s="84"/>
      <c r="S83" s="84"/>
      <c r="T83" s="85" t="s">
        <v>2431</v>
      </c>
      <c r="U83" s="78"/>
      <c r="V83" s="78"/>
      <c r="W83" s="78"/>
      <c r="X83" s="86">
        <v>9200</v>
      </c>
      <c r="Y83" s="86"/>
      <c r="Z83" s="87">
        <v>9200</v>
      </c>
      <c r="AA83" s="88">
        <v>0</v>
      </c>
      <c r="AB83" s="89" t="s">
        <v>2425</v>
      </c>
      <c r="AC83" s="90"/>
      <c r="AD83" s="91" t="str">
        <f>VLOOKUP($G83,'[1]datos totales (FINAL) 2022'!$A$2:$F$408,3,FALSE)</f>
        <v>SI</v>
      </c>
      <c r="AE83" s="78" t="str">
        <f>VLOOKUP($G83,'[1]datos totales (FINAL) 2022'!$A$2:$F$408,4,FALSE)</f>
        <v>OBJETIVO 9: CONSTRUIR INFRAESTRUCTURAS RESILIENTES, PROMOVER LA INDUSTRIALIZACIÓN SOSTENIBLE Y FOMENTAR LA INNOVACIÓN</v>
      </c>
      <c r="AF83" s="92">
        <f>VLOOKUP($G83,'[1]datos totales (FINAL) 2022'!$A$2:$F$408,5,FALSE)</f>
        <v>0</v>
      </c>
      <c r="AG83" s="93" t="str">
        <f>VLOOKUP($G83,'[1]datos totales (FINAL) 2022'!$A$2:$F$408,6,FALSE)</f>
        <v>También vinculado al Objetivo 4</v>
      </c>
    </row>
    <row r="84" spans="1:33" ht="46.5" customHeight="1" x14ac:dyDescent="0.25">
      <c r="A84" s="78" t="s">
        <v>2940</v>
      </c>
      <c r="B84" s="78" t="s">
        <v>2814</v>
      </c>
      <c r="C84" s="79" t="s">
        <v>586</v>
      </c>
      <c r="D84" s="78" t="s">
        <v>2845</v>
      </c>
      <c r="E84" s="78" t="s">
        <v>2843</v>
      </c>
      <c r="F84" s="78" t="s">
        <v>4076</v>
      </c>
      <c r="G84" s="92" t="s">
        <v>4288</v>
      </c>
      <c r="H84" s="92" t="s">
        <v>4289</v>
      </c>
      <c r="I84" s="78" t="s">
        <v>4929</v>
      </c>
      <c r="J84" s="78" t="s">
        <v>4930</v>
      </c>
      <c r="K84" s="80" t="s">
        <v>114</v>
      </c>
      <c r="L84" s="81"/>
      <c r="M84" s="82">
        <v>5400</v>
      </c>
      <c r="N84" s="78" t="s">
        <v>109</v>
      </c>
      <c r="O84" s="78" t="s">
        <v>2412</v>
      </c>
      <c r="P84" s="83"/>
      <c r="Q84" s="84" t="s">
        <v>233</v>
      </c>
      <c r="R84" s="84"/>
      <c r="S84" s="84"/>
      <c r="T84" s="85" t="s">
        <v>2431</v>
      </c>
      <c r="U84" s="78">
        <v>1</v>
      </c>
      <c r="V84" s="78">
        <v>1</v>
      </c>
      <c r="W84" s="78"/>
      <c r="X84" s="86">
        <v>5400</v>
      </c>
      <c r="Y84" s="86"/>
      <c r="Z84" s="87">
        <v>5400</v>
      </c>
      <c r="AA84" s="88">
        <v>0</v>
      </c>
      <c r="AB84" s="89" t="s">
        <v>2426</v>
      </c>
      <c r="AC84" s="90"/>
      <c r="AD84" s="91" t="str">
        <f>VLOOKUP($G84,'[1]datos totales (FINAL) 2022'!$A$2:$F$408,3,FALSE)</f>
        <v>SI</v>
      </c>
      <c r="AE84" s="78" t="str">
        <f>VLOOKUP($G84,'[1]datos totales (FINAL) 2022'!$A$2:$F$408,4,FALSE)</f>
        <v>OBJETIVO 9: CONSTRUIR INFRAESTRUCTURAS RESILIENTES, PROMOVER LA INDUSTRIALIZACIÓN SOSTENIBLE Y FOMENTAR LA INNOVACIÓN</v>
      </c>
      <c r="AF84" s="92">
        <f>VLOOKUP($G84,'[1]datos totales (FINAL) 2022'!$A$2:$F$408,5,FALSE)</f>
        <v>0</v>
      </c>
      <c r="AG84" s="93" t="str">
        <f>VLOOKUP($G84,'[1]datos totales (FINAL) 2022'!$A$2:$F$408,6,FALSE)</f>
        <v>También vinculado al Objetivo 4</v>
      </c>
    </row>
    <row r="85" spans="1:33" ht="46.5" customHeight="1" x14ac:dyDescent="0.25">
      <c r="A85" s="78" t="s">
        <v>2940</v>
      </c>
      <c r="B85" s="78" t="s">
        <v>2814</v>
      </c>
      <c r="C85" s="79" t="s">
        <v>586</v>
      </c>
      <c r="D85" s="78" t="s">
        <v>2845</v>
      </c>
      <c r="E85" s="78" t="s">
        <v>2843</v>
      </c>
      <c r="F85" s="78" t="s">
        <v>4076</v>
      </c>
      <c r="G85" s="92" t="s">
        <v>4288</v>
      </c>
      <c r="H85" s="92" t="s">
        <v>4289</v>
      </c>
      <c r="I85" s="78" t="s">
        <v>4931</v>
      </c>
      <c r="J85" s="78" t="s">
        <v>2427</v>
      </c>
      <c r="K85" s="80" t="s">
        <v>114</v>
      </c>
      <c r="L85" s="81"/>
      <c r="M85" s="82">
        <v>1050</v>
      </c>
      <c r="N85" s="78" t="s">
        <v>109</v>
      </c>
      <c r="O85" s="78" t="s">
        <v>2412</v>
      </c>
      <c r="P85" s="83"/>
      <c r="Q85" s="84"/>
      <c r="R85" s="84"/>
      <c r="S85" s="84"/>
      <c r="T85" s="85" t="s">
        <v>2431</v>
      </c>
      <c r="U85" s="78">
        <v>1</v>
      </c>
      <c r="V85" s="78">
        <v>1</v>
      </c>
      <c r="W85" s="78"/>
      <c r="X85" s="86"/>
      <c r="Y85" s="86"/>
      <c r="Z85" s="87">
        <v>1050</v>
      </c>
      <c r="AA85" s="88">
        <v>-1050</v>
      </c>
      <c r="AB85" s="89" t="s">
        <v>2428</v>
      </c>
      <c r="AC85" s="90"/>
      <c r="AD85" s="91" t="str">
        <f>VLOOKUP($G85,'[1]datos totales (FINAL) 2022'!$A$2:$F$408,3,FALSE)</f>
        <v>SI</v>
      </c>
      <c r="AE85" s="78" t="str">
        <f>VLOOKUP($G85,'[1]datos totales (FINAL) 2022'!$A$2:$F$408,4,FALSE)</f>
        <v>OBJETIVO 9: CONSTRUIR INFRAESTRUCTURAS RESILIENTES, PROMOVER LA INDUSTRIALIZACIÓN SOSTENIBLE Y FOMENTAR LA INNOVACIÓN</v>
      </c>
      <c r="AF85" s="92">
        <f>VLOOKUP($G85,'[1]datos totales (FINAL) 2022'!$A$2:$F$408,5,FALSE)</f>
        <v>0</v>
      </c>
      <c r="AG85" s="93" t="str">
        <f>VLOOKUP($G85,'[1]datos totales (FINAL) 2022'!$A$2:$F$408,6,FALSE)</f>
        <v>También vinculado al Objetivo 4</v>
      </c>
    </row>
    <row r="86" spans="1:33" ht="46.5" customHeight="1" x14ac:dyDescent="0.25">
      <c r="A86" s="78" t="s">
        <v>2940</v>
      </c>
      <c r="B86" s="78" t="s">
        <v>2814</v>
      </c>
      <c r="C86" s="79" t="s">
        <v>586</v>
      </c>
      <c r="D86" s="78" t="s">
        <v>2845</v>
      </c>
      <c r="E86" s="78" t="s">
        <v>2843</v>
      </c>
      <c r="F86" s="78" t="s">
        <v>3013</v>
      </c>
      <c r="G86" s="92" t="s">
        <v>4290</v>
      </c>
      <c r="H86" s="92" t="s">
        <v>4291</v>
      </c>
      <c r="I86" s="78" t="s">
        <v>4932</v>
      </c>
      <c r="J86" s="78" t="s">
        <v>5214</v>
      </c>
      <c r="K86" s="80" t="s">
        <v>114</v>
      </c>
      <c r="L86" s="81">
        <v>637300</v>
      </c>
      <c r="M86" s="82">
        <v>18050</v>
      </c>
      <c r="N86" s="78" t="s">
        <v>109</v>
      </c>
      <c r="O86" s="78" t="s">
        <v>2430</v>
      </c>
      <c r="P86" s="83"/>
      <c r="Q86" s="84" t="s">
        <v>233</v>
      </c>
      <c r="R86" s="84"/>
      <c r="S86" s="84"/>
      <c r="T86" s="85" t="s">
        <v>2431</v>
      </c>
      <c r="U86" s="78">
        <v>1</v>
      </c>
      <c r="V86" s="78">
        <v>1</v>
      </c>
      <c r="W86" s="78"/>
      <c r="X86" s="86">
        <v>18000</v>
      </c>
      <c r="Y86" s="86"/>
      <c r="Z86" s="87">
        <v>18050</v>
      </c>
      <c r="AA86" s="88">
        <v>-50</v>
      </c>
      <c r="AB86" s="89" t="s">
        <v>2432</v>
      </c>
      <c r="AC86" s="90"/>
      <c r="AD86" s="91" t="str">
        <f>VLOOKUP($G86,'[1]datos totales (FINAL) 2022'!$A$2:$F$408,3,FALSE)</f>
        <v>SI</v>
      </c>
      <c r="AE86" s="78" t="str">
        <f>VLOOKUP($G86,'[1]datos totales (FINAL) 2022'!$A$2:$F$408,4,FALSE)</f>
        <v>OBJETIVO 9: CONSTRUIR INFRAESTRUCTURAS RESILIENTES, PROMOVER LA INDUSTRIALIZACIÓN SOSTENIBLE Y FOMENTAR LA INNOVACIÓN</v>
      </c>
      <c r="AF86" s="92" t="str">
        <f>VLOOKUP($G86,'[1]datos totales (FINAL) 2022'!$A$2:$F$408,5,FALSE)</f>
        <v>ODS correcto (9 y 4). Meta 4.3, 4.7, 4A y 9C. También lo vincularía al ODS 5 (Mejorar el uso de tecnología y TIC) , Meta 5B</v>
      </c>
      <c r="AG86" s="93" t="str">
        <f>VLOOKUP($G86,'[1]datos totales (FINAL) 2022'!$A$2:$F$408,6,FALSE)</f>
        <v>También vinculado al Objetivo 4</v>
      </c>
    </row>
    <row r="87" spans="1:33" ht="46.5" customHeight="1" x14ac:dyDescent="0.25">
      <c r="A87" s="78" t="s">
        <v>2940</v>
      </c>
      <c r="B87" s="78" t="s">
        <v>2814</v>
      </c>
      <c r="C87" s="79" t="s">
        <v>586</v>
      </c>
      <c r="D87" s="78" t="s">
        <v>2845</v>
      </c>
      <c r="E87" s="78" t="s">
        <v>2843</v>
      </c>
      <c r="F87" s="78" t="s">
        <v>3013</v>
      </c>
      <c r="G87" s="92" t="s">
        <v>4290</v>
      </c>
      <c r="H87" s="92" t="s">
        <v>4291</v>
      </c>
      <c r="I87" s="78" t="s">
        <v>2536</v>
      </c>
      <c r="J87" s="78" t="s">
        <v>4495</v>
      </c>
      <c r="K87" s="80" t="s">
        <v>114</v>
      </c>
      <c r="L87" s="81"/>
      <c r="M87" s="82">
        <v>23500</v>
      </c>
      <c r="N87" s="78" t="s">
        <v>109</v>
      </c>
      <c r="O87" s="78" t="s">
        <v>2430</v>
      </c>
      <c r="P87" s="83"/>
      <c r="Q87" s="84" t="s">
        <v>232</v>
      </c>
      <c r="R87" s="84" t="s">
        <v>218</v>
      </c>
      <c r="S87" s="84" t="s">
        <v>2433</v>
      </c>
      <c r="T87" s="85" t="s">
        <v>2431</v>
      </c>
      <c r="U87" s="78">
        <v>1</v>
      </c>
      <c r="V87" s="78">
        <v>1</v>
      </c>
      <c r="W87" s="78">
        <v>1</v>
      </c>
      <c r="X87" s="86">
        <v>18000</v>
      </c>
      <c r="Y87" s="86">
        <v>17808.18</v>
      </c>
      <c r="Z87" s="87">
        <v>23500</v>
      </c>
      <c r="AA87" s="88">
        <v>-5500</v>
      </c>
      <c r="AB87" s="89" t="s">
        <v>2434</v>
      </c>
      <c r="AC87" s="90"/>
      <c r="AD87" s="91" t="str">
        <f>VLOOKUP($G87,'[1]datos totales (FINAL) 2022'!$A$2:$F$408,3,FALSE)</f>
        <v>SI</v>
      </c>
      <c r="AE87" s="78" t="str">
        <f>VLOOKUP($G87,'[1]datos totales (FINAL) 2022'!$A$2:$F$408,4,FALSE)</f>
        <v>OBJETIVO 9: CONSTRUIR INFRAESTRUCTURAS RESILIENTES, PROMOVER LA INDUSTRIALIZACIÓN SOSTENIBLE Y FOMENTAR LA INNOVACIÓN</v>
      </c>
      <c r="AF87" s="92" t="str">
        <f>VLOOKUP($G87,'[1]datos totales (FINAL) 2022'!$A$2:$F$408,5,FALSE)</f>
        <v>ODS correcto (9 y 4). Meta 4.3, 4.7, 4A y 9C. También lo vincularía al ODS 5 (Mejorar el uso de tecnología y TIC) , Meta 5B</v>
      </c>
      <c r="AG87" s="93" t="str">
        <f>VLOOKUP($G87,'[1]datos totales (FINAL) 2022'!$A$2:$F$408,6,FALSE)</f>
        <v>También vinculado al Objetivo 4</v>
      </c>
    </row>
    <row r="88" spans="1:33" ht="46.5" customHeight="1" x14ac:dyDescent="0.25">
      <c r="A88" s="78" t="s">
        <v>2940</v>
      </c>
      <c r="B88" s="78" t="s">
        <v>2814</v>
      </c>
      <c r="C88" s="79" t="s">
        <v>586</v>
      </c>
      <c r="D88" s="78" t="s">
        <v>2845</v>
      </c>
      <c r="E88" s="78" t="s">
        <v>2843</v>
      </c>
      <c r="F88" s="78" t="s">
        <v>3013</v>
      </c>
      <c r="G88" s="92" t="s">
        <v>4290</v>
      </c>
      <c r="H88" s="92" t="s">
        <v>4291</v>
      </c>
      <c r="I88" s="78" t="s">
        <v>2536</v>
      </c>
      <c r="J88" s="78" t="s">
        <v>5215</v>
      </c>
      <c r="K88" s="80" t="s">
        <v>114</v>
      </c>
      <c r="L88" s="81"/>
      <c r="M88" s="82">
        <v>22000</v>
      </c>
      <c r="N88" s="78" t="s">
        <v>109</v>
      </c>
      <c r="O88" s="78" t="s">
        <v>2430</v>
      </c>
      <c r="P88" s="83"/>
      <c r="Q88" s="84" t="s">
        <v>232</v>
      </c>
      <c r="R88" s="84" t="s">
        <v>218</v>
      </c>
      <c r="S88" s="84" t="s">
        <v>2433</v>
      </c>
      <c r="T88" s="85" t="s">
        <v>2431</v>
      </c>
      <c r="U88" s="78">
        <v>1</v>
      </c>
      <c r="V88" s="78">
        <v>1</v>
      </c>
      <c r="W88" s="78">
        <v>1</v>
      </c>
      <c r="X88" s="86">
        <v>9500</v>
      </c>
      <c r="Y88" s="86">
        <v>9495.5</v>
      </c>
      <c r="Z88" s="87">
        <v>22000</v>
      </c>
      <c r="AA88" s="88">
        <v>-12500</v>
      </c>
      <c r="AB88" s="89" t="s">
        <v>2435</v>
      </c>
      <c r="AC88" s="90"/>
      <c r="AD88" s="91" t="str">
        <f>VLOOKUP($G88,'[1]datos totales (FINAL) 2022'!$A$2:$F$408,3,FALSE)</f>
        <v>SI</v>
      </c>
      <c r="AE88" s="78" t="str">
        <f>VLOOKUP($G88,'[1]datos totales (FINAL) 2022'!$A$2:$F$408,4,FALSE)</f>
        <v>OBJETIVO 9: CONSTRUIR INFRAESTRUCTURAS RESILIENTES, PROMOVER LA INDUSTRIALIZACIÓN SOSTENIBLE Y FOMENTAR LA INNOVACIÓN</v>
      </c>
      <c r="AF88" s="92" t="str">
        <f>VLOOKUP($G88,'[1]datos totales (FINAL) 2022'!$A$2:$F$408,5,FALSE)</f>
        <v>ODS correcto (9 y 4). Meta 4.3, 4.7, 4A y 9C. También lo vincularía al ODS 5 (Mejorar el uso de tecnología y TIC) , Meta 5B</v>
      </c>
      <c r="AG88" s="93" t="str">
        <f>VLOOKUP($G88,'[1]datos totales (FINAL) 2022'!$A$2:$F$408,6,FALSE)</f>
        <v>También vinculado al Objetivo 4</v>
      </c>
    </row>
    <row r="89" spans="1:33" ht="46.5" customHeight="1" x14ac:dyDescent="0.25">
      <c r="A89" s="78" t="s">
        <v>2940</v>
      </c>
      <c r="B89" s="78" t="s">
        <v>2814</v>
      </c>
      <c r="C89" s="79" t="s">
        <v>586</v>
      </c>
      <c r="D89" s="78" t="s">
        <v>2845</v>
      </c>
      <c r="E89" s="78" t="s">
        <v>2843</v>
      </c>
      <c r="F89" s="78" t="s">
        <v>3013</v>
      </c>
      <c r="G89" s="92" t="s">
        <v>4290</v>
      </c>
      <c r="H89" s="92" t="s">
        <v>4291</v>
      </c>
      <c r="I89" s="78" t="s">
        <v>2536</v>
      </c>
      <c r="J89" s="78" t="s">
        <v>4500</v>
      </c>
      <c r="K89" s="80" t="s">
        <v>114</v>
      </c>
      <c r="L89" s="81"/>
      <c r="M89" s="82">
        <v>13500</v>
      </c>
      <c r="N89" s="78" t="s">
        <v>109</v>
      </c>
      <c r="O89" s="78" t="s">
        <v>2430</v>
      </c>
      <c r="P89" s="83"/>
      <c r="Q89" s="84" t="s">
        <v>233</v>
      </c>
      <c r="R89" s="84"/>
      <c r="S89" s="84"/>
      <c r="T89" s="85" t="s">
        <v>2431</v>
      </c>
      <c r="U89" s="78">
        <v>1</v>
      </c>
      <c r="V89" s="78">
        <v>1</v>
      </c>
      <c r="W89" s="78">
        <v>1</v>
      </c>
      <c r="X89" s="86">
        <v>11000</v>
      </c>
      <c r="Y89" s="86">
        <v>10285</v>
      </c>
      <c r="Z89" s="87">
        <v>13500</v>
      </c>
      <c r="AA89" s="88">
        <v>-2500</v>
      </c>
      <c r="AB89" s="89" t="s">
        <v>2436</v>
      </c>
      <c r="AC89" s="90"/>
      <c r="AD89" s="91" t="str">
        <f>VLOOKUP($G89,'[1]datos totales (FINAL) 2022'!$A$2:$F$408,3,FALSE)</f>
        <v>SI</v>
      </c>
      <c r="AE89" s="78" t="str">
        <f>VLOOKUP($G89,'[1]datos totales (FINAL) 2022'!$A$2:$F$408,4,FALSE)</f>
        <v>OBJETIVO 9: CONSTRUIR INFRAESTRUCTURAS RESILIENTES, PROMOVER LA INDUSTRIALIZACIÓN SOSTENIBLE Y FOMENTAR LA INNOVACIÓN</v>
      </c>
      <c r="AF89" s="92" t="str">
        <f>VLOOKUP($G89,'[1]datos totales (FINAL) 2022'!$A$2:$F$408,5,FALSE)</f>
        <v>ODS correcto (9 y 4). Meta 4.3, 4.7, 4A y 9C. También lo vincularía al ODS 5 (Mejorar el uso de tecnología y TIC) , Meta 5B</v>
      </c>
      <c r="AG89" s="93" t="str">
        <f>VLOOKUP($G89,'[1]datos totales (FINAL) 2022'!$A$2:$F$408,6,FALSE)</f>
        <v>También vinculado al Objetivo 4</v>
      </c>
    </row>
    <row r="90" spans="1:33" ht="46.5" customHeight="1" x14ac:dyDescent="0.25">
      <c r="A90" s="78" t="s">
        <v>2940</v>
      </c>
      <c r="B90" s="78" t="s">
        <v>2814</v>
      </c>
      <c r="C90" s="79" t="s">
        <v>586</v>
      </c>
      <c r="D90" s="78" t="s">
        <v>2845</v>
      </c>
      <c r="E90" s="78" t="s">
        <v>2843</v>
      </c>
      <c r="F90" s="78" t="s">
        <v>3013</v>
      </c>
      <c r="G90" s="92" t="s">
        <v>4290</v>
      </c>
      <c r="H90" s="92" t="s">
        <v>4291</v>
      </c>
      <c r="I90" s="78" t="s">
        <v>2429</v>
      </c>
      <c r="J90" s="78" t="s">
        <v>4934</v>
      </c>
      <c r="K90" s="80" t="s">
        <v>114</v>
      </c>
      <c r="L90" s="81"/>
      <c r="M90" s="82">
        <v>3800</v>
      </c>
      <c r="N90" s="78" t="s">
        <v>109</v>
      </c>
      <c r="O90" s="78" t="s">
        <v>2430</v>
      </c>
      <c r="P90" s="83"/>
      <c r="Q90" s="84" t="s">
        <v>233</v>
      </c>
      <c r="R90" s="84"/>
      <c r="S90" s="84"/>
      <c r="T90" s="85" t="s">
        <v>2431</v>
      </c>
      <c r="U90" s="78">
        <v>1</v>
      </c>
      <c r="V90" s="78">
        <v>1</v>
      </c>
      <c r="W90" s="78"/>
      <c r="X90" s="86">
        <v>2800</v>
      </c>
      <c r="Y90" s="86"/>
      <c r="Z90" s="87">
        <v>3760.33</v>
      </c>
      <c r="AA90" s="88">
        <v>-960.33</v>
      </c>
      <c r="AB90" s="89" t="s">
        <v>2437</v>
      </c>
      <c r="AC90" s="90"/>
      <c r="AD90" s="91" t="str">
        <f>VLOOKUP($G90,'[1]datos totales (FINAL) 2022'!$A$2:$F$408,3,FALSE)</f>
        <v>SI</v>
      </c>
      <c r="AE90" s="78" t="str">
        <f>VLOOKUP($G90,'[1]datos totales (FINAL) 2022'!$A$2:$F$408,4,FALSE)</f>
        <v>OBJETIVO 9: CONSTRUIR INFRAESTRUCTURAS RESILIENTES, PROMOVER LA INDUSTRIALIZACIÓN SOSTENIBLE Y FOMENTAR LA INNOVACIÓN</v>
      </c>
      <c r="AF90" s="92" t="str">
        <f>VLOOKUP($G90,'[1]datos totales (FINAL) 2022'!$A$2:$F$408,5,FALSE)</f>
        <v>ODS correcto (9 y 4). Meta 4.3, 4.7, 4A y 9C. También lo vincularía al ODS 5 (Mejorar el uso de tecnología y TIC) , Meta 5B</v>
      </c>
      <c r="AG90" s="93" t="str">
        <f>VLOOKUP($G90,'[1]datos totales (FINAL) 2022'!$A$2:$F$408,6,FALSE)</f>
        <v>También vinculado al Objetivo 4</v>
      </c>
    </row>
    <row r="91" spans="1:33" ht="46.5" customHeight="1" x14ac:dyDescent="0.25">
      <c r="A91" s="78" t="s">
        <v>2940</v>
      </c>
      <c r="B91" s="78" t="s">
        <v>2814</v>
      </c>
      <c r="C91" s="79" t="s">
        <v>586</v>
      </c>
      <c r="D91" s="78" t="s">
        <v>2845</v>
      </c>
      <c r="E91" s="78" t="s">
        <v>2843</v>
      </c>
      <c r="F91" s="78" t="s">
        <v>3013</v>
      </c>
      <c r="G91" s="92" t="s">
        <v>4290</v>
      </c>
      <c r="H91" s="92" t="s">
        <v>4291</v>
      </c>
      <c r="I91" s="78" t="s">
        <v>4935</v>
      </c>
      <c r="J91" s="78" t="s">
        <v>4936</v>
      </c>
      <c r="K91" s="80" t="s">
        <v>114</v>
      </c>
      <c r="L91" s="81"/>
      <c r="M91" s="82">
        <v>55100</v>
      </c>
      <c r="N91" s="78" t="s">
        <v>109</v>
      </c>
      <c r="O91" s="78" t="s">
        <v>2430</v>
      </c>
      <c r="P91" s="83"/>
      <c r="Q91" s="84" t="s">
        <v>233</v>
      </c>
      <c r="R91" s="84"/>
      <c r="S91" s="84"/>
      <c r="T91" s="85" t="s">
        <v>2431</v>
      </c>
      <c r="U91" s="78">
        <v>1</v>
      </c>
      <c r="V91" s="78">
        <v>1</v>
      </c>
      <c r="W91" s="78"/>
      <c r="X91" s="86">
        <v>53900</v>
      </c>
      <c r="Y91" s="86"/>
      <c r="Z91" s="87">
        <v>55055</v>
      </c>
      <c r="AA91" s="88">
        <v>-1155</v>
      </c>
      <c r="AB91" s="89" t="s">
        <v>2438</v>
      </c>
      <c r="AC91" s="90"/>
      <c r="AD91" s="91" t="str">
        <f>VLOOKUP($G91,'[1]datos totales (FINAL) 2022'!$A$2:$F$408,3,FALSE)</f>
        <v>SI</v>
      </c>
      <c r="AE91" s="78" t="str">
        <f>VLOOKUP($G91,'[1]datos totales (FINAL) 2022'!$A$2:$F$408,4,FALSE)</f>
        <v>OBJETIVO 9: CONSTRUIR INFRAESTRUCTURAS RESILIENTES, PROMOVER LA INDUSTRIALIZACIÓN SOSTENIBLE Y FOMENTAR LA INNOVACIÓN</v>
      </c>
      <c r="AF91" s="92" t="str">
        <f>VLOOKUP($G91,'[1]datos totales (FINAL) 2022'!$A$2:$F$408,5,FALSE)</f>
        <v>ODS correcto (9 y 4). Meta 4.3, 4.7, 4A y 9C. También lo vincularía al ODS 5 (Mejorar el uso de tecnología y TIC) , Meta 5B</v>
      </c>
      <c r="AG91" s="93" t="str">
        <f>VLOOKUP($G91,'[1]datos totales (FINAL) 2022'!$A$2:$F$408,6,FALSE)</f>
        <v>También vinculado al Objetivo 4</v>
      </c>
    </row>
    <row r="92" spans="1:33" ht="46.5" hidden="1" customHeight="1" x14ac:dyDescent="0.25">
      <c r="A92" s="78" t="s">
        <v>2940</v>
      </c>
      <c r="B92" s="78" t="s">
        <v>2814</v>
      </c>
      <c r="C92" s="79" t="s">
        <v>586</v>
      </c>
      <c r="D92" s="78" t="s">
        <v>2845</v>
      </c>
      <c r="E92" s="78" t="s">
        <v>2843</v>
      </c>
      <c r="F92" s="78" t="s">
        <v>3013</v>
      </c>
      <c r="G92" s="78" t="s">
        <v>4290</v>
      </c>
      <c r="H92" s="78" t="s">
        <v>4291</v>
      </c>
      <c r="I92" s="78" t="s">
        <v>2536</v>
      </c>
      <c r="J92" s="78" t="s">
        <v>5216</v>
      </c>
      <c r="K92" s="80" t="s">
        <v>114</v>
      </c>
      <c r="L92" s="81"/>
      <c r="M92" s="82"/>
      <c r="N92" s="78" t="s">
        <v>109</v>
      </c>
      <c r="O92" s="78" t="s">
        <v>2430</v>
      </c>
      <c r="P92" s="83"/>
      <c r="Q92" s="84" t="s">
        <v>233</v>
      </c>
      <c r="R92" s="84"/>
      <c r="S92" s="84"/>
      <c r="T92" s="85" t="s">
        <v>2431</v>
      </c>
      <c r="U92" s="78">
        <v>1</v>
      </c>
      <c r="V92" s="78">
        <v>1</v>
      </c>
      <c r="W92" s="78">
        <v>1</v>
      </c>
      <c r="X92" s="86">
        <v>0</v>
      </c>
      <c r="Y92" s="86"/>
      <c r="Z92" s="87"/>
      <c r="AA92" s="88"/>
      <c r="AB92" s="89" t="s">
        <v>2439</v>
      </c>
      <c r="AC92" s="90"/>
      <c r="AD92" s="91" t="str">
        <f>VLOOKUP($G92,'[1]datos totales (FINAL) 2022'!$A$2:$F$408,3,FALSE)</f>
        <v>SI</v>
      </c>
      <c r="AE92" s="78" t="str">
        <f>VLOOKUP($G92,'[1]datos totales (FINAL) 2022'!$A$2:$F$408,4,FALSE)</f>
        <v>OBJETIVO 9: CONSTRUIR INFRAESTRUCTURAS RESILIENTES, PROMOVER LA INDUSTRIALIZACIÓN SOSTENIBLE Y FOMENTAR LA INNOVACIÓN</v>
      </c>
      <c r="AF92" s="92" t="str">
        <f>VLOOKUP($G92,'[1]datos totales (FINAL) 2022'!$A$2:$F$408,5,FALSE)</f>
        <v>ODS correcto (9 y 4). Meta 4.3, 4.7, 4A y 9C. También lo vincularía al ODS 5 (Mejorar el uso de tecnología y TIC) , Meta 5B</v>
      </c>
      <c r="AG92" s="93" t="str">
        <f>VLOOKUP($G92,'[1]datos totales (FINAL) 2022'!$A$2:$F$408,6,FALSE)</f>
        <v>También vinculado al Objetivo 4</v>
      </c>
    </row>
    <row r="93" spans="1:33" ht="46.5" customHeight="1" x14ac:dyDescent="0.25">
      <c r="A93" s="78" t="s">
        <v>2940</v>
      </c>
      <c r="B93" s="78" t="s">
        <v>2814</v>
      </c>
      <c r="C93" s="79" t="s">
        <v>586</v>
      </c>
      <c r="D93" s="78" t="s">
        <v>2845</v>
      </c>
      <c r="E93" s="78" t="s">
        <v>2843</v>
      </c>
      <c r="F93" s="78" t="s">
        <v>3013</v>
      </c>
      <c r="G93" s="92" t="s">
        <v>4290</v>
      </c>
      <c r="H93" s="92" t="s">
        <v>4291</v>
      </c>
      <c r="I93" s="78" t="s">
        <v>2536</v>
      </c>
      <c r="J93" s="78" t="s">
        <v>5217</v>
      </c>
      <c r="K93" s="80" t="s">
        <v>114</v>
      </c>
      <c r="L93" s="81"/>
      <c r="M93" s="82">
        <v>4000</v>
      </c>
      <c r="N93" s="78" t="s">
        <v>109</v>
      </c>
      <c r="O93" s="78" t="s">
        <v>2430</v>
      </c>
      <c r="P93" s="83"/>
      <c r="Q93" s="84" t="s">
        <v>233</v>
      </c>
      <c r="R93" s="84"/>
      <c r="S93" s="84"/>
      <c r="T93" s="85" t="s">
        <v>2431</v>
      </c>
      <c r="U93" s="78">
        <v>1</v>
      </c>
      <c r="V93" s="78">
        <v>1</v>
      </c>
      <c r="W93" s="78">
        <v>1</v>
      </c>
      <c r="X93" s="86">
        <v>3700</v>
      </c>
      <c r="Y93" s="86"/>
      <c r="Z93" s="87">
        <v>4000</v>
      </c>
      <c r="AA93" s="88">
        <v>-300</v>
      </c>
      <c r="AB93" s="89" t="s">
        <v>2440</v>
      </c>
      <c r="AC93" s="90"/>
      <c r="AD93" s="91" t="str">
        <f>VLOOKUP($G93,'[1]datos totales (FINAL) 2022'!$A$2:$F$408,3,FALSE)</f>
        <v>SI</v>
      </c>
      <c r="AE93" s="78" t="str">
        <f>VLOOKUP($G93,'[1]datos totales (FINAL) 2022'!$A$2:$F$408,4,FALSE)</f>
        <v>OBJETIVO 9: CONSTRUIR INFRAESTRUCTURAS RESILIENTES, PROMOVER LA INDUSTRIALIZACIÓN SOSTENIBLE Y FOMENTAR LA INNOVACIÓN</v>
      </c>
      <c r="AF93" s="92" t="str">
        <f>VLOOKUP($G93,'[1]datos totales (FINAL) 2022'!$A$2:$F$408,5,FALSE)</f>
        <v>ODS correcto (9 y 4). Meta 4.3, 4.7, 4A y 9C. También lo vincularía al ODS 5 (Mejorar el uso de tecnología y TIC) , Meta 5B</v>
      </c>
      <c r="AG93" s="93" t="str">
        <f>VLOOKUP($G93,'[1]datos totales (FINAL) 2022'!$A$2:$F$408,6,FALSE)</f>
        <v>También vinculado al Objetivo 4</v>
      </c>
    </row>
    <row r="94" spans="1:33" ht="46.5" customHeight="1" x14ac:dyDescent="0.25">
      <c r="A94" s="78" t="s">
        <v>2940</v>
      </c>
      <c r="B94" s="78" t="s">
        <v>2814</v>
      </c>
      <c r="C94" s="79" t="s">
        <v>586</v>
      </c>
      <c r="D94" s="78" t="s">
        <v>2845</v>
      </c>
      <c r="E94" s="78" t="s">
        <v>2843</v>
      </c>
      <c r="F94" s="78" t="s">
        <v>3013</v>
      </c>
      <c r="G94" s="92" t="s">
        <v>4290</v>
      </c>
      <c r="H94" s="92" t="s">
        <v>4291</v>
      </c>
      <c r="I94" s="78" t="s">
        <v>2536</v>
      </c>
      <c r="J94" s="78" t="s">
        <v>2543</v>
      </c>
      <c r="K94" s="80" t="s">
        <v>114</v>
      </c>
      <c r="L94" s="81"/>
      <c r="M94" s="82">
        <v>3600</v>
      </c>
      <c r="N94" s="78" t="s">
        <v>109</v>
      </c>
      <c r="O94" s="78" t="s">
        <v>2430</v>
      </c>
      <c r="P94" s="83"/>
      <c r="Q94" s="84" t="s">
        <v>233</v>
      </c>
      <c r="R94" s="84"/>
      <c r="S94" s="84"/>
      <c r="T94" s="85" t="s">
        <v>2431</v>
      </c>
      <c r="U94" s="78">
        <v>1</v>
      </c>
      <c r="V94" s="78">
        <v>1</v>
      </c>
      <c r="W94" s="78">
        <v>1</v>
      </c>
      <c r="X94" s="86">
        <v>3600</v>
      </c>
      <c r="Y94" s="86">
        <v>3403.61</v>
      </c>
      <c r="Z94" s="87">
        <v>3600</v>
      </c>
      <c r="AA94" s="88">
        <v>0</v>
      </c>
      <c r="AB94" s="89" t="s">
        <v>2441</v>
      </c>
      <c r="AC94" s="90"/>
      <c r="AD94" s="91" t="str">
        <f>VLOOKUP($G94,'[1]datos totales (FINAL) 2022'!$A$2:$F$408,3,FALSE)</f>
        <v>SI</v>
      </c>
      <c r="AE94" s="78" t="str">
        <f>VLOOKUP($G94,'[1]datos totales (FINAL) 2022'!$A$2:$F$408,4,FALSE)</f>
        <v>OBJETIVO 9: CONSTRUIR INFRAESTRUCTURAS RESILIENTES, PROMOVER LA INDUSTRIALIZACIÓN SOSTENIBLE Y FOMENTAR LA INNOVACIÓN</v>
      </c>
      <c r="AF94" s="92" t="str">
        <f>VLOOKUP($G94,'[1]datos totales (FINAL) 2022'!$A$2:$F$408,5,FALSE)</f>
        <v>ODS correcto (9 y 4). Meta 4.3, 4.7, 4A y 9C. También lo vincularía al ODS 5 (Mejorar el uso de tecnología y TIC) , Meta 5B</v>
      </c>
      <c r="AG94" s="93" t="str">
        <f>VLOOKUP($G94,'[1]datos totales (FINAL) 2022'!$A$2:$F$408,6,FALSE)</f>
        <v>También vinculado al Objetivo 4</v>
      </c>
    </row>
    <row r="95" spans="1:33" ht="46.5" customHeight="1" x14ac:dyDescent="0.25">
      <c r="A95" s="78" t="s">
        <v>2940</v>
      </c>
      <c r="B95" s="78" t="s">
        <v>2814</v>
      </c>
      <c r="C95" s="79" t="s">
        <v>586</v>
      </c>
      <c r="D95" s="78" t="s">
        <v>2845</v>
      </c>
      <c r="E95" s="78" t="s">
        <v>2843</v>
      </c>
      <c r="F95" s="78" t="s">
        <v>3013</v>
      </c>
      <c r="G95" s="92" t="s">
        <v>4290</v>
      </c>
      <c r="H95" s="92" t="s">
        <v>4291</v>
      </c>
      <c r="I95" s="78" t="s">
        <v>2536</v>
      </c>
      <c r="J95" s="78" t="s">
        <v>4509</v>
      </c>
      <c r="K95" s="80" t="s">
        <v>114</v>
      </c>
      <c r="L95" s="81"/>
      <c r="M95" s="82">
        <v>3000</v>
      </c>
      <c r="N95" s="78" t="s">
        <v>109</v>
      </c>
      <c r="O95" s="78" t="s">
        <v>2430</v>
      </c>
      <c r="P95" s="83"/>
      <c r="Q95" s="84" t="s">
        <v>232</v>
      </c>
      <c r="R95" s="84" t="s">
        <v>218</v>
      </c>
      <c r="S95" s="84" t="s">
        <v>2433</v>
      </c>
      <c r="T95" s="85" t="s">
        <v>2431</v>
      </c>
      <c r="U95" s="78">
        <v>1</v>
      </c>
      <c r="V95" s="78">
        <v>1</v>
      </c>
      <c r="W95" s="78">
        <v>1</v>
      </c>
      <c r="X95" s="86">
        <v>3200</v>
      </c>
      <c r="Y95" s="86">
        <v>2994.75</v>
      </c>
      <c r="Z95" s="87">
        <v>3000</v>
      </c>
      <c r="AA95" s="88">
        <v>200</v>
      </c>
      <c r="AB95" s="89" t="s">
        <v>2442</v>
      </c>
      <c r="AC95" s="90"/>
      <c r="AD95" s="91" t="str">
        <f>VLOOKUP($G95,'[1]datos totales (FINAL) 2022'!$A$2:$F$408,3,FALSE)</f>
        <v>SI</v>
      </c>
      <c r="AE95" s="78" t="str">
        <f>VLOOKUP($G95,'[1]datos totales (FINAL) 2022'!$A$2:$F$408,4,FALSE)</f>
        <v>OBJETIVO 9: CONSTRUIR INFRAESTRUCTURAS RESILIENTES, PROMOVER LA INDUSTRIALIZACIÓN SOSTENIBLE Y FOMENTAR LA INNOVACIÓN</v>
      </c>
      <c r="AF95" s="92" t="str">
        <f>VLOOKUP($G95,'[1]datos totales (FINAL) 2022'!$A$2:$F$408,5,FALSE)</f>
        <v>ODS correcto (9 y 4). Meta 4.3, 4.7, 4A y 9C. También lo vincularía al ODS 5 (Mejorar el uso de tecnología y TIC) , Meta 5B</v>
      </c>
      <c r="AG95" s="93" t="str">
        <f>VLOOKUP($G95,'[1]datos totales (FINAL) 2022'!$A$2:$F$408,6,FALSE)</f>
        <v>También vinculado al Objetivo 4</v>
      </c>
    </row>
    <row r="96" spans="1:33" ht="46.5" customHeight="1" x14ac:dyDescent="0.25">
      <c r="A96" s="78" t="s">
        <v>2940</v>
      </c>
      <c r="B96" s="78" t="s">
        <v>2814</v>
      </c>
      <c r="C96" s="79" t="s">
        <v>586</v>
      </c>
      <c r="D96" s="78" t="s">
        <v>2845</v>
      </c>
      <c r="E96" s="78" t="s">
        <v>2843</v>
      </c>
      <c r="F96" s="78" t="s">
        <v>3013</v>
      </c>
      <c r="G96" s="92" t="s">
        <v>4290</v>
      </c>
      <c r="H96" s="92" t="s">
        <v>4291</v>
      </c>
      <c r="I96" s="78" t="s">
        <v>2536</v>
      </c>
      <c r="J96" s="78" t="s">
        <v>4510</v>
      </c>
      <c r="K96" s="80" t="s">
        <v>114</v>
      </c>
      <c r="L96" s="81"/>
      <c r="M96" s="82">
        <v>1600</v>
      </c>
      <c r="N96" s="78" t="s">
        <v>109</v>
      </c>
      <c r="O96" s="78" t="s">
        <v>2430</v>
      </c>
      <c r="P96" s="83"/>
      <c r="Q96" s="84" t="s">
        <v>233</v>
      </c>
      <c r="R96" s="84"/>
      <c r="S96" s="84"/>
      <c r="T96" s="85" t="s">
        <v>2431</v>
      </c>
      <c r="U96" s="78">
        <v>1</v>
      </c>
      <c r="V96" s="78">
        <v>1</v>
      </c>
      <c r="W96" s="78">
        <v>1</v>
      </c>
      <c r="X96" s="86">
        <v>0</v>
      </c>
      <c r="Y96" s="86"/>
      <c r="Z96" s="87">
        <v>1600</v>
      </c>
      <c r="AA96" s="88">
        <v>-1600</v>
      </c>
      <c r="AB96" s="89" t="s">
        <v>2443</v>
      </c>
      <c r="AC96" s="90"/>
      <c r="AD96" s="91" t="str">
        <f>VLOOKUP($G96,'[1]datos totales (FINAL) 2022'!$A$2:$F$408,3,FALSE)</f>
        <v>SI</v>
      </c>
      <c r="AE96" s="78" t="str">
        <f>VLOOKUP($G96,'[1]datos totales (FINAL) 2022'!$A$2:$F$408,4,FALSE)</f>
        <v>OBJETIVO 9: CONSTRUIR INFRAESTRUCTURAS RESILIENTES, PROMOVER LA INDUSTRIALIZACIÓN SOSTENIBLE Y FOMENTAR LA INNOVACIÓN</v>
      </c>
      <c r="AF96" s="92" t="str">
        <f>VLOOKUP($G96,'[1]datos totales (FINAL) 2022'!$A$2:$F$408,5,FALSE)</f>
        <v>ODS correcto (9 y 4). Meta 4.3, 4.7, 4A y 9C. También lo vincularía al ODS 5 (Mejorar el uso de tecnología y TIC) , Meta 5B</v>
      </c>
      <c r="AG96" s="93" t="str">
        <f>VLOOKUP($G96,'[1]datos totales (FINAL) 2022'!$A$2:$F$408,6,FALSE)</f>
        <v>También vinculado al Objetivo 4</v>
      </c>
    </row>
    <row r="97" spans="1:33" ht="46.5" customHeight="1" x14ac:dyDescent="0.25">
      <c r="A97" s="78" t="s">
        <v>2940</v>
      </c>
      <c r="B97" s="78" t="s">
        <v>2814</v>
      </c>
      <c r="C97" s="79" t="s">
        <v>586</v>
      </c>
      <c r="D97" s="78" t="s">
        <v>2845</v>
      </c>
      <c r="E97" s="78" t="s">
        <v>2843</v>
      </c>
      <c r="F97" s="78" t="s">
        <v>3013</v>
      </c>
      <c r="G97" s="92" t="s">
        <v>4290</v>
      </c>
      <c r="H97" s="92" t="s">
        <v>4291</v>
      </c>
      <c r="I97" s="78" t="s">
        <v>2536</v>
      </c>
      <c r="J97" s="78" t="s">
        <v>2544</v>
      </c>
      <c r="K97" s="80" t="s">
        <v>114</v>
      </c>
      <c r="L97" s="81"/>
      <c r="M97" s="82">
        <v>12500</v>
      </c>
      <c r="N97" s="78" t="s">
        <v>109</v>
      </c>
      <c r="O97" s="78" t="s">
        <v>2430</v>
      </c>
      <c r="P97" s="83"/>
      <c r="Q97" s="84" t="s">
        <v>233</v>
      </c>
      <c r="R97" s="84"/>
      <c r="S97" s="84"/>
      <c r="T97" s="85" t="s">
        <v>2431</v>
      </c>
      <c r="U97" s="78">
        <v>1</v>
      </c>
      <c r="V97" s="78">
        <v>1</v>
      </c>
      <c r="W97" s="78">
        <v>1</v>
      </c>
      <c r="X97" s="86">
        <v>20000</v>
      </c>
      <c r="Y97" s="86">
        <v>6150.68</v>
      </c>
      <c r="Z97" s="87">
        <v>12500</v>
      </c>
      <c r="AA97" s="88">
        <v>7500</v>
      </c>
      <c r="AB97" s="89" t="s">
        <v>2444</v>
      </c>
      <c r="AC97" s="90"/>
      <c r="AD97" s="91" t="str">
        <f>VLOOKUP($G97,'[1]datos totales (FINAL) 2022'!$A$2:$F$408,3,FALSE)</f>
        <v>SI</v>
      </c>
      <c r="AE97" s="78" t="str">
        <f>VLOOKUP($G97,'[1]datos totales (FINAL) 2022'!$A$2:$F$408,4,FALSE)</f>
        <v>OBJETIVO 9: CONSTRUIR INFRAESTRUCTURAS RESILIENTES, PROMOVER LA INDUSTRIALIZACIÓN SOSTENIBLE Y FOMENTAR LA INNOVACIÓN</v>
      </c>
      <c r="AF97" s="92" t="str">
        <f>VLOOKUP($G97,'[1]datos totales (FINAL) 2022'!$A$2:$F$408,5,FALSE)</f>
        <v>ODS correcto (9 y 4). Meta 4.3, 4.7, 4A y 9C. También lo vincularía al ODS 5 (Mejorar el uso de tecnología y TIC) , Meta 5B</v>
      </c>
      <c r="AG97" s="93" t="str">
        <f>VLOOKUP($G97,'[1]datos totales (FINAL) 2022'!$A$2:$F$408,6,FALSE)</f>
        <v>También vinculado al Objetivo 4</v>
      </c>
    </row>
    <row r="98" spans="1:33" ht="46.5" customHeight="1" x14ac:dyDescent="0.25">
      <c r="A98" s="78" t="s">
        <v>2940</v>
      </c>
      <c r="B98" s="78" t="s">
        <v>2814</v>
      </c>
      <c r="C98" s="79" t="s">
        <v>586</v>
      </c>
      <c r="D98" s="78" t="s">
        <v>2845</v>
      </c>
      <c r="E98" s="78" t="s">
        <v>2843</v>
      </c>
      <c r="F98" s="78" t="s">
        <v>3013</v>
      </c>
      <c r="G98" s="92" t="s">
        <v>4290</v>
      </c>
      <c r="H98" s="92" t="s">
        <v>4291</v>
      </c>
      <c r="I98" s="78" t="s">
        <v>2536</v>
      </c>
      <c r="J98" s="78" t="s">
        <v>4511</v>
      </c>
      <c r="K98" s="80" t="s">
        <v>114</v>
      </c>
      <c r="L98" s="81"/>
      <c r="M98" s="82">
        <v>5300</v>
      </c>
      <c r="N98" s="78" t="s">
        <v>109</v>
      </c>
      <c r="O98" s="78" t="s">
        <v>2430</v>
      </c>
      <c r="P98" s="83"/>
      <c r="Q98" s="84" t="s">
        <v>233</v>
      </c>
      <c r="R98" s="84"/>
      <c r="S98" s="84"/>
      <c r="T98" s="85" t="s">
        <v>2431</v>
      </c>
      <c r="U98" s="78">
        <v>1</v>
      </c>
      <c r="V98" s="78">
        <v>1</v>
      </c>
      <c r="W98" s="78">
        <v>1</v>
      </c>
      <c r="X98" s="86">
        <v>5200</v>
      </c>
      <c r="Y98" s="86"/>
      <c r="Z98" s="87">
        <v>5300</v>
      </c>
      <c r="AA98" s="88">
        <v>-100</v>
      </c>
      <c r="AB98" s="89" t="s">
        <v>2445</v>
      </c>
      <c r="AC98" s="90"/>
      <c r="AD98" s="91" t="str">
        <f>VLOOKUP($G98,'[1]datos totales (FINAL) 2022'!$A$2:$F$408,3,FALSE)</f>
        <v>SI</v>
      </c>
      <c r="AE98" s="78" t="str">
        <f>VLOOKUP($G98,'[1]datos totales (FINAL) 2022'!$A$2:$F$408,4,FALSE)</f>
        <v>OBJETIVO 9: CONSTRUIR INFRAESTRUCTURAS RESILIENTES, PROMOVER LA INDUSTRIALIZACIÓN SOSTENIBLE Y FOMENTAR LA INNOVACIÓN</v>
      </c>
      <c r="AF98" s="92" t="str">
        <f>VLOOKUP($G98,'[1]datos totales (FINAL) 2022'!$A$2:$F$408,5,FALSE)</f>
        <v>ODS correcto (9 y 4). Meta 4.3, 4.7, 4A y 9C. También lo vincularía al ODS 5 (Mejorar el uso de tecnología y TIC) , Meta 5B</v>
      </c>
      <c r="AG98" s="93" t="str">
        <f>VLOOKUP($G98,'[1]datos totales (FINAL) 2022'!$A$2:$F$408,6,FALSE)</f>
        <v>También vinculado al Objetivo 4</v>
      </c>
    </row>
    <row r="99" spans="1:33" ht="46.5" customHeight="1" x14ac:dyDescent="0.25">
      <c r="A99" s="78" t="s">
        <v>2940</v>
      </c>
      <c r="B99" s="78" t="s">
        <v>2814</v>
      </c>
      <c r="C99" s="79" t="s">
        <v>586</v>
      </c>
      <c r="D99" s="78" t="s">
        <v>2845</v>
      </c>
      <c r="E99" s="78" t="s">
        <v>2843</v>
      </c>
      <c r="F99" s="78" t="s">
        <v>3013</v>
      </c>
      <c r="G99" s="92" t="s">
        <v>4290</v>
      </c>
      <c r="H99" s="92" t="s">
        <v>4291</v>
      </c>
      <c r="I99" s="78" t="s">
        <v>2536</v>
      </c>
      <c r="J99" s="78" t="s">
        <v>4512</v>
      </c>
      <c r="K99" s="80" t="s">
        <v>114</v>
      </c>
      <c r="L99" s="81"/>
      <c r="M99" s="82">
        <v>1300</v>
      </c>
      <c r="N99" s="78" t="s">
        <v>109</v>
      </c>
      <c r="O99" s="78" t="s">
        <v>2430</v>
      </c>
      <c r="P99" s="83"/>
      <c r="Q99" s="84" t="s">
        <v>232</v>
      </c>
      <c r="R99" s="84" t="s">
        <v>218</v>
      </c>
      <c r="S99" s="84" t="s">
        <v>2433</v>
      </c>
      <c r="T99" s="85" t="s">
        <v>2431</v>
      </c>
      <c r="U99" s="78">
        <v>1</v>
      </c>
      <c r="V99" s="78">
        <v>1</v>
      </c>
      <c r="W99" s="78">
        <v>1</v>
      </c>
      <c r="X99" s="86">
        <v>1200</v>
      </c>
      <c r="Y99" s="86"/>
      <c r="Z99" s="87">
        <v>1300</v>
      </c>
      <c r="AA99" s="88">
        <v>-100</v>
      </c>
      <c r="AB99" s="89" t="s">
        <v>2446</v>
      </c>
      <c r="AC99" s="90"/>
      <c r="AD99" s="91" t="str">
        <f>VLOOKUP($G99,'[1]datos totales (FINAL) 2022'!$A$2:$F$408,3,FALSE)</f>
        <v>SI</v>
      </c>
      <c r="AE99" s="78" t="str">
        <f>VLOOKUP($G99,'[1]datos totales (FINAL) 2022'!$A$2:$F$408,4,FALSE)</f>
        <v>OBJETIVO 9: CONSTRUIR INFRAESTRUCTURAS RESILIENTES, PROMOVER LA INDUSTRIALIZACIÓN SOSTENIBLE Y FOMENTAR LA INNOVACIÓN</v>
      </c>
      <c r="AF99" s="92" t="str">
        <f>VLOOKUP($G99,'[1]datos totales (FINAL) 2022'!$A$2:$F$408,5,FALSE)</f>
        <v>ODS correcto (9 y 4). Meta 4.3, 4.7, 4A y 9C. También lo vincularía al ODS 5 (Mejorar el uso de tecnología y TIC) , Meta 5B</v>
      </c>
      <c r="AG99" s="93" t="str">
        <f>VLOOKUP($G99,'[1]datos totales (FINAL) 2022'!$A$2:$F$408,6,FALSE)</f>
        <v>También vinculado al Objetivo 4</v>
      </c>
    </row>
    <row r="100" spans="1:33" ht="46.5" customHeight="1" x14ac:dyDescent="0.25">
      <c r="A100" s="78" t="s">
        <v>2940</v>
      </c>
      <c r="B100" s="78" t="s">
        <v>2814</v>
      </c>
      <c r="C100" s="79" t="s">
        <v>586</v>
      </c>
      <c r="D100" s="78" t="s">
        <v>2845</v>
      </c>
      <c r="E100" s="78" t="s">
        <v>2843</v>
      </c>
      <c r="F100" s="78" t="s">
        <v>3013</v>
      </c>
      <c r="G100" s="92" t="s">
        <v>4290</v>
      </c>
      <c r="H100" s="92" t="s">
        <v>4291</v>
      </c>
      <c r="I100" s="78" t="s">
        <v>2429</v>
      </c>
      <c r="J100" s="78" t="s">
        <v>4938</v>
      </c>
      <c r="K100" s="80" t="s">
        <v>114</v>
      </c>
      <c r="L100" s="81"/>
      <c r="M100" s="82">
        <v>16500</v>
      </c>
      <c r="N100" s="78" t="s">
        <v>109</v>
      </c>
      <c r="O100" s="78" t="s">
        <v>2430</v>
      </c>
      <c r="P100" s="83"/>
      <c r="Q100" s="84" t="s">
        <v>233</v>
      </c>
      <c r="R100" s="84"/>
      <c r="S100" s="84"/>
      <c r="T100" s="85" t="s">
        <v>2431</v>
      </c>
      <c r="U100" s="78">
        <v>1</v>
      </c>
      <c r="V100" s="78">
        <v>1</v>
      </c>
      <c r="W100" s="78"/>
      <c r="X100" s="86">
        <v>47700</v>
      </c>
      <c r="Y100" s="86"/>
      <c r="Z100" s="87">
        <v>16500</v>
      </c>
      <c r="AA100" s="88">
        <v>31200</v>
      </c>
      <c r="AB100" s="89" t="s">
        <v>2447</v>
      </c>
      <c r="AC100" s="90"/>
      <c r="AD100" s="91" t="str">
        <f>VLOOKUP($G100,'[1]datos totales (FINAL) 2022'!$A$2:$F$408,3,FALSE)</f>
        <v>SI</v>
      </c>
      <c r="AE100" s="78" t="str">
        <f>VLOOKUP($G100,'[1]datos totales (FINAL) 2022'!$A$2:$F$408,4,FALSE)</f>
        <v>OBJETIVO 9: CONSTRUIR INFRAESTRUCTURAS RESILIENTES, PROMOVER LA INDUSTRIALIZACIÓN SOSTENIBLE Y FOMENTAR LA INNOVACIÓN</v>
      </c>
      <c r="AF100" s="92" t="str">
        <f>VLOOKUP($G100,'[1]datos totales (FINAL) 2022'!$A$2:$F$408,5,FALSE)</f>
        <v>ODS correcto (9 y 4). Meta 4.3, 4.7, 4A y 9C. También lo vincularía al ODS 5 (Mejorar el uso de tecnología y TIC) , Meta 5B</v>
      </c>
      <c r="AG100" s="93" t="str">
        <f>VLOOKUP($G100,'[1]datos totales (FINAL) 2022'!$A$2:$F$408,6,FALSE)</f>
        <v>También vinculado al Objetivo 4</v>
      </c>
    </row>
    <row r="101" spans="1:33" ht="46.5" customHeight="1" x14ac:dyDescent="0.25">
      <c r="A101" s="78" t="s">
        <v>2940</v>
      </c>
      <c r="B101" s="78" t="s">
        <v>2814</v>
      </c>
      <c r="C101" s="79" t="s">
        <v>586</v>
      </c>
      <c r="D101" s="78" t="s">
        <v>2845</v>
      </c>
      <c r="E101" s="78" t="s">
        <v>2843</v>
      </c>
      <c r="F101" s="78" t="s">
        <v>3013</v>
      </c>
      <c r="G101" s="92" t="s">
        <v>4290</v>
      </c>
      <c r="H101" s="92" t="s">
        <v>4291</v>
      </c>
      <c r="I101" s="78" t="s">
        <v>2429</v>
      </c>
      <c r="J101" s="78" t="s">
        <v>4939</v>
      </c>
      <c r="K101" s="80" t="s">
        <v>114</v>
      </c>
      <c r="L101" s="81"/>
      <c r="M101" s="82">
        <v>7600</v>
      </c>
      <c r="N101" s="78" t="s">
        <v>109</v>
      </c>
      <c r="O101" s="78" t="s">
        <v>2430</v>
      </c>
      <c r="P101" s="83"/>
      <c r="Q101" s="84" t="s">
        <v>233</v>
      </c>
      <c r="R101" s="84"/>
      <c r="S101" s="84"/>
      <c r="T101" s="85" t="s">
        <v>2431</v>
      </c>
      <c r="U101" s="78">
        <v>1</v>
      </c>
      <c r="V101" s="78">
        <v>1</v>
      </c>
      <c r="W101" s="78"/>
      <c r="X101" s="86">
        <v>7200</v>
      </c>
      <c r="Y101" s="86"/>
      <c r="Z101" s="87">
        <v>7519.62</v>
      </c>
      <c r="AA101" s="88">
        <v>-319.62</v>
      </c>
      <c r="AB101" s="89" t="s">
        <v>2448</v>
      </c>
      <c r="AC101" s="90"/>
      <c r="AD101" s="91" t="str">
        <f>VLOOKUP($G101,'[1]datos totales (FINAL) 2022'!$A$2:$F$408,3,FALSE)</f>
        <v>SI</v>
      </c>
      <c r="AE101" s="78" t="str">
        <f>VLOOKUP($G101,'[1]datos totales (FINAL) 2022'!$A$2:$F$408,4,FALSE)</f>
        <v>OBJETIVO 9: CONSTRUIR INFRAESTRUCTURAS RESILIENTES, PROMOVER LA INDUSTRIALIZACIÓN SOSTENIBLE Y FOMENTAR LA INNOVACIÓN</v>
      </c>
      <c r="AF101" s="92" t="str">
        <f>VLOOKUP($G101,'[1]datos totales (FINAL) 2022'!$A$2:$F$408,5,FALSE)</f>
        <v>ODS correcto (9 y 4). Meta 4.3, 4.7, 4A y 9C. También lo vincularía al ODS 5 (Mejorar el uso de tecnología y TIC) , Meta 5B</v>
      </c>
      <c r="AG101" s="93" t="str">
        <f>VLOOKUP($G101,'[1]datos totales (FINAL) 2022'!$A$2:$F$408,6,FALSE)</f>
        <v>También vinculado al Objetivo 4</v>
      </c>
    </row>
    <row r="102" spans="1:33" ht="46.5" customHeight="1" x14ac:dyDescent="0.25">
      <c r="A102" s="78" t="s">
        <v>2940</v>
      </c>
      <c r="B102" s="78" t="s">
        <v>2814</v>
      </c>
      <c r="C102" s="79" t="s">
        <v>586</v>
      </c>
      <c r="D102" s="78" t="s">
        <v>2845</v>
      </c>
      <c r="E102" s="78" t="s">
        <v>2843</v>
      </c>
      <c r="F102" s="78" t="s">
        <v>3013</v>
      </c>
      <c r="G102" s="92" t="s">
        <v>4290</v>
      </c>
      <c r="H102" s="92" t="s">
        <v>4291</v>
      </c>
      <c r="I102" s="78" t="s">
        <v>2429</v>
      </c>
      <c r="J102" s="78" t="s">
        <v>4940</v>
      </c>
      <c r="K102" s="80" t="s">
        <v>114</v>
      </c>
      <c r="L102" s="81"/>
      <c r="M102" s="82">
        <v>19188.189999999999</v>
      </c>
      <c r="N102" s="78" t="s">
        <v>109</v>
      </c>
      <c r="O102" s="78" t="s">
        <v>2430</v>
      </c>
      <c r="P102" s="83"/>
      <c r="Q102" s="84" t="s">
        <v>233</v>
      </c>
      <c r="R102" s="84"/>
      <c r="S102" s="84"/>
      <c r="T102" s="85" t="s">
        <v>2431</v>
      </c>
      <c r="U102" s="78">
        <v>1</v>
      </c>
      <c r="V102" s="78">
        <v>1</v>
      </c>
      <c r="W102" s="78"/>
      <c r="X102" s="86">
        <v>9800</v>
      </c>
      <c r="Y102" s="86"/>
      <c r="Z102" s="87">
        <v>10388.19</v>
      </c>
      <c r="AA102" s="88">
        <v>-588.19000000000005</v>
      </c>
      <c r="AB102" s="89" t="s">
        <v>2449</v>
      </c>
      <c r="AC102" s="90"/>
      <c r="AD102" s="91" t="str">
        <f>VLOOKUP($G102,'[1]datos totales (FINAL) 2022'!$A$2:$F$408,3,FALSE)</f>
        <v>SI</v>
      </c>
      <c r="AE102" s="78" t="str">
        <f>VLOOKUP($G102,'[1]datos totales (FINAL) 2022'!$A$2:$F$408,4,FALSE)</f>
        <v>OBJETIVO 9: CONSTRUIR INFRAESTRUCTURAS RESILIENTES, PROMOVER LA INDUSTRIALIZACIÓN SOSTENIBLE Y FOMENTAR LA INNOVACIÓN</v>
      </c>
      <c r="AF102" s="92" t="str">
        <f>VLOOKUP($G102,'[1]datos totales (FINAL) 2022'!$A$2:$F$408,5,FALSE)</f>
        <v>ODS correcto (9 y 4). Meta 4.3, 4.7, 4A y 9C. También lo vincularía al ODS 5 (Mejorar el uso de tecnología y TIC) , Meta 5B</v>
      </c>
      <c r="AG102" s="93" t="str">
        <f>VLOOKUP($G102,'[1]datos totales (FINAL) 2022'!$A$2:$F$408,6,FALSE)</f>
        <v>También vinculado al Objetivo 4</v>
      </c>
    </row>
    <row r="103" spans="1:33" ht="46.5" customHeight="1" x14ac:dyDescent="0.25">
      <c r="A103" s="78" t="s">
        <v>2940</v>
      </c>
      <c r="B103" s="78" t="s">
        <v>2814</v>
      </c>
      <c r="C103" s="79" t="s">
        <v>586</v>
      </c>
      <c r="D103" s="78" t="s">
        <v>2845</v>
      </c>
      <c r="E103" s="78" t="s">
        <v>2843</v>
      </c>
      <c r="F103" s="78" t="s">
        <v>3013</v>
      </c>
      <c r="G103" s="92" t="s">
        <v>4290</v>
      </c>
      <c r="H103" s="92" t="s">
        <v>4291</v>
      </c>
      <c r="I103" s="78" t="s">
        <v>4941</v>
      </c>
      <c r="J103" s="78" t="s">
        <v>4942</v>
      </c>
      <c r="K103" s="80" t="s">
        <v>114</v>
      </c>
      <c r="L103" s="81"/>
      <c r="M103" s="82">
        <v>7900</v>
      </c>
      <c r="N103" s="78" t="s">
        <v>109</v>
      </c>
      <c r="O103" s="78" t="s">
        <v>2430</v>
      </c>
      <c r="P103" s="83"/>
      <c r="Q103" s="84" t="s">
        <v>233</v>
      </c>
      <c r="R103" s="84"/>
      <c r="S103" s="84"/>
      <c r="T103" s="85" t="s">
        <v>2431</v>
      </c>
      <c r="U103" s="78">
        <v>1</v>
      </c>
      <c r="V103" s="78">
        <v>1</v>
      </c>
      <c r="W103" s="78"/>
      <c r="X103" s="86">
        <v>7900</v>
      </c>
      <c r="Y103" s="86"/>
      <c r="Z103" s="87">
        <v>7865</v>
      </c>
      <c r="AA103" s="88">
        <v>35</v>
      </c>
      <c r="AB103" s="89" t="s">
        <v>2450</v>
      </c>
      <c r="AC103" s="90"/>
      <c r="AD103" s="91" t="str">
        <f>VLOOKUP($G103,'[1]datos totales (FINAL) 2022'!$A$2:$F$408,3,FALSE)</f>
        <v>SI</v>
      </c>
      <c r="AE103" s="78" t="str">
        <f>VLOOKUP($G103,'[1]datos totales (FINAL) 2022'!$A$2:$F$408,4,FALSE)</f>
        <v>OBJETIVO 9: CONSTRUIR INFRAESTRUCTURAS RESILIENTES, PROMOVER LA INDUSTRIALIZACIÓN SOSTENIBLE Y FOMENTAR LA INNOVACIÓN</v>
      </c>
      <c r="AF103" s="92" t="str">
        <f>VLOOKUP($G103,'[1]datos totales (FINAL) 2022'!$A$2:$F$408,5,FALSE)</f>
        <v>ODS correcto (9 y 4). Meta 4.3, 4.7, 4A y 9C. También lo vincularía al ODS 5 (Mejorar el uso de tecnología y TIC) , Meta 5B</v>
      </c>
      <c r="AG103" s="93" t="str">
        <f>VLOOKUP($G103,'[1]datos totales (FINAL) 2022'!$A$2:$F$408,6,FALSE)</f>
        <v>También vinculado al Objetivo 4</v>
      </c>
    </row>
    <row r="104" spans="1:33" ht="46.5" customHeight="1" x14ac:dyDescent="0.25">
      <c r="A104" s="78" t="s">
        <v>2940</v>
      </c>
      <c r="B104" s="78" t="s">
        <v>2814</v>
      </c>
      <c r="C104" s="79" t="s">
        <v>586</v>
      </c>
      <c r="D104" s="78" t="s">
        <v>2845</v>
      </c>
      <c r="E104" s="78" t="s">
        <v>2843</v>
      </c>
      <c r="F104" s="78" t="s">
        <v>3013</v>
      </c>
      <c r="G104" s="92" t="s">
        <v>4290</v>
      </c>
      <c r="H104" s="92" t="s">
        <v>4291</v>
      </c>
      <c r="I104" s="78" t="s">
        <v>4943</v>
      </c>
      <c r="J104" s="78" t="s">
        <v>4944</v>
      </c>
      <c r="K104" s="80" t="s">
        <v>114</v>
      </c>
      <c r="L104" s="81"/>
      <c r="M104" s="82">
        <v>8600</v>
      </c>
      <c r="N104" s="78" t="s">
        <v>109</v>
      </c>
      <c r="O104" s="78" t="s">
        <v>2430</v>
      </c>
      <c r="P104" s="83"/>
      <c r="Q104" s="84" t="s">
        <v>233</v>
      </c>
      <c r="R104" s="84"/>
      <c r="S104" s="84"/>
      <c r="T104" s="85" t="s">
        <v>2431</v>
      </c>
      <c r="U104" s="78">
        <v>1</v>
      </c>
      <c r="V104" s="78">
        <v>1</v>
      </c>
      <c r="W104" s="78"/>
      <c r="X104" s="86">
        <v>8300</v>
      </c>
      <c r="Y104" s="86"/>
      <c r="Z104" s="87">
        <v>8600</v>
      </c>
      <c r="AA104" s="88">
        <v>-300</v>
      </c>
      <c r="AB104" s="89" t="s">
        <v>2451</v>
      </c>
      <c r="AC104" s="90"/>
      <c r="AD104" s="91" t="str">
        <f>VLOOKUP($G104,'[1]datos totales (FINAL) 2022'!$A$2:$F$408,3,FALSE)</f>
        <v>SI</v>
      </c>
      <c r="AE104" s="78" t="str">
        <f>VLOOKUP($G104,'[1]datos totales (FINAL) 2022'!$A$2:$F$408,4,FALSE)</f>
        <v>OBJETIVO 9: CONSTRUIR INFRAESTRUCTURAS RESILIENTES, PROMOVER LA INDUSTRIALIZACIÓN SOSTENIBLE Y FOMENTAR LA INNOVACIÓN</v>
      </c>
      <c r="AF104" s="92" t="str">
        <f>VLOOKUP($G104,'[1]datos totales (FINAL) 2022'!$A$2:$F$408,5,FALSE)</f>
        <v>ODS correcto (9 y 4). Meta 4.3, 4.7, 4A y 9C. También lo vincularía al ODS 5 (Mejorar el uso de tecnología y TIC) , Meta 5B</v>
      </c>
      <c r="AG104" s="93" t="str">
        <f>VLOOKUP($G104,'[1]datos totales (FINAL) 2022'!$A$2:$F$408,6,FALSE)</f>
        <v>También vinculado al Objetivo 4</v>
      </c>
    </row>
    <row r="105" spans="1:33" ht="46.5" customHeight="1" x14ac:dyDescent="0.25">
      <c r="A105" s="78" t="s">
        <v>2940</v>
      </c>
      <c r="B105" s="78" t="s">
        <v>2814</v>
      </c>
      <c r="C105" s="79" t="s">
        <v>586</v>
      </c>
      <c r="D105" s="78" t="s">
        <v>2845</v>
      </c>
      <c r="E105" s="78" t="s">
        <v>2843</v>
      </c>
      <c r="F105" s="78" t="s">
        <v>3013</v>
      </c>
      <c r="G105" s="92" t="s">
        <v>4290</v>
      </c>
      <c r="H105" s="92" t="s">
        <v>4291</v>
      </c>
      <c r="I105" s="78" t="s">
        <v>4945</v>
      </c>
      <c r="J105" s="78" t="s">
        <v>4946</v>
      </c>
      <c r="K105" s="80" t="s">
        <v>114</v>
      </c>
      <c r="L105" s="81"/>
      <c r="M105" s="82">
        <v>9700</v>
      </c>
      <c r="N105" s="78" t="s">
        <v>109</v>
      </c>
      <c r="O105" s="78" t="s">
        <v>2430</v>
      </c>
      <c r="P105" s="83"/>
      <c r="Q105" s="84" t="s">
        <v>233</v>
      </c>
      <c r="R105" s="84"/>
      <c r="S105" s="84"/>
      <c r="T105" s="85" t="s">
        <v>2431</v>
      </c>
      <c r="U105" s="78">
        <v>1</v>
      </c>
      <c r="V105" s="78">
        <v>1</v>
      </c>
      <c r="W105" s="78"/>
      <c r="X105" s="86">
        <v>4500</v>
      </c>
      <c r="Y105" s="86"/>
      <c r="Z105" s="87">
        <v>9700</v>
      </c>
      <c r="AA105" s="88">
        <v>-5200</v>
      </c>
      <c r="AB105" s="89" t="s">
        <v>2452</v>
      </c>
      <c r="AC105" s="90"/>
      <c r="AD105" s="91" t="str">
        <f>VLOOKUP($G105,'[1]datos totales (FINAL) 2022'!$A$2:$F$408,3,FALSE)</f>
        <v>SI</v>
      </c>
      <c r="AE105" s="78" t="str">
        <f>VLOOKUP($G105,'[1]datos totales (FINAL) 2022'!$A$2:$F$408,4,FALSE)</f>
        <v>OBJETIVO 9: CONSTRUIR INFRAESTRUCTURAS RESILIENTES, PROMOVER LA INDUSTRIALIZACIÓN SOSTENIBLE Y FOMENTAR LA INNOVACIÓN</v>
      </c>
      <c r="AF105" s="92" t="str">
        <f>VLOOKUP($G105,'[1]datos totales (FINAL) 2022'!$A$2:$F$408,5,FALSE)</f>
        <v>ODS correcto (9 y 4). Meta 4.3, 4.7, 4A y 9C. También lo vincularía al ODS 5 (Mejorar el uso de tecnología y TIC) , Meta 5B</v>
      </c>
      <c r="AG105" s="93" t="str">
        <f>VLOOKUP($G105,'[1]datos totales (FINAL) 2022'!$A$2:$F$408,6,FALSE)</f>
        <v>También vinculado al Objetivo 4</v>
      </c>
    </row>
    <row r="106" spans="1:33" ht="46.5" customHeight="1" x14ac:dyDescent="0.25">
      <c r="A106" s="78" t="s">
        <v>2940</v>
      </c>
      <c r="B106" s="78" t="s">
        <v>2814</v>
      </c>
      <c r="C106" s="79" t="s">
        <v>586</v>
      </c>
      <c r="D106" s="78" t="s">
        <v>2845</v>
      </c>
      <c r="E106" s="78" t="s">
        <v>2843</v>
      </c>
      <c r="F106" s="78" t="s">
        <v>3013</v>
      </c>
      <c r="G106" s="92" t="s">
        <v>4290</v>
      </c>
      <c r="H106" s="92" t="s">
        <v>4291</v>
      </c>
      <c r="I106" s="78" t="s">
        <v>4947</v>
      </c>
      <c r="J106" s="78" t="s">
        <v>4948</v>
      </c>
      <c r="K106" s="80" t="s">
        <v>114</v>
      </c>
      <c r="L106" s="81"/>
      <c r="M106" s="82">
        <v>750</v>
      </c>
      <c r="N106" s="78" t="s">
        <v>109</v>
      </c>
      <c r="O106" s="78" t="s">
        <v>2430</v>
      </c>
      <c r="P106" s="83"/>
      <c r="Q106" s="84" t="s">
        <v>233</v>
      </c>
      <c r="R106" s="84"/>
      <c r="S106" s="84"/>
      <c r="T106" s="85" t="s">
        <v>2431</v>
      </c>
      <c r="U106" s="78">
        <v>1</v>
      </c>
      <c r="V106" s="78">
        <v>1</v>
      </c>
      <c r="W106" s="78"/>
      <c r="X106" s="86">
        <v>1000</v>
      </c>
      <c r="Y106" s="86"/>
      <c r="Z106" s="87">
        <v>750</v>
      </c>
      <c r="AA106" s="88">
        <v>250</v>
      </c>
      <c r="AB106" s="89" t="s">
        <v>2453</v>
      </c>
      <c r="AC106" s="90"/>
      <c r="AD106" s="91" t="str">
        <f>VLOOKUP($G106,'[1]datos totales (FINAL) 2022'!$A$2:$F$408,3,FALSE)</f>
        <v>SI</v>
      </c>
      <c r="AE106" s="78" t="str">
        <f>VLOOKUP($G106,'[1]datos totales (FINAL) 2022'!$A$2:$F$408,4,FALSE)</f>
        <v>OBJETIVO 9: CONSTRUIR INFRAESTRUCTURAS RESILIENTES, PROMOVER LA INDUSTRIALIZACIÓN SOSTENIBLE Y FOMENTAR LA INNOVACIÓN</v>
      </c>
      <c r="AF106" s="92" t="str">
        <f>VLOOKUP($G106,'[1]datos totales (FINAL) 2022'!$A$2:$F$408,5,FALSE)</f>
        <v>ODS correcto (9 y 4). Meta 4.3, 4.7, 4A y 9C. También lo vincularía al ODS 5 (Mejorar el uso de tecnología y TIC) , Meta 5B</v>
      </c>
      <c r="AG106" s="93" t="str">
        <f>VLOOKUP($G106,'[1]datos totales (FINAL) 2022'!$A$2:$F$408,6,FALSE)</f>
        <v>También vinculado al Objetivo 4</v>
      </c>
    </row>
    <row r="107" spans="1:33" ht="46.5" customHeight="1" x14ac:dyDescent="0.25">
      <c r="A107" s="78" t="s">
        <v>2940</v>
      </c>
      <c r="B107" s="78" t="s">
        <v>2814</v>
      </c>
      <c r="C107" s="79" t="s">
        <v>586</v>
      </c>
      <c r="D107" s="78" t="s">
        <v>2845</v>
      </c>
      <c r="E107" s="78" t="s">
        <v>2843</v>
      </c>
      <c r="F107" s="78" t="s">
        <v>3013</v>
      </c>
      <c r="G107" s="92" t="s">
        <v>4290</v>
      </c>
      <c r="H107" s="92" t="s">
        <v>4291</v>
      </c>
      <c r="I107" s="78" t="s">
        <v>4949</v>
      </c>
      <c r="J107" s="78" t="s">
        <v>4950</v>
      </c>
      <c r="K107" s="80" t="s">
        <v>114</v>
      </c>
      <c r="L107" s="81"/>
      <c r="M107" s="82">
        <v>53200</v>
      </c>
      <c r="N107" s="78" t="s">
        <v>109</v>
      </c>
      <c r="O107" s="78" t="s">
        <v>2430</v>
      </c>
      <c r="P107" s="83"/>
      <c r="Q107" s="84" t="s">
        <v>233</v>
      </c>
      <c r="R107" s="84"/>
      <c r="S107" s="84"/>
      <c r="T107" s="85" t="s">
        <v>2431</v>
      </c>
      <c r="U107" s="78">
        <v>1</v>
      </c>
      <c r="V107" s="78">
        <v>1</v>
      </c>
      <c r="W107" s="78"/>
      <c r="X107" s="86">
        <v>43900</v>
      </c>
      <c r="Y107" s="86"/>
      <c r="Z107" s="87">
        <v>53106.27</v>
      </c>
      <c r="AA107" s="88">
        <v>-9206.27</v>
      </c>
      <c r="AB107" s="89" t="s">
        <v>2454</v>
      </c>
      <c r="AC107" s="90"/>
      <c r="AD107" s="91" t="str">
        <f>VLOOKUP($G107,'[1]datos totales (FINAL) 2022'!$A$2:$F$408,3,FALSE)</f>
        <v>SI</v>
      </c>
      <c r="AE107" s="78" t="str">
        <f>VLOOKUP($G107,'[1]datos totales (FINAL) 2022'!$A$2:$F$408,4,FALSE)</f>
        <v>OBJETIVO 9: CONSTRUIR INFRAESTRUCTURAS RESILIENTES, PROMOVER LA INDUSTRIALIZACIÓN SOSTENIBLE Y FOMENTAR LA INNOVACIÓN</v>
      </c>
      <c r="AF107" s="92" t="str">
        <f>VLOOKUP($G107,'[1]datos totales (FINAL) 2022'!$A$2:$F$408,5,FALSE)</f>
        <v>ODS correcto (9 y 4). Meta 4.3, 4.7, 4A y 9C. También lo vincularía al ODS 5 (Mejorar el uso de tecnología y TIC) , Meta 5B</v>
      </c>
      <c r="AG107" s="93" t="str">
        <f>VLOOKUP($G107,'[1]datos totales (FINAL) 2022'!$A$2:$F$408,6,FALSE)</f>
        <v>También vinculado al Objetivo 4</v>
      </c>
    </row>
    <row r="108" spans="1:33" ht="46.5" customHeight="1" x14ac:dyDescent="0.25">
      <c r="A108" s="78" t="s">
        <v>2940</v>
      </c>
      <c r="B108" s="78" t="s">
        <v>2814</v>
      </c>
      <c r="C108" s="79" t="s">
        <v>586</v>
      </c>
      <c r="D108" s="78" t="s">
        <v>2845</v>
      </c>
      <c r="E108" s="78" t="s">
        <v>2843</v>
      </c>
      <c r="F108" s="78" t="s">
        <v>3013</v>
      </c>
      <c r="G108" s="92" t="s">
        <v>4290</v>
      </c>
      <c r="H108" s="92" t="s">
        <v>4291</v>
      </c>
      <c r="I108" s="78" t="s">
        <v>2536</v>
      </c>
      <c r="J108" s="78" t="s">
        <v>4523</v>
      </c>
      <c r="K108" s="80" t="s">
        <v>114</v>
      </c>
      <c r="L108" s="81"/>
      <c r="M108" s="82">
        <v>8500</v>
      </c>
      <c r="N108" s="78" t="s">
        <v>109</v>
      </c>
      <c r="O108" s="78" t="s">
        <v>2430</v>
      </c>
      <c r="P108" s="83"/>
      <c r="Q108" s="84" t="s">
        <v>232</v>
      </c>
      <c r="R108" s="84" t="s">
        <v>218</v>
      </c>
      <c r="S108" s="84" t="s">
        <v>2433</v>
      </c>
      <c r="T108" s="85" t="s">
        <v>4532</v>
      </c>
      <c r="U108" s="78">
        <v>1</v>
      </c>
      <c r="V108" s="78">
        <v>1</v>
      </c>
      <c r="W108" s="78" t="s">
        <v>4533</v>
      </c>
      <c r="X108" s="86">
        <v>7100</v>
      </c>
      <c r="Y108" s="86">
        <v>6352.5</v>
      </c>
      <c r="Z108" s="87">
        <v>8500</v>
      </c>
      <c r="AA108" s="88">
        <v>-1400</v>
      </c>
      <c r="AB108" s="89" t="s">
        <v>2455</v>
      </c>
      <c r="AC108" s="90"/>
      <c r="AD108" s="91" t="str">
        <f>VLOOKUP($G108,'[1]datos totales (FINAL) 2022'!$A$2:$F$408,3,FALSE)</f>
        <v>SI</v>
      </c>
      <c r="AE108" s="78" t="str">
        <f>VLOOKUP($G108,'[1]datos totales (FINAL) 2022'!$A$2:$F$408,4,FALSE)</f>
        <v>OBJETIVO 9: CONSTRUIR INFRAESTRUCTURAS RESILIENTES, PROMOVER LA INDUSTRIALIZACIÓN SOSTENIBLE Y FOMENTAR LA INNOVACIÓN</v>
      </c>
      <c r="AF108" s="92" t="str">
        <f>VLOOKUP($G108,'[1]datos totales (FINAL) 2022'!$A$2:$F$408,5,FALSE)</f>
        <v>ODS correcto (9 y 4). Meta 4.3, 4.7, 4A y 9C. También lo vincularía al ODS 5 (Mejorar el uso de tecnología y TIC) , Meta 5B</v>
      </c>
      <c r="AG108" s="93" t="str">
        <f>VLOOKUP($G108,'[1]datos totales (FINAL) 2022'!$A$2:$F$408,6,FALSE)</f>
        <v>También vinculado al Objetivo 4</v>
      </c>
    </row>
    <row r="109" spans="1:33" ht="46.5" customHeight="1" x14ac:dyDescent="0.25">
      <c r="A109" s="78" t="s">
        <v>2940</v>
      </c>
      <c r="B109" s="78" t="s">
        <v>2814</v>
      </c>
      <c r="C109" s="79" t="s">
        <v>586</v>
      </c>
      <c r="D109" s="78" t="s">
        <v>2845</v>
      </c>
      <c r="E109" s="78" t="s">
        <v>2843</v>
      </c>
      <c r="F109" s="78" t="s">
        <v>3013</v>
      </c>
      <c r="G109" s="92" t="s">
        <v>4290</v>
      </c>
      <c r="H109" s="92" t="s">
        <v>4291</v>
      </c>
      <c r="I109" s="78" t="s">
        <v>2429</v>
      </c>
      <c r="J109" s="78" t="s">
        <v>4524</v>
      </c>
      <c r="K109" s="80" t="s">
        <v>114</v>
      </c>
      <c r="L109" s="81"/>
      <c r="M109" s="82">
        <v>78000</v>
      </c>
      <c r="N109" s="78" t="s">
        <v>109</v>
      </c>
      <c r="O109" s="78" t="s">
        <v>2430</v>
      </c>
      <c r="P109" s="83"/>
      <c r="Q109" s="84" t="s">
        <v>233</v>
      </c>
      <c r="R109" s="84"/>
      <c r="S109" s="84"/>
      <c r="T109" s="85" t="s">
        <v>4534</v>
      </c>
      <c r="U109" s="78" t="s">
        <v>4535</v>
      </c>
      <c r="V109" s="78">
        <v>1</v>
      </c>
      <c r="W109" s="78" t="s">
        <v>4535</v>
      </c>
      <c r="X109" s="86">
        <v>71200</v>
      </c>
      <c r="Y109" s="86">
        <v>71155.5</v>
      </c>
      <c r="Z109" s="87">
        <v>78000</v>
      </c>
      <c r="AA109" s="88">
        <v>6800</v>
      </c>
      <c r="AB109" s="89" t="s">
        <v>2456</v>
      </c>
      <c r="AC109" s="90"/>
      <c r="AD109" s="91" t="str">
        <f>VLOOKUP($G109,'[1]datos totales (FINAL) 2022'!$A$2:$F$408,3,FALSE)</f>
        <v>SI</v>
      </c>
      <c r="AE109" s="78" t="str">
        <f>VLOOKUP($G109,'[1]datos totales (FINAL) 2022'!$A$2:$F$408,4,FALSE)</f>
        <v>OBJETIVO 9: CONSTRUIR INFRAESTRUCTURAS RESILIENTES, PROMOVER LA INDUSTRIALIZACIÓN SOSTENIBLE Y FOMENTAR LA INNOVACIÓN</v>
      </c>
      <c r="AF109" s="92" t="str">
        <f>VLOOKUP($G109,'[1]datos totales (FINAL) 2022'!$A$2:$F$408,5,FALSE)</f>
        <v>ODS correcto (9 y 4). Meta 4.3, 4.7, 4A y 9C. También lo vincularía al ODS 5 (Mejorar el uso de tecnología y TIC) , Meta 5B</v>
      </c>
      <c r="AG109" s="93" t="str">
        <f>VLOOKUP($G109,'[1]datos totales (FINAL) 2022'!$A$2:$F$408,6,FALSE)</f>
        <v>También vinculado al Objetivo 4</v>
      </c>
    </row>
    <row r="110" spans="1:33" ht="46.5" customHeight="1" x14ac:dyDescent="0.25">
      <c r="A110" s="78" t="s">
        <v>2940</v>
      </c>
      <c r="B110" s="78" t="s">
        <v>2814</v>
      </c>
      <c r="C110" s="79" t="s">
        <v>586</v>
      </c>
      <c r="D110" s="78" t="s">
        <v>2845</v>
      </c>
      <c r="E110" s="78" t="s">
        <v>2843</v>
      </c>
      <c r="F110" s="78" t="s">
        <v>3013</v>
      </c>
      <c r="G110" s="92" t="s">
        <v>4290</v>
      </c>
      <c r="H110" s="92" t="s">
        <v>4291</v>
      </c>
      <c r="I110" s="78" t="s">
        <v>2429</v>
      </c>
      <c r="J110" s="78" t="s">
        <v>4525</v>
      </c>
      <c r="K110" s="80" t="s">
        <v>114</v>
      </c>
      <c r="L110" s="81"/>
      <c r="M110" s="82">
        <v>23000</v>
      </c>
      <c r="N110" s="78" t="s">
        <v>109</v>
      </c>
      <c r="O110" s="78" t="s">
        <v>2430</v>
      </c>
      <c r="P110" s="83"/>
      <c r="Q110" s="84" t="s">
        <v>233</v>
      </c>
      <c r="R110" s="84"/>
      <c r="S110" s="84"/>
      <c r="T110" s="85" t="s">
        <v>4536</v>
      </c>
      <c r="U110" s="78" t="s">
        <v>4537</v>
      </c>
      <c r="V110" s="78">
        <v>1</v>
      </c>
      <c r="W110" s="78" t="s">
        <v>4537</v>
      </c>
      <c r="X110" s="86">
        <v>20600</v>
      </c>
      <c r="Y110" s="86">
        <v>20520.5</v>
      </c>
      <c r="Z110" s="87">
        <v>23000</v>
      </c>
      <c r="AA110" s="88">
        <v>2400</v>
      </c>
      <c r="AB110" s="89" t="s">
        <v>2457</v>
      </c>
      <c r="AC110" s="90"/>
      <c r="AD110" s="91" t="str">
        <f>VLOOKUP($G110,'[1]datos totales (FINAL) 2022'!$A$2:$F$408,3,FALSE)</f>
        <v>SI</v>
      </c>
      <c r="AE110" s="78" t="str">
        <f>VLOOKUP($G110,'[1]datos totales (FINAL) 2022'!$A$2:$F$408,4,FALSE)</f>
        <v>OBJETIVO 9: CONSTRUIR INFRAESTRUCTURAS RESILIENTES, PROMOVER LA INDUSTRIALIZACIÓN SOSTENIBLE Y FOMENTAR LA INNOVACIÓN</v>
      </c>
      <c r="AF110" s="92" t="str">
        <f>VLOOKUP($G110,'[1]datos totales (FINAL) 2022'!$A$2:$F$408,5,FALSE)</f>
        <v>ODS correcto (9 y 4). Meta 4.3, 4.7, 4A y 9C. También lo vincularía al ODS 5 (Mejorar el uso de tecnología y TIC) , Meta 5B</v>
      </c>
      <c r="AG110" s="93" t="str">
        <f>VLOOKUP($G110,'[1]datos totales (FINAL) 2022'!$A$2:$F$408,6,FALSE)</f>
        <v>También vinculado al Objetivo 4</v>
      </c>
    </row>
    <row r="111" spans="1:33" ht="46.5" customHeight="1" x14ac:dyDescent="0.25">
      <c r="A111" s="78" t="s">
        <v>2940</v>
      </c>
      <c r="B111" s="78" t="s">
        <v>2814</v>
      </c>
      <c r="C111" s="79" t="s">
        <v>586</v>
      </c>
      <c r="D111" s="78" t="s">
        <v>2845</v>
      </c>
      <c r="E111" s="78" t="s">
        <v>2843</v>
      </c>
      <c r="F111" s="78" t="s">
        <v>3013</v>
      </c>
      <c r="G111" s="92" t="s">
        <v>4290</v>
      </c>
      <c r="H111" s="92" t="s">
        <v>4291</v>
      </c>
      <c r="I111" s="78" t="s">
        <v>2429</v>
      </c>
      <c r="J111" s="78" t="s">
        <v>4526</v>
      </c>
      <c r="K111" s="80" t="s">
        <v>114</v>
      </c>
      <c r="L111" s="81"/>
      <c r="M111" s="82">
        <v>111800</v>
      </c>
      <c r="N111" s="78" t="s">
        <v>109</v>
      </c>
      <c r="O111" s="78" t="s">
        <v>2430</v>
      </c>
      <c r="P111" s="83"/>
      <c r="Q111" s="84" t="s">
        <v>233</v>
      </c>
      <c r="R111" s="84"/>
      <c r="S111" s="84"/>
      <c r="T111" s="85" t="s">
        <v>4538</v>
      </c>
      <c r="U111" s="78" t="s">
        <v>4539</v>
      </c>
      <c r="V111" s="78">
        <v>1</v>
      </c>
      <c r="W111" s="78" t="s">
        <v>4539</v>
      </c>
      <c r="X111" s="86">
        <v>111900</v>
      </c>
      <c r="Y111" s="86">
        <v>111712.97</v>
      </c>
      <c r="Z111" s="87">
        <v>111800</v>
      </c>
      <c r="AA111" s="88">
        <v>100</v>
      </c>
      <c r="AB111" s="89" t="s">
        <v>2458</v>
      </c>
      <c r="AC111" s="90"/>
      <c r="AD111" s="91" t="str">
        <f>VLOOKUP($G111,'[1]datos totales (FINAL) 2022'!$A$2:$F$408,3,FALSE)</f>
        <v>SI</v>
      </c>
      <c r="AE111" s="78" t="str">
        <f>VLOOKUP($G111,'[1]datos totales (FINAL) 2022'!$A$2:$F$408,4,FALSE)</f>
        <v>OBJETIVO 9: CONSTRUIR INFRAESTRUCTURAS RESILIENTES, PROMOVER LA INDUSTRIALIZACIÓN SOSTENIBLE Y FOMENTAR LA INNOVACIÓN</v>
      </c>
      <c r="AF111" s="92" t="str">
        <f>VLOOKUP($G111,'[1]datos totales (FINAL) 2022'!$A$2:$F$408,5,FALSE)</f>
        <v>ODS correcto (9 y 4). Meta 4.3, 4.7, 4A y 9C. También lo vincularía al ODS 5 (Mejorar el uso de tecnología y TIC) , Meta 5B</v>
      </c>
      <c r="AG111" s="93" t="str">
        <f>VLOOKUP($G111,'[1]datos totales (FINAL) 2022'!$A$2:$F$408,6,FALSE)</f>
        <v>También vinculado al Objetivo 4</v>
      </c>
    </row>
    <row r="112" spans="1:33" ht="46.5" customHeight="1" x14ac:dyDescent="0.25">
      <c r="A112" s="78" t="s">
        <v>2940</v>
      </c>
      <c r="B112" s="78" t="s">
        <v>2814</v>
      </c>
      <c r="C112" s="79" t="s">
        <v>586</v>
      </c>
      <c r="D112" s="78" t="s">
        <v>2845</v>
      </c>
      <c r="E112" s="78" t="s">
        <v>2843</v>
      </c>
      <c r="F112" s="78" t="s">
        <v>3013</v>
      </c>
      <c r="G112" s="92" t="s">
        <v>4290</v>
      </c>
      <c r="H112" s="92" t="s">
        <v>4291</v>
      </c>
      <c r="I112" s="78" t="s">
        <v>2429</v>
      </c>
      <c r="J112" s="78" t="s">
        <v>4527</v>
      </c>
      <c r="K112" s="80" t="s">
        <v>114</v>
      </c>
      <c r="L112" s="81"/>
      <c r="M112" s="82">
        <v>60000</v>
      </c>
      <c r="N112" s="78" t="s">
        <v>109</v>
      </c>
      <c r="O112" s="78" t="s">
        <v>2430</v>
      </c>
      <c r="P112" s="83"/>
      <c r="Q112" s="84" t="s">
        <v>232</v>
      </c>
      <c r="R112" s="84" t="s">
        <v>218</v>
      </c>
      <c r="S112" s="84" t="s">
        <v>2433</v>
      </c>
      <c r="T112" s="85" t="s">
        <v>4540</v>
      </c>
      <c r="U112" s="78" t="s">
        <v>4541</v>
      </c>
      <c r="V112" s="78">
        <v>1</v>
      </c>
      <c r="W112" s="78" t="s">
        <v>4542</v>
      </c>
      <c r="X112" s="86">
        <v>60000</v>
      </c>
      <c r="Y112" s="86">
        <v>48815.51</v>
      </c>
      <c r="Z112" s="87">
        <v>60000</v>
      </c>
      <c r="AA112" s="88">
        <v>0</v>
      </c>
      <c r="AB112" s="89" t="s">
        <v>2459</v>
      </c>
      <c r="AC112" s="90"/>
      <c r="AD112" s="91" t="str">
        <f>VLOOKUP($G112,'[1]datos totales (FINAL) 2022'!$A$2:$F$408,3,FALSE)</f>
        <v>SI</v>
      </c>
      <c r="AE112" s="78" t="str">
        <f>VLOOKUP($G112,'[1]datos totales (FINAL) 2022'!$A$2:$F$408,4,FALSE)</f>
        <v>OBJETIVO 9: CONSTRUIR INFRAESTRUCTURAS RESILIENTES, PROMOVER LA INDUSTRIALIZACIÓN SOSTENIBLE Y FOMENTAR LA INNOVACIÓN</v>
      </c>
      <c r="AF112" s="92" t="str">
        <f>VLOOKUP($G112,'[1]datos totales (FINAL) 2022'!$A$2:$F$408,5,FALSE)</f>
        <v>ODS correcto (9 y 4). Meta 4.3, 4.7, 4A y 9C. También lo vincularía al ODS 5 (Mejorar el uso de tecnología y TIC) , Meta 5B</v>
      </c>
      <c r="AG112" s="93" t="str">
        <f>VLOOKUP($G112,'[1]datos totales (FINAL) 2022'!$A$2:$F$408,6,FALSE)</f>
        <v>También vinculado al Objetivo 4</v>
      </c>
    </row>
    <row r="113" spans="1:33" ht="46.5" customHeight="1" x14ac:dyDescent="0.25">
      <c r="A113" s="78" t="s">
        <v>2940</v>
      </c>
      <c r="B113" s="78" t="s">
        <v>2814</v>
      </c>
      <c r="C113" s="79" t="s">
        <v>586</v>
      </c>
      <c r="D113" s="78" t="s">
        <v>2845</v>
      </c>
      <c r="E113" s="78" t="s">
        <v>2843</v>
      </c>
      <c r="F113" s="78" t="s">
        <v>3013</v>
      </c>
      <c r="G113" s="92" t="s">
        <v>4290</v>
      </c>
      <c r="H113" s="92" t="s">
        <v>4291</v>
      </c>
      <c r="I113" s="78" t="s">
        <v>2536</v>
      </c>
      <c r="J113" s="78" t="s">
        <v>4528</v>
      </c>
      <c r="K113" s="80" t="s">
        <v>114</v>
      </c>
      <c r="L113" s="81"/>
      <c r="M113" s="82">
        <v>91000</v>
      </c>
      <c r="N113" s="78" t="s">
        <v>109</v>
      </c>
      <c r="O113" s="78" t="s">
        <v>2430</v>
      </c>
      <c r="P113" s="83"/>
      <c r="Q113" s="84" t="s">
        <v>232</v>
      </c>
      <c r="R113" s="84" t="s">
        <v>218</v>
      </c>
      <c r="S113" s="84" t="s">
        <v>2433</v>
      </c>
      <c r="T113" s="85" t="s">
        <v>2431</v>
      </c>
      <c r="U113" s="78">
        <v>1</v>
      </c>
      <c r="V113" s="78">
        <v>1</v>
      </c>
      <c r="W113" s="78">
        <v>1</v>
      </c>
      <c r="X113" s="86">
        <v>50000</v>
      </c>
      <c r="Y113" s="86">
        <v>50000</v>
      </c>
      <c r="Z113" s="87">
        <v>91000</v>
      </c>
      <c r="AA113" s="88">
        <v>-41000</v>
      </c>
      <c r="AB113" s="89" t="s">
        <v>2460</v>
      </c>
      <c r="AC113" s="90"/>
      <c r="AD113" s="91" t="str">
        <f>VLOOKUP($G113,'[1]datos totales (FINAL) 2022'!$A$2:$F$408,3,FALSE)</f>
        <v>SI</v>
      </c>
      <c r="AE113" s="78" t="str">
        <f>VLOOKUP($G113,'[1]datos totales (FINAL) 2022'!$A$2:$F$408,4,FALSE)</f>
        <v>OBJETIVO 9: CONSTRUIR INFRAESTRUCTURAS RESILIENTES, PROMOVER LA INDUSTRIALIZACIÓN SOSTENIBLE Y FOMENTAR LA INNOVACIÓN</v>
      </c>
      <c r="AF113" s="92" t="str">
        <f>VLOOKUP($G113,'[1]datos totales (FINAL) 2022'!$A$2:$F$408,5,FALSE)</f>
        <v>ODS correcto (9 y 4). Meta 4.3, 4.7, 4A y 9C. También lo vincularía al ODS 5 (Mejorar el uso de tecnología y TIC) , Meta 5B</v>
      </c>
      <c r="AG113" s="93" t="str">
        <f>VLOOKUP($G113,'[1]datos totales (FINAL) 2022'!$A$2:$F$408,6,FALSE)</f>
        <v>También vinculado al Objetivo 4</v>
      </c>
    </row>
    <row r="114" spans="1:33" ht="46.5" hidden="1" customHeight="1" x14ac:dyDescent="0.25">
      <c r="A114" s="78" t="s">
        <v>2940</v>
      </c>
      <c r="B114" s="78" t="s">
        <v>2814</v>
      </c>
      <c r="C114" s="79" t="s">
        <v>586</v>
      </c>
      <c r="D114" s="78" t="s">
        <v>2845</v>
      </c>
      <c r="E114" s="78" t="s">
        <v>2843</v>
      </c>
      <c r="F114" s="78" t="s">
        <v>3013</v>
      </c>
      <c r="G114" s="78" t="s">
        <v>4290</v>
      </c>
      <c r="H114" s="78" t="s">
        <v>4291</v>
      </c>
      <c r="I114" s="78" t="s">
        <v>2536</v>
      </c>
      <c r="J114" s="78" t="s">
        <v>2461</v>
      </c>
      <c r="K114" s="80" t="s">
        <v>114</v>
      </c>
      <c r="L114" s="81"/>
      <c r="M114" s="82"/>
      <c r="N114" s="78" t="s">
        <v>109</v>
      </c>
      <c r="O114" s="78" t="s">
        <v>2430</v>
      </c>
      <c r="P114" s="83"/>
      <c r="Q114" s="84" t="s">
        <v>232</v>
      </c>
      <c r="R114" s="84" t="s">
        <v>218</v>
      </c>
      <c r="S114" s="84" t="s">
        <v>2433</v>
      </c>
      <c r="T114" s="85" t="s">
        <v>2431</v>
      </c>
      <c r="U114" s="78">
        <v>1</v>
      </c>
      <c r="V114" s="78">
        <v>1</v>
      </c>
      <c r="W114" s="78">
        <v>1</v>
      </c>
      <c r="X114" s="86">
        <v>0</v>
      </c>
      <c r="Y114" s="86"/>
      <c r="Z114" s="87">
        <v>0</v>
      </c>
      <c r="AA114" s="88">
        <v>0</v>
      </c>
      <c r="AB114" s="89" t="s">
        <v>2462</v>
      </c>
      <c r="AC114" s="90"/>
      <c r="AD114" s="91" t="str">
        <f>VLOOKUP($G114,'[1]datos totales (FINAL) 2022'!$A$2:$F$408,3,FALSE)</f>
        <v>SI</v>
      </c>
      <c r="AE114" s="78" t="str">
        <f>VLOOKUP($G114,'[1]datos totales (FINAL) 2022'!$A$2:$F$408,4,FALSE)</f>
        <v>OBJETIVO 9: CONSTRUIR INFRAESTRUCTURAS RESILIENTES, PROMOVER LA INDUSTRIALIZACIÓN SOSTENIBLE Y FOMENTAR LA INNOVACIÓN</v>
      </c>
      <c r="AF114" s="92" t="str">
        <f>VLOOKUP($G114,'[1]datos totales (FINAL) 2022'!$A$2:$F$408,5,FALSE)</f>
        <v>ODS correcto (9 y 4). Meta 4.3, 4.7, 4A y 9C. También lo vincularía al ODS 5 (Mejorar el uso de tecnología y TIC) , Meta 5B</v>
      </c>
      <c r="AG114" s="93" t="str">
        <f>VLOOKUP($G114,'[1]datos totales (FINAL) 2022'!$A$2:$F$408,6,FALSE)</f>
        <v>También vinculado al Objetivo 4</v>
      </c>
    </row>
    <row r="115" spans="1:33" ht="46.5" customHeight="1" x14ac:dyDescent="0.25">
      <c r="A115" s="78" t="s">
        <v>2940</v>
      </c>
      <c r="B115" s="78" t="s">
        <v>2814</v>
      </c>
      <c r="C115" s="79" t="s">
        <v>586</v>
      </c>
      <c r="D115" s="78" t="s">
        <v>2845</v>
      </c>
      <c r="E115" s="78" t="s">
        <v>2843</v>
      </c>
      <c r="F115" s="78" t="s">
        <v>3013</v>
      </c>
      <c r="G115" s="92" t="s">
        <v>4290</v>
      </c>
      <c r="H115" s="92" t="s">
        <v>4291</v>
      </c>
      <c r="I115" s="78" t="s">
        <v>2536</v>
      </c>
      <c r="J115" s="78" t="s">
        <v>4529</v>
      </c>
      <c r="K115" s="80" t="s">
        <v>114</v>
      </c>
      <c r="L115" s="81"/>
      <c r="M115" s="82">
        <v>5000</v>
      </c>
      <c r="N115" s="78" t="s">
        <v>109</v>
      </c>
      <c r="O115" s="78" t="s">
        <v>2430</v>
      </c>
      <c r="P115" s="83"/>
      <c r="Q115" s="84" t="s">
        <v>232</v>
      </c>
      <c r="R115" s="84" t="s">
        <v>218</v>
      </c>
      <c r="S115" s="84" t="s">
        <v>2433</v>
      </c>
      <c r="T115" s="85" t="s">
        <v>2463</v>
      </c>
      <c r="U115" s="78">
        <v>1</v>
      </c>
      <c r="V115" s="78">
        <v>1</v>
      </c>
      <c r="W115" s="78">
        <v>1</v>
      </c>
      <c r="X115" s="86">
        <v>1100</v>
      </c>
      <c r="Y115" s="86">
        <v>4600.0600000000004</v>
      </c>
      <c r="Z115" s="87">
        <v>5000</v>
      </c>
      <c r="AA115" s="88">
        <v>-3900</v>
      </c>
      <c r="AB115" s="89" t="s">
        <v>2464</v>
      </c>
      <c r="AC115" s="90"/>
      <c r="AD115" s="91" t="str">
        <f>VLOOKUP($G115,'[1]datos totales (FINAL) 2022'!$A$2:$F$408,3,FALSE)</f>
        <v>SI</v>
      </c>
      <c r="AE115" s="78" t="str">
        <f>VLOOKUP($G115,'[1]datos totales (FINAL) 2022'!$A$2:$F$408,4,FALSE)</f>
        <v>OBJETIVO 9: CONSTRUIR INFRAESTRUCTURAS RESILIENTES, PROMOVER LA INDUSTRIALIZACIÓN SOSTENIBLE Y FOMENTAR LA INNOVACIÓN</v>
      </c>
      <c r="AF115" s="92" t="str">
        <f>VLOOKUP($G115,'[1]datos totales (FINAL) 2022'!$A$2:$F$408,5,FALSE)</f>
        <v>ODS correcto (9 y 4). Meta 4.3, 4.7, 4A y 9C. También lo vincularía al ODS 5 (Mejorar el uso de tecnología y TIC) , Meta 5B</v>
      </c>
      <c r="AG115" s="93" t="str">
        <f>VLOOKUP($G115,'[1]datos totales (FINAL) 2022'!$A$2:$F$408,6,FALSE)</f>
        <v>También vinculado al Objetivo 4</v>
      </c>
    </row>
    <row r="116" spans="1:33" ht="46.5" customHeight="1" x14ac:dyDescent="0.25">
      <c r="A116" s="78" t="s">
        <v>2940</v>
      </c>
      <c r="B116" s="78" t="s">
        <v>2814</v>
      </c>
      <c r="C116" s="79" t="s">
        <v>586</v>
      </c>
      <c r="D116" s="78" t="s">
        <v>2845</v>
      </c>
      <c r="E116" s="78" t="s">
        <v>2843</v>
      </c>
      <c r="F116" s="78" t="s">
        <v>3013</v>
      </c>
      <c r="G116" s="92" t="s">
        <v>4290</v>
      </c>
      <c r="H116" s="92" t="s">
        <v>4291</v>
      </c>
      <c r="I116" s="78" t="s">
        <v>2536</v>
      </c>
      <c r="J116" s="78" t="s">
        <v>4530</v>
      </c>
      <c r="K116" s="80" t="s">
        <v>114</v>
      </c>
      <c r="L116" s="81"/>
      <c r="M116" s="82">
        <v>31500</v>
      </c>
      <c r="N116" s="78" t="s">
        <v>109</v>
      </c>
      <c r="O116" s="78" t="s">
        <v>2430</v>
      </c>
      <c r="P116" s="83"/>
      <c r="Q116" s="84" t="s">
        <v>232</v>
      </c>
      <c r="R116" s="84" t="s">
        <v>218</v>
      </c>
      <c r="S116" s="84" t="s">
        <v>2433</v>
      </c>
      <c r="T116" s="85" t="s">
        <v>2465</v>
      </c>
      <c r="U116" s="78">
        <v>1</v>
      </c>
      <c r="V116" s="78">
        <v>1</v>
      </c>
      <c r="W116" s="78">
        <v>1</v>
      </c>
      <c r="X116" s="86">
        <v>31500</v>
      </c>
      <c r="Y116" s="86"/>
      <c r="Z116" s="87">
        <v>31500</v>
      </c>
      <c r="AA116" s="88">
        <v>0</v>
      </c>
      <c r="AB116" s="89" t="s">
        <v>2466</v>
      </c>
      <c r="AC116" s="90"/>
      <c r="AD116" s="91" t="str">
        <f>VLOOKUP($G116,'[1]datos totales (FINAL) 2022'!$A$2:$F$408,3,FALSE)</f>
        <v>SI</v>
      </c>
      <c r="AE116" s="78" t="str">
        <f>VLOOKUP($G116,'[1]datos totales (FINAL) 2022'!$A$2:$F$408,4,FALSE)</f>
        <v>OBJETIVO 9: CONSTRUIR INFRAESTRUCTURAS RESILIENTES, PROMOVER LA INDUSTRIALIZACIÓN SOSTENIBLE Y FOMENTAR LA INNOVACIÓN</v>
      </c>
      <c r="AF116" s="92" t="str">
        <f>VLOOKUP($G116,'[1]datos totales (FINAL) 2022'!$A$2:$F$408,5,FALSE)</f>
        <v>ODS correcto (9 y 4). Meta 4.3, 4.7, 4A y 9C. También lo vincularía al ODS 5 (Mejorar el uso de tecnología y TIC) , Meta 5B</v>
      </c>
      <c r="AG116" s="93" t="str">
        <f>VLOOKUP($G116,'[1]datos totales (FINAL) 2022'!$A$2:$F$408,6,FALSE)</f>
        <v>También vinculado al Objetivo 4</v>
      </c>
    </row>
    <row r="117" spans="1:33" ht="46.5" customHeight="1" x14ac:dyDescent="0.25">
      <c r="A117" s="78" t="s">
        <v>2940</v>
      </c>
      <c r="B117" s="78" t="s">
        <v>2814</v>
      </c>
      <c r="C117" s="79" t="s">
        <v>586</v>
      </c>
      <c r="D117" s="78" t="s">
        <v>2845</v>
      </c>
      <c r="E117" s="78" t="s">
        <v>2843</v>
      </c>
      <c r="F117" s="78" t="s">
        <v>3013</v>
      </c>
      <c r="G117" s="92" t="s">
        <v>4290</v>
      </c>
      <c r="H117" s="92" t="s">
        <v>4291</v>
      </c>
      <c r="I117" s="78" t="s">
        <v>2536</v>
      </c>
      <c r="J117" s="78" t="s">
        <v>4531</v>
      </c>
      <c r="K117" s="80" t="s">
        <v>114</v>
      </c>
      <c r="L117" s="81"/>
      <c r="M117" s="82">
        <v>7000</v>
      </c>
      <c r="N117" s="78" t="s">
        <v>109</v>
      </c>
      <c r="O117" s="78" t="s">
        <v>2430</v>
      </c>
      <c r="P117" s="83"/>
      <c r="Q117" s="84" t="s">
        <v>232</v>
      </c>
      <c r="R117" s="84" t="s">
        <v>218</v>
      </c>
      <c r="S117" s="84" t="s">
        <v>2433</v>
      </c>
      <c r="T117" s="85" t="s">
        <v>2467</v>
      </c>
      <c r="U117" s="78">
        <v>1</v>
      </c>
      <c r="V117" s="78">
        <v>1</v>
      </c>
      <c r="W117" s="78">
        <v>1</v>
      </c>
      <c r="X117" s="86">
        <v>0</v>
      </c>
      <c r="Y117" s="86">
        <v>4500</v>
      </c>
      <c r="Z117" s="87">
        <v>7000</v>
      </c>
      <c r="AA117" s="88">
        <v>-7000</v>
      </c>
      <c r="AB117" s="89" t="s">
        <v>2468</v>
      </c>
      <c r="AC117" s="90"/>
      <c r="AD117" s="91" t="str">
        <f>VLOOKUP($G117,'[1]datos totales (FINAL) 2022'!$A$2:$F$408,3,FALSE)</f>
        <v>SI</v>
      </c>
      <c r="AE117" s="78" t="str">
        <f>VLOOKUP($G117,'[1]datos totales (FINAL) 2022'!$A$2:$F$408,4,FALSE)</f>
        <v>OBJETIVO 9: CONSTRUIR INFRAESTRUCTURAS RESILIENTES, PROMOVER LA INDUSTRIALIZACIÓN SOSTENIBLE Y FOMENTAR LA INNOVACIÓN</v>
      </c>
      <c r="AF117" s="92" t="str">
        <f>VLOOKUP($G117,'[1]datos totales (FINAL) 2022'!$A$2:$F$408,5,FALSE)</f>
        <v>ODS correcto (9 y 4). Meta 4.3, 4.7, 4A y 9C. También lo vincularía al ODS 5 (Mejorar el uso de tecnología y TIC) , Meta 5B</v>
      </c>
      <c r="AG117" s="93" t="str">
        <f>VLOOKUP($G117,'[1]datos totales (FINAL) 2022'!$A$2:$F$408,6,FALSE)</f>
        <v>También vinculado al Objetivo 4</v>
      </c>
    </row>
    <row r="118" spans="1:33" ht="46.5" customHeight="1" x14ac:dyDescent="0.25">
      <c r="A118" s="78" t="s">
        <v>2940</v>
      </c>
      <c r="B118" s="78" t="s">
        <v>2814</v>
      </c>
      <c r="C118" s="79" t="s">
        <v>586</v>
      </c>
      <c r="D118" s="78" t="s">
        <v>2845</v>
      </c>
      <c r="E118" s="78" t="s">
        <v>2843</v>
      </c>
      <c r="F118" s="78" t="s">
        <v>3013</v>
      </c>
      <c r="G118" s="92" t="s">
        <v>4290</v>
      </c>
      <c r="H118" s="92" t="s">
        <v>4291</v>
      </c>
      <c r="I118" s="78" t="s">
        <v>2429</v>
      </c>
      <c r="J118" s="78" t="s">
        <v>5218</v>
      </c>
      <c r="K118" s="80" t="s">
        <v>114</v>
      </c>
      <c r="L118" s="81"/>
      <c r="M118" s="82">
        <v>15500</v>
      </c>
      <c r="N118" s="78" t="s">
        <v>109</v>
      </c>
      <c r="O118" s="78" t="s">
        <v>2430</v>
      </c>
      <c r="P118" s="83"/>
      <c r="Q118" s="84"/>
      <c r="R118" s="84"/>
      <c r="S118" s="84"/>
      <c r="T118" s="85" t="s">
        <v>2431</v>
      </c>
      <c r="U118" s="78">
        <v>1</v>
      </c>
      <c r="V118" s="78">
        <v>1</v>
      </c>
      <c r="W118" s="78"/>
      <c r="X118" s="86">
        <v>0</v>
      </c>
      <c r="Y118" s="86"/>
      <c r="Z118" s="87">
        <v>15488</v>
      </c>
      <c r="AA118" s="88">
        <v>-15488</v>
      </c>
      <c r="AB118" s="89" t="s">
        <v>2469</v>
      </c>
      <c r="AC118" s="90"/>
      <c r="AD118" s="91" t="str">
        <f>VLOOKUP($G118,'[1]datos totales (FINAL) 2022'!$A$2:$F$408,3,FALSE)</f>
        <v>SI</v>
      </c>
      <c r="AE118" s="78" t="str">
        <f>VLOOKUP($G118,'[1]datos totales (FINAL) 2022'!$A$2:$F$408,4,FALSE)</f>
        <v>OBJETIVO 9: CONSTRUIR INFRAESTRUCTURAS RESILIENTES, PROMOVER LA INDUSTRIALIZACIÓN SOSTENIBLE Y FOMENTAR LA INNOVACIÓN</v>
      </c>
      <c r="AF118" s="92" t="str">
        <f>VLOOKUP($G118,'[1]datos totales (FINAL) 2022'!$A$2:$F$408,5,FALSE)</f>
        <v>ODS correcto (9 y 4). Meta 4.3, 4.7, 4A y 9C. También lo vincularía al ODS 5 (Mejorar el uso de tecnología y TIC) , Meta 5B</v>
      </c>
      <c r="AG118" s="93" t="str">
        <f>VLOOKUP($G118,'[1]datos totales (FINAL) 2022'!$A$2:$F$408,6,FALSE)</f>
        <v>También vinculado al Objetivo 4</v>
      </c>
    </row>
    <row r="119" spans="1:33" ht="46.5" customHeight="1" x14ac:dyDescent="0.25">
      <c r="A119" s="78" t="s">
        <v>2940</v>
      </c>
      <c r="B119" s="78" t="s">
        <v>2814</v>
      </c>
      <c r="C119" s="79" t="s">
        <v>586</v>
      </c>
      <c r="D119" s="78" t="s">
        <v>2845</v>
      </c>
      <c r="E119" s="78" t="s">
        <v>2843</v>
      </c>
      <c r="F119" s="78" t="s">
        <v>3013</v>
      </c>
      <c r="G119" s="92" t="s">
        <v>4290</v>
      </c>
      <c r="H119" s="92" t="s">
        <v>4291</v>
      </c>
      <c r="I119" s="78" t="s">
        <v>2429</v>
      </c>
      <c r="J119" s="78" t="s">
        <v>5219</v>
      </c>
      <c r="K119" s="80" t="s">
        <v>114</v>
      </c>
      <c r="L119" s="81"/>
      <c r="M119" s="82">
        <v>7700</v>
      </c>
      <c r="N119" s="78" t="s">
        <v>109</v>
      </c>
      <c r="O119" s="78" t="s">
        <v>2430</v>
      </c>
      <c r="P119" s="83"/>
      <c r="Q119" s="84"/>
      <c r="R119" s="84"/>
      <c r="S119" s="84"/>
      <c r="T119" s="85" t="s">
        <v>2431</v>
      </c>
      <c r="U119" s="78">
        <v>1</v>
      </c>
      <c r="V119" s="78">
        <v>1</v>
      </c>
      <c r="W119" s="78"/>
      <c r="X119" s="86">
        <v>0</v>
      </c>
      <c r="Y119" s="86"/>
      <c r="Z119" s="87">
        <v>7700</v>
      </c>
      <c r="AA119" s="88">
        <v>-7700</v>
      </c>
      <c r="AB119" s="89" t="s">
        <v>2470</v>
      </c>
      <c r="AC119" s="90"/>
      <c r="AD119" s="91" t="str">
        <f>VLOOKUP($G119,'[1]datos totales (FINAL) 2022'!$A$2:$F$408,3,FALSE)</f>
        <v>SI</v>
      </c>
      <c r="AE119" s="78" t="str">
        <f>VLOOKUP($G119,'[1]datos totales (FINAL) 2022'!$A$2:$F$408,4,FALSE)</f>
        <v>OBJETIVO 9: CONSTRUIR INFRAESTRUCTURAS RESILIENTES, PROMOVER LA INDUSTRIALIZACIÓN SOSTENIBLE Y FOMENTAR LA INNOVACIÓN</v>
      </c>
      <c r="AF119" s="92" t="str">
        <f>VLOOKUP($G119,'[1]datos totales (FINAL) 2022'!$A$2:$F$408,5,FALSE)</f>
        <v>ODS correcto (9 y 4). Meta 4.3, 4.7, 4A y 9C. También lo vincularía al ODS 5 (Mejorar el uso de tecnología y TIC) , Meta 5B</v>
      </c>
      <c r="AG119" s="93" t="str">
        <f>VLOOKUP($G119,'[1]datos totales (FINAL) 2022'!$A$2:$F$408,6,FALSE)</f>
        <v>También vinculado al Objetivo 4</v>
      </c>
    </row>
    <row r="120" spans="1:33" ht="46.5" customHeight="1" x14ac:dyDescent="0.25">
      <c r="A120" s="78" t="s">
        <v>2940</v>
      </c>
      <c r="B120" s="78" t="s">
        <v>2814</v>
      </c>
      <c r="C120" s="79" t="s">
        <v>586</v>
      </c>
      <c r="D120" s="78" t="s">
        <v>2845</v>
      </c>
      <c r="E120" s="78" t="s">
        <v>2843</v>
      </c>
      <c r="F120" s="78" t="s">
        <v>3013</v>
      </c>
      <c r="G120" s="92" t="s">
        <v>4290</v>
      </c>
      <c r="H120" s="92" t="s">
        <v>4291</v>
      </c>
      <c r="I120" s="78" t="s">
        <v>2536</v>
      </c>
      <c r="J120" s="78" t="s">
        <v>2537</v>
      </c>
      <c r="K120" s="80" t="s">
        <v>211</v>
      </c>
      <c r="L120" s="81"/>
      <c r="M120" s="82">
        <v>111800</v>
      </c>
      <c r="N120" s="78" t="s">
        <v>109</v>
      </c>
      <c r="O120" s="78" t="s">
        <v>2430</v>
      </c>
      <c r="P120" s="83"/>
      <c r="Q120" s="84" t="s">
        <v>233</v>
      </c>
      <c r="R120" s="84"/>
      <c r="S120" s="84"/>
      <c r="T120" s="85" t="s">
        <v>2431</v>
      </c>
      <c r="U120" s="78">
        <v>1</v>
      </c>
      <c r="V120" s="78">
        <v>1</v>
      </c>
      <c r="W120" s="78">
        <v>1</v>
      </c>
      <c r="X120" s="86">
        <v>111900</v>
      </c>
      <c r="Y120" s="86">
        <v>111712.97</v>
      </c>
      <c r="Z120" s="87">
        <v>111800</v>
      </c>
      <c r="AA120" s="88">
        <v>100</v>
      </c>
      <c r="AB120" s="89" t="s">
        <v>2553</v>
      </c>
      <c r="AC120" s="90"/>
      <c r="AD120" s="91" t="str">
        <f>VLOOKUP($G120,'[1]datos totales (FINAL) 2022'!$A$2:$F$408,3,FALSE)</f>
        <v>SI</v>
      </c>
      <c r="AE120" s="78" t="str">
        <f>VLOOKUP($G120,'[1]datos totales (FINAL) 2022'!$A$2:$F$408,4,FALSE)</f>
        <v>OBJETIVO 9: CONSTRUIR INFRAESTRUCTURAS RESILIENTES, PROMOVER LA INDUSTRIALIZACIÓN SOSTENIBLE Y FOMENTAR LA INNOVACIÓN</v>
      </c>
      <c r="AF120" s="92" t="str">
        <f>VLOOKUP($G120,'[1]datos totales (FINAL) 2022'!$A$2:$F$408,5,FALSE)</f>
        <v>ODS correcto (9 y 4). Meta 4.3, 4.7, 4A y 9C. También lo vincularía al ODS 5 (Mejorar el uso de tecnología y TIC) , Meta 5B</v>
      </c>
      <c r="AG120" s="93" t="str">
        <f>VLOOKUP($G120,'[1]datos totales (FINAL) 2022'!$A$2:$F$408,6,FALSE)</f>
        <v>También vinculado al Objetivo 4</v>
      </c>
    </row>
    <row r="121" spans="1:33" ht="46.5" customHeight="1" x14ac:dyDescent="0.25">
      <c r="A121" s="78" t="s">
        <v>2940</v>
      </c>
      <c r="B121" s="78" t="s">
        <v>2814</v>
      </c>
      <c r="C121" s="79" t="s">
        <v>586</v>
      </c>
      <c r="D121" s="78" t="s">
        <v>2845</v>
      </c>
      <c r="E121" s="78" t="s">
        <v>2843</v>
      </c>
      <c r="F121" s="78" t="s">
        <v>3013</v>
      </c>
      <c r="G121" s="92" t="s">
        <v>4290</v>
      </c>
      <c r="H121" s="92" t="s">
        <v>4291</v>
      </c>
      <c r="I121" s="78" t="s">
        <v>2536</v>
      </c>
      <c r="J121" s="78" t="s">
        <v>2538</v>
      </c>
      <c r="K121" s="80" t="s">
        <v>211</v>
      </c>
      <c r="L121" s="81"/>
      <c r="M121" s="82">
        <v>78000</v>
      </c>
      <c r="N121" s="78" t="s">
        <v>109</v>
      </c>
      <c r="O121" s="78" t="s">
        <v>2430</v>
      </c>
      <c r="P121" s="83"/>
      <c r="Q121" s="84" t="s">
        <v>233</v>
      </c>
      <c r="R121" s="84"/>
      <c r="S121" s="84"/>
      <c r="T121" s="85" t="s">
        <v>2431</v>
      </c>
      <c r="U121" s="78">
        <v>1</v>
      </c>
      <c r="V121" s="78">
        <v>1</v>
      </c>
      <c r="W121" s="78">
        <v>1</v>
      </c>
      <c r="X121" s="86">
        <v>71200</v>
      </c>
      <c r="Y121" s="86">
        <v>71155.5</v>
      </c>
      <c r="Z121" s="87">
        <v>78000</v>
      </c>
      <c r="AA121" s="88">
        <v>-6800</v>
      </c>
      <c r="AB121" s="89" t="s">
        <v>2554</v>
      </c>
      <c r="AC121" s="90"/>
      <c r="AD121" s="91" t="str">
        <f>VLOOKUP($G121,'[1]datos totales (FINAL) 2022'!$A$2:$F$408,3,FALSE)</f>
        <v>SI</v>
      </c>
      <c r="AE121" s="78" t="str">
        <f>VLOOKUP($G121,'[1]datos totales (FINAL) 2022'!$A$2:$F$408,4,FALSE)</f>
        <v>OBJETIVO 9: CONSTRUIR INFRAESTRUCTURAS RESILIENTES, PROMOVER LA INDUSTRIALIZACIÓN SOSTENIBLE Y FOMENTAR LA INNOVACIÓN</v>
      </c>
      <c r="AF121" s="92" t="str">
        <f>VLOOKUP($G121,'[1]datos totales (FINAL) 2022'!$A$2:$F$408,5,FALSE)</f>
        <v>ODS correcto (9 y 4). Meta 4.3, 4.7, 4A y 9C. También lo vincularía al ODS 5 (Mejorar el uso de tecnología y TIC) , Meta 5B</v>
      </c>
      <c r="AG121" s="93" t="str">
        <f>VLOOKUP($G121,'[1]datos totales (FINAL) 2022'!$A$2:$F$408,6,FALSE)</f>
        <v>También vinculado al Objetivo 4</v>
      </c>
    </row>
    <row r="122" spans="1:33" ht="46.5" customHeight="1" x14ac:dyDescent="0.25">
      <c r="A122" s="78" t="s">
        <v>2940</v>
      </c>
      <c r="B122" s="78" t="s">
        <v>2814</v>
      </c>
      <c r="C122" s="79" t="s">
        <v>586</v>
      </c>
      <c r="D122" s="78" t="s">
        <v>2845</v>
      </c>
      <c r="E122" s="78" t="s">
        <v>2843</v>
      </c>
      <c r="F122" s="78" t="s">
        <v>3013</v>
      </c>
      <c r="G122" s="92" t="s">
        <v>4290</v>
      </c>
      <c r="H122" s="92" t="s">
        <v>4291</v>
      </c>
      <c r="I122" s="78" t="s">
        <v>2536</v>
      </c>
      <c r="J122" s="78" t="s">
        <v>2539</v>
      </c>
      <c r="K122" s="80" t="s">
        <v>211</v>
      </c>
      <c r="L122" s="81"/>
      <c r="M122" s="82">
        <v>23000</v>
      </c>
      <c r="N122" s="78" t="s">
        <v>109</v>
      </c>
      <c r="O122" s="78" t="s">
        <v>2430</v>
      </c>
      <c r="P122" s="83"/>
      <c r="Q122" s="84" t="s">
        <v>233</v>
      </c>
      <c r="R122" s="84"/>
      <c r="S122" s="84"/>
      <c r="T122" s="85" t="s">
        <v>2431</v>
      </c>
      <c r="U122" s="78">
        <v>1</v>
      </c>
      <c r="V122" s="78">
        <v>1</v>
      </c>
      <c r="W122" s="78">
        <v>1</v>
      </c>
      <c r="X122" s="86">
        <v>20600</v>
      </c>
      <c r="Y122" s="86">
        <v>20520.5</v>
      </c>
      <c r="Z122" s="87">
        <v>23000</v>
      </c>
      <c r="AA122" s="88">
        <v>-2400</v>
      </c>
      <c r="AB122" s="89" t="s">
        <v>2555</v>
      </c>
      <c r="AC122" s="90"/>
      <c r="AD122" s="91" t="str">
        <f>VLOOKUP($G122,'[1]datos totales (FINAL) 2022'!$A$2:$F$408,3,FALSE)</f>
        <v>SI</v>
      </c>
      <c r="AE122" s="78" t="str">
        <f>VLOOKUP($G122,'[1]datos totales (FINAL) 2022'!$A$2:$F$408,4,FALSE)</f>
        <v>OBJETIVO 9: CONSTRUIR INFRAESTRUCTURAS RESILIENTES, PROMOVER LA INDUSTRIALIZACIÓN SOSTENIBLE Y FOMENTAR LA INNOVACIÓN</v>
      </c>
      <c r="AF122" s="92" t="str">
        <f>VLOOKUP($G122,'[1]datos totales (FINAL) 2022'!$A$2:$F$408,5,FALSE)</f>
        <v>ODS correcto (9 y 4). Meta 4.3, 4.7, 4A y 9C. También lo vincularía al ODS 5 (Mejorar el uso de tecnología y TIC) , Meta 5B</v>
      </c>
      <c r="AG122" s="93" t="str">
        <f>VLOOKUP($G122,'[1]datos totales (FINAL) 2022'!$A$2:$F$408,6,FALSE)</f>
        <v>También vinculado al Objetivo 4</v>
      </c>
    </row>
    <row r="123" spans="1:33" ht="46.5" customHeight="1" x14ac:dyDescent="0.25">
      <c r="A123" s="78" t="s">
        <v>2940</v>
      </c>
      <c r="B123" s="78" t="s">
        <v>2814</v>
      </c>
      <c r="C123" s="79" t="s">
        <v>586</v>
      </c>
      <c r="D123" s="78" t="s">
        <v>2845</v>
      </c>
      <c r="E123" s="78" t="s">
        <v>2843</v>
      </c>
      <c r="F123" s="78" t="s">
        <v>3013</v>
      </c>
      <c r="G123" s="92" t="s">
        <v>4290</v>
      </c>
      <c r="H123" s="92" t="s">
        <v>4291</v>
      </c>
      <c r="I123" s="78" t="s">
        <v>2429</v>
      </c>
      <c r="J123" s="78" t="s">
        <v>2540</v>
      </c>
      <c r="K123" s="80" t="s">
        <v>211</v>
      </c>
      <c r="L123" s="81"/>
      <c r="M123" s="82">
        <v>23500</v>
      </c>
      <c r="N123" s="78" t="s">
        <v>109</v>
      </c>
      <c r="O123" s="78" t="s">
        <v>2430</v>
      </c>
      <c r="P123" s="83"/>
      <c r="Q123" s="84" t="s">
        <v>232</v>
      </c>
      <c r="R123" s="84" t="s">
        <v>218</v>
      </c>
      <c r="S123" s="84" t="s">
        <v>2433</v>
      </c>
      <c r="T123" s="85" t="s">
        <v>4496</v>
      </c>
      <c r="U123" s="78">
        <v>1</v>
      </c>
      <c r="V123" s="78">
        <v>1</v>
      </c>
      <c r="W123" s="78" t="s">
        <v>4497</v>
      </c>
      <c r="X123" s="86">
        <v>18000</v>
      </c>
      <c r="Y123" s="86">
        <v>17808.18</v>
      </c>
      <c r="Z123" s="87">
        <v>23500</v>
      </c>
      <c r="AA123" s="88">
        <v>-5500</v>
      </c>
      <c r="AB123" s="89" t="s">
        <v>2556</v>
      </c>
      <c r="AC123" s="90"/>
      <c r="AD123" s="91" t="str">
        <f>VLOOKUP($G123,'[1]datos totales (FINAL) 2022'!$A$2:$F$408,3,FALSE)</f>
        <v>SI</v>
      </c>
      <c r="AE123" s="78" t="str">
        <f>VLOOKUP($G123,'[1]datos totales (FINAL) 2022'!$A$2:$F$408,4,FALSE)</f>
        <v>OBJETIVO 9: CONSTRUIR INFRAESTRUCTURAS RESILIENTES, PROMOVER LA INDUSTRIALIZACIÓN SOSTENIBLE Y FOMENTAR LA INNOVACIÓN</v>
      </c>
      <c r="AF123" s="92" t="str">
        <f>VLOOKUP($G123,'[1]datos totales (FINAL) 2022'!$A$2:$F$408,5,FALSE)</f>
        <v>ODS correcto (9 y 4). Meta 4.3, 4.7, 4A y 9C. También lo vincularía al ODS 5 (Mejorar el uso de tecnología y TIC) , Meta 5B</v>
      </c>
      <c r="AG123" s="93" t="str">
        <f>VLOOKUP($G123,'[1]datos totales (FINAL) 2022'!$A$2:$F$408,6,FALSE)</f>
        <v>También vinculado al Objetivo 4</v>
      </c>
    </row>
    <row r="124" spans="1:33" ht="46.5" customHeight="1" x14ac:dyDescent="0.25">
      <c r="A124" s="78" t="s">
        <v>2940</v>
      </c>
      <c r="B124" s="78" t="s">
        <v>2814</v>
      </c>
      <c r="C124" s="79" t="s">
        <v>586</v>
      </c>
      <c r="D124" s="78" t="s">
        <v>2845</v>
      </c>
      <c r="E124" s="78" t="s">
        <v>2843</v>
      </c>
      <c r="F124" s="78" t="s">
        <v>3013</v>
      </c>
      <c r="G124" s="92" t="s">
        <v>4290</v>
      </c>
      <c r="H124" s="92" t="s">
        <v>4291</v>
      </c>
      <c r="I124" s="78" t="s">
        <v>2429</v>
      </c>
      <c r="J124" s="78" t="s">
        <v>2541</v>
      </c>
      <c r="K124" s="80" t="s">
        <v>211</v>
      </c>
      <c r="L124" s="81"/>
      <c r="M124" s="82">
        <v>22000</v>
      </c>
      <c r="N124" s="78" t="s">
        <v>109</v>
      </c>
      <c r="O124" s="78" t="s">
        <v>2430</v>
      </c>
      <c r="P124" s="83"/>
      <c r="Q124" s="84" t="s">
        <v>232</v>
      </c>
      <c r="R124" s="84" t="s">
        <v>218</v>
      </c>
      <c r="S124" s="84" t="s">
        <v>2433</v>
      </c>
      <c r="T124" s="85" t="s">
        <v>4498</v>
      </c>
      <c r="U124" s="78">
        <v>1</v>
      </c>
      <c r="V124" s="78">
        <v>1</v>
      </c>
      <c r="W124" s="78" t="s">
        <v>5220</v>
      </c>
      <c r="X124" s="86">
        <v>9500</v>
      </c>
      <c r="Y124" s="86">
        <v>9495.5</v>
      </c>
      <c r="Z124" s="87">
        <v>22000</v>
      </c>
      <c r="AA124" s="88">
        <v>-12500</v>
      </c>
      <c r="AB124" s="89" t="s">
        <v>2557</v>
      </c>
      <c r="AC124" s="90"/>
      <c r="AD124" s="91" t="str">
        <f>VLOOKUP($G124,'[1]datos totales (FINAL) 2022'!$A$2:$F$408,3,FALSE)</f>
        <v>SI</v>
      </c>
      <c r="AE124" s="78" t="str">
        <f>VLOOKUP($G124,'[1]datos totales (FINAL) 2022'!$A$2:$F$408,4,FALSE)</f>
        <v>OBJETIVO 9: CONSTRUIR INFRAESTRUCTURAS RESILIENTES, PROMOVER LA INDUSTRIALIZACIÓN SOSTENIBLE Y FOMENTAR LA INNOVACIÓN</v>
      </c>
      <c r="AF124" s="92" t="str">
        <f>VLOOKUP($G124,'[1]datos totales (FINAL) 2022'!$A$2:$F$408,5,FALSE)</f>
        <v>ODS correcto (9 y 4). Meta 4.3, 4.7, 4A y 9C. También lo vincularía al ODS 5 (Mejorar el uso de tecnología y TIC) , Meta 5B</v>
      </c>
      <c r="AG124" s="93" t="str">
        <f>VLOOKUP($G124,'[1]datos totales (FINAL) 2022'!$A$2:$F$408,6,FALSE)</f>
        <v>También vinculado al Objetivo 4</v>
      </c>
    </row>
    <row r="125" spans="1:33" ht="46.5" customHeight="1" x14ac:dyDescent="0.25">
      <c r="A125" s="78" t="s">
        <v>2940</v>
      </c>
      <c r="B125" s="78" t="s">
        <v>2814</v>
      </c>
      <c r="C125" s="79" t="s">
        <v>586</v>
      </c>
      <c r="D125" s="78" t="s">
        <v>2845</v>
      </c>
      <c r="E125" s="78" t="s">
        <v>2843</v>
      </c>
      <c r="F125" s="78" t="s">
        <v>3013</v>
      </c>
      <c r="G125" s="92" t="s">
        <v>4290</v>
      </c>
      <c r="H125" s="92" t="s">
        <v>4291</v>
      </c>
      <c r="I125" s="78" t="s">
        <v>2429</v>
      </c>
      <c r="J125" s="78" t="s">
        <v>2542</v>
      </c>
      <c r="K125" s="80" t="s">
        <v>211</v>
      </c>
      <c r="L125" s="81"/>
      <c r="M125" s="82">
        <v>13500</v>
      </c>
      <c r="N125" s="78" t="s">
        <v>109</v>
      </c>
      <c r="O125" s="78" t="s">
        <v>2430</v>
      </c>
      <c r="P125" s="83"/>
      <c r="Q125" s="84" t="s">
        <v>233</v>
      </c>
      <c r="R125" s="84"/>
      <c r="S125" s="84"/>
      <c r="T125" s="85" t="s">
        <v>4501</v>
      </c>
      <c r="U125" s="78">
        <v>1</v>
      </c>
      <c r="V125" s="78">
        <v>1</v>
      </c>
      <c r="W125" s="78" t="s">
        <v>5221</v>
      </c>
      <c r="X125" s="86">
        <v>11000</v>
      </c>
      <c r="Y125" s="86">
        <v>10285</v>
      </c>
      <c r="Z125" s="87">
        <v>13500</v>
      </c>
      <c r="AA125" s="88">
        <v>-2500</v>
      </c>
      <c r="AB125" s="89" t="s">
        <v>2558</v>
      </c>
      <c r="AC125" s="90"/>
      <c r="AD125" s="91" t="str">
        <f>VLOOKUP($G125,'[1]datos totales (FINAL) 2022'!$A$2:$F$408,3,FALSE)</f>
        <v>SI</v>
      </c>
      <c r="AE125" s="78" t="str">
        <f>VLOOKUP($G125,'[1]datos totales (FINAL) 2022'!$A$2:$F$408,4,FALSE)</f>
        <v>OBJETIVO 9: CONSTRUIR INFRAESTRUCTURAS RESILIENTES, PROMOVER LA INDUSTRIALIZACIÓN SOSTENIBLE Y FOMENTAR LA INNOVACIÓN</v>
      </c>
      <c r="AF125" s="92" t="str">
        <f>VLOOKUP($G125,'[1]datos totales (FINAL) 2022'!$A$2:$F$408,5,FALSE)</f>
        <v>ODS correcto (9 y 4). Meta 4.3, 4.7, 4A y 9C. También lo vincularía al ODS 5 (Mejorar el uso de tecnología y TIC) , Meta 5B</v>
      </c>
      <c r="AG125" s="93" t="str">
        <f>VLOOKUP($G125,'[1]datos totales (FINAL) 2022'!$A$2:$F$408,6,FALSE)</f>
        <v>También vinculado al Objetivo 4</v>
      </c>
    </row>
    <row r="126" spans="1:33" ht="46.5" hidden="1" customHeight="1" x14ac:dyDescent="0.25">
      <c r="A126" s="78" t="s">
        <v>2940</v>
      </c>
      <c r="B126" s="78" t="s">
        <v>2814</v>
      </c>
      <c r="C126" s="79" t="s">
        <v>586</v>
      </c>
      <c r="D126" s="78" t="s">
        <v>2845</v>
      </c>
      <c r="E126" s="78" t="s">
        <v>2843</v>
      </c>
      <c r="F126" s="78" t="s">
        <v>3013</v>
      </c>
      <c r="G126" s="78" t="s">
        <v>4290</v>
      </c>
      <c r="H126" s="78" t="s">
        <v>4291</v>
      </c>
      <c r="I126" s="78" t="s">
        <v>2429</v>
      </c>
      <c r="J126" s="78" t="s">
        <v>2559</v>
      </c>
      <c r="K126" s="80" t="s">
        <v>211</v>
      </c>
      <c r="L126" s="81"/>
      <c r="M126" s="82"/>
      <c r="N126" s="78" t="s">
        <v>109</v>
      </c>
      <c r="O126" s="78" t="s">
        <v>2430</v>
      </c>
      <c r="P126" s="83"/>
      <c r="Q126" s="84" t="s">
        <v>233</v>
      </c>
      <c r="R126" s="84"/>
      <c r="S126" s="84"/>
      <c r="T126" s="85" t="s">
        <v>4503</v>
      </c>
      <c r="U126" s="78">
        <v>1</v>
      </c>
      <c r="V126" s="78">
        <v>1</v>
      </c>
      <c r="W126" s="78" t="s">
        <v>4504</v>
      </c>
      <c r="X126" s="86">
        <v>0</v>
      </c>
      <c r="Y126" s="86"/>
      <c r="Z126" s="87"/>
      <c r="AA126" s="88"/>
      <c r="AB126" s="89" t="s">
        <v>2560</v>
      </c>
      <c r="AC126" s="90"/>
      <c r="AD126" s="91" t="str">
        <f>VLOOKUP($G126,'[1]datos totales (FINAL) 2022'!$A$2:$F$408,3,FALSE)</f>
        <v>SI</v>
      </c>
      <c r="AE126" s="78" t="str">
        <f>VLOOKUP($G126,'[1]datos totales (FINAL) 2022'!$A$2:$F$408,4,FALSE)</f>
        <v>OBJETIVO 9: CONSTRUIR INFRAESTRUCTURAS RESILIENTES, PROMOVER LA INDUSTRIALIZACIÓN SOSTENIBLE Y FOMENTAR LA INNOVACIÓN</v>
      </c>
      <c r="AF126" s="92" t="str">
        <f>VLOOKUP($G126,'[1]datos totales (FINAL) 2022'!$A$2:$F$408,5,FALSE)</f>
        <v>ODS correcto (9 y 4). Meta 4.3, 4.7, 4A y 9C. También lo vincularía al ODS 5 (Mejorar el uso de tecnología y TIC) , Meta 5B</v>
      </c>
      <c r="AG126" s="93" t="str">
        <f>VLOOKUP($G126,'[1]datos totales (FINAL) 2022'!$A$2:$F$408,6,FALSE)</f>
        <v>También vinculado al Objetivo 4</v>
      </c>
    </row>
    <row r="127" spans="1:33" ht="46.5" customHeight="1" x14ac:dyDescent="0.25">
      <c r="A127" s="78" t="s">
        <v>2940</v>
      </c>
      <c r="B127" s="78" t="s">
        <v>2814</v>
      </c>
      <c r="C127" s="79" t="s">
        <v>586</v>
      </c>
      <c r="D127" s="78" t="s">
        <v>2845</v>
      </c>
      <c r="E127" s="78" t="s">
        <v>2843</v>
      </c>
      <c r="F127" s="78" t="s">
        <v>3013</v>
      </c>
      <c r="G127" s="92" t="s">
        <v>4290</v>
      </c>
      <c r="H127" s="92" t="s">
        <v>4291</v>
      </c>
      <c r="I127" s="78" t="s">
        <v>2429</v>
      </c>
      <c r="J127" s="78" t="s">
        <v>2561</v>
      </c>
      <c r="K127" s="80" t="s">
        <v>211</v>
      </c>
      <c r="L127" s="81"/>
      <c r="M127" s="82">
        <v>4000</v>
      </c>
      <c r="N127" s="78" t="s">
        <v>109</v>
      </c>
      <c r="O127" s="78" t="s">
        <v>2430</v>
      </c>
      <c r="P127" s="83"/>
      <c r="Q127" s="84" t="s">
        <v>233</v>
      </c>
      <c r="R127" s="84"/>
      <c r="S127" s="84"/>
      <c r="T127" s="85" t="s">
        <v>4505</v>
      </c>
      <c r="U127" s="78">
        <v>1</v>
      </c>
      <c r="V127" s="78">
        <v>1</v>
      </c>
      <c r="W127" s="78" t="s">
        <v>4506</v>
      </c>
      <c r="X127" s="86">
        <v>3700</v>
      </c>
      <c r="Y127" s="86"/>
      <c r="Z127" s="87">
        <v>4000</v>
      </c>
      <c r="AA127" s="88">
        <v>-300</v>
      </c>
      <c r="AB127" s="89" t="s">
        <v>2562</v>
      </c>
      <c r="AC127" s="90"/>
      <c r="AD127" s="91" t="str">
        <f>VLOOKUP($G127,'[1]datos totales (FINAL) 2022'!$A$2:$F$408,3,FALSE)</f>
        <v>SI</v>
      </c>
      <c r="AE127" s="78" t="str">
        <f>VLOOKUP($G127,'[1]datos totales (FINAL) 2022'!$A$2:$F$408,4,FALSE)</f>
        <v>OBJETIVO 9: CONSTRUIR INFRAESTRUCTURAS RESILIENTES, PROMOVER LA INDUSTRIALIZACIÓN SOSTENIBLE Y FOMENTAR LA INNOVACIÓN</v>
      </c>
      <c r="AF127" s="92" t="str">
        <f>VLOOKUP($G127,'[1]datos totales (FINAL) 2022'!$A$2:$F$408,5,FALSE)</f>
        <v>ODS correcto (9 y 4). Meta 4.3, 4.7, 4A y 9C. También lo vincularía al ODS 5 (Mejorar el uso de tecnología y TIC) , Meta 5B</v>
      </c>
      <c r="AG127" s="93" t="str">
        <f>VLOOKUP($G127,'[1]datos totales (FINAL) 2022'!$A$2:$F$408,6,FALSE)</f>
        <v>También vinculado al Objetivo 4</v>
      </c>
    </row>
    <row r="128" spans="1:33" ht="46.5" customHeight="1" x14ac:dyDescent="0.25">
      <c r="A128" s="78" t="s">
        <v>2940</v>
      </c>
      <c r="B128" s="78" t="s">
        <v>2814</v>
      </c>
      <c r="C128" s="79" t="s">
        <v>586</v>
      </c>
      <c r="D128" s="78" t="s">
        <v>2845</v>
      </c>
      <c r="E128" s="78" t="s">
        <v>2843</v>
      </c>
      <c r="F128" s="78" t="s">
        <v>3013</v>
      </c>
      <c r="G128" s="92" t="s">
        <v>4290</v>
      </c>
      <c r="H128" s="92" t="s">
        <v>4291</v>
      </c>
      <c r="I128" s="78" t="s">
        <v>2429</v>
      </c>
      <c r="J128" s="78" t="s">
        <v>5222</v>
      </c>
      <c r="K128" s="80" t="s">
        <v>211</v>
      </c>
      <c r="L128" s="81"/>
      <c r="M128" s="82">
        <v>3600</v>
      </c>
      <c r="N128" s="78" t="s">
        <v>109</v>
      </c>
      <c r="O128" s="78" t="s">
        <v>2430</v>
      </c>
      <c r="P128" s="83"/>
      <c r="Q128" s="84" t="s">
        <v>233</v>
      </c>
      <c r="R128" s="84"/>
      <c r="S128" s="84"/>
      <c r="T128" s="85" t="s">
        <v>4507</v>
      </c>
      <c r="U128" s="78">
        <v>1</v>
      </c>
      <c r="V128" s="78">
        <v>1</v>
      </c>
      <c r="W128" s="78" t="s">
        <v>4508</v>
      </c>
      <c r="X128" s="86">
        <v>3600</v>
      </c>
      <c r="Y128" s="86">
        <v>3403.61</v>
      </c>
      <c r="Z128" s="87">
        <v>3600</v>
      </c>
      <c r="AA128" s="88">
        <v>0</v>
      </c>
      <c r="AB128" s="89" t="s">
        <v>2563</v>
      </c>
      <c r="AC128" s="90"/>
      <c r="AD128" s="91" t="str">
        <f>VLOOKUP($G128,'[1]datos totales (FINAL) 2022'!$A$2:$F$408,3,FALSE)</f>
        <v>SI</v>
      </c>
      <c r="AE128" s="78" t="str">
        <f>VLOOKUP($G128,'[1]datos totales (FINAL) 2022'!$A$2:$F$408,4,FALSE)</f>
        <v>OBJETIVO 9: CONSTRUIR INFRAESTRUCTURAS RESILIENTES, PROMOVER LA INDUSTRIALIZACIÓN SOSTENIBLE Y FOMENTAR LA INNOVACIÓN</v>
      </c>
      <c r="AF128" s="92" t="str">
        <f>VLOOKUP($G128,'[1]datos totales (FINAL) 2022'!$A$2:$F$408,5,FALSE)</f>
        <v>ODS correcto (9 y 4). Meta 4.3, 4.7, 4A y 9C. También lo vincularía al ODS 5 (Mejorar el uso de tecnología y TIC) , Meta 5B</v>
      </c>
      <c r="AG128" s="93" t="str">
        <f>VLOOKUP($G128,'[1]datos totales (FINAL) 2022'!$A$2:$F$408,6,FALSE)</f>
        <v>También vinculado al Objetivo 4</v>
      </c>
    </row>
    <row r="129" spans="1:33" ht="46.5" customHeight="1" x14ac:dyDescent="0.25">
      <c r="A129" s="78" t="s">
        <v>2940</v>
      </c>
      <c r="B129" s="78" t="s">
        <v>2814</v>
      </c>
      <c r="C129" s="79" t="s">
        <v>586</v>
      </c>
      <c r="D129" s="78" t="s">
        <v>2845</v>
      </c>
      <c r="E129" s="78" t="s">
        <v>2843</v>
      </c>
      <c r="F129" s="78" t="s">
        <v>3013</v>
      </c>
      <c r="G129" s="92" t="s">
        <v>4290</v>
      </c>
      <c r="H129" s="92" t="s">
        <v>4291</v>
      </c>
      <c r="I129" s="78" t="s">
        <v>2429</v>
      </c>
      <c r="J129" s="78" t="s">
        <v>5223</v>
      </c>
      <c r="K129" s="80" t="s">
        <v>211</v>
      </c>
      <c r="L129" s="81"/>
      <c r="M129" s="82">
        <v>3000</v>
      </c>
      <c r="N129" s="78" t="s">
        <v>109</v>
      </c>
      <c r="O129" s="78" t="s">
        <v>2430</v>
      </c>
      <c r="P129" s="83"/>
      <c r="Q129" s="84" t="s">
        <v>232</v>
      </c>
      <c r="R129" s="84" t="s">
        <v>218</v>
      </c>
      <c r="S129" s="84" t="s">
        <v>2433</v>
      </c>
      <c r="T129" s="85" t="s">
        <v>4513</v>
      </c>
      <c r="U129" s="78">
        <v>1</v>
      </c>
      <c r="V129" s="78">
        <v>1</v>
      </c>
      <c r="W129" s="78" t="s">
        <v>5224</v>
      </c>
      <c r="X129" s="86">
        <v>3200</v>
      </c>
      <c r="Y129" s="86">
        <v>2994.75</v>
      </c>
      <c r="Z129" s="87">
        <v>3000</v>
      </c>
      <c r="AA129" s="88">
        <v>200</v>
      </c>
      <c r="AB129" s="89" t="s">
        <v>2564</v>
      </c>
      <c r="AC129" s="90"/>
      <c r="AD129" s="91" t="str">
        <f>VLOOKUP($G129,'[1]datos totales (FINAL) 2022'!$A$2:$F$408,3,FALSE)</f>
        <v>SI</v>
      </c>
      <c r="AE129" s="78" t="str">
        <f>VLOOKUP($G129,'[1]datos totales (FINAL) 2022'!$A$2:$F$408,4,FALSE)</f>
        <v>OBJETIVO 9: CONSTRUIR INFRAESTRUCTURAS RESILIENTES, PROMOVER LA INDUSTRIALIZACIÓN SOSTENIBLE Y FOMENTAR LA INNOVACIÓN</v>
      </c>
      <c r="AF129" s="92" t="str">
        <f>VLOOKUP($G129,'[1]datos totales (FINAL) 2022'!$A$2:$F$408,5,FALSE)</f>
        <v>ODS correcto (9 y 4). Meta 4.3, 4.7, 4A y 9C. También lo vincularía al ODS 5 (Mejorar el uso de tecnología y TIC) , Meta 5B</v>
      </c>
      <c r="AG129" s="93" t="str">
        <f>VLOOKUP($G129,'[1]datos totales (FINAL) 2022'!$A$2:$F$408,6,FALSE)</f>
        <v>También vinculado al Objetivo 4</v>
      </c>
    </row>
    <row r="130" spans="1:33" ht="46.5" customHeight="1" x14ac:dyDescent="0.25">
      <c r="A130" s="78" t="s">
        <v>2940</v>
      </c>
      <c r="B130" s="78" t="s">
        <v>2814</v>
      </c>
      <c r="C130" s="79" t="s">
        <v>586</v>
      </c>
      <c r="D130" s="78" t="s">
        <v>2845</v>
      </c>
      <c r="E130" s="78" t="s">
        <v>2843</v>
      </c>
      <c r="F130" s="78" t="s">
        <v>3013</v>
      </c>
      <c r="G130" s="92" t="s">
        <v>4290</v>
      </c>
      <c r="H130" s="92" t="s">
        <v>4291</v>
      </c>
      <c r="I130" s="78" t="s">
        <v>2429</v>
      </c>
      <c r="J130" s="78" t="s">
        <v>2549</v>
      </c>
      <c r="K130" s="80" t="s">
        <v>211</v>
      </c>
      <c r="L130" s="81"/>
      <c r="M130" s="82">
        <v>1600</v>
      </c>
      <c r="N130" s="78" t="s">
        <v>109</v>
      </c>
      <c r="O130" s="78" t="s">
        <v>2430</v>
      </c>
      <c r="P130" s="83"/>
      <c r="Q130" s="84" t="s">
        <v>233</v>
      </c>
      <c r="R130" s="84"/>
      <c r="S130" s="84"/>
      <c r="T130" s="85" t="s">
        <v>4515</v>
      </c>
      <c r="U130" s="78">
        <v>1</v>
      </c>
      <c r="V130" s="78">
        <v>1</v>
      </c>
      <c r="W130" s="78" t="s">
        <v>5225</v>
      </c>
      <c r="X130" s="86">
        <v>0</v>
      </c>
      <c r="Y130" s="86"/>
      <c r="Z130" s="87">
        <v>1600</v>
      </c>
      <c r="AA130" s="88">
        <v>-1600</v>
      </c>
      <c r="AB130" s="89" t="s">
        <v>2565</v>
      </c>
      <c r="AC130" s="90"/>
      <c r="AD130" s="91" t="str">
        <f>VLOOKUP($G130,'[1]datos totales (FINAL) 2022'!$A$2:$F$408,3,FALSE)</f>
        <v>SI</v>
      </c>
      <c r="AE130" s="78" t="str">
        <f>VLOOKUP($G130,'[1]datos totales (FINAL) 2022'!$A$2:$F$408,4,FALSE)</f>
        <v>OBJETIVO 9: CONSTRUIR INFRAESTRUCTURAS RESILIENTES, PROMOVER LA INDUSTRIALIZACIÓN SOSTENIBLE Y FOMENTAR LA INNOVACIÓN</v>
      </c>
      <c r="AF130" s="92" t="str">
        <f>VLOOKUP($G130,'[1]datos totales (FINAL) 2022'!$A$2:$F$408,5,FALSE)</f>
        <v>ODS correcto (9 y 4). Meta 4.3, 4.7, 4A y 9C. También lo vincularía al ODS 5 (Mejorar el uso de tecnología y TIC) , Meta 5B</v>
      </c>
      <c r="AG130" s="93" t="str">
        <f>VLOOKUP($G130,'[1]datos totales (FINAL) 2022'!$A$2:$F$408,6,FALSE)</f>
        <v>También vinculado al Objetivo 4</v>
      </c>
    </row>
    <row r="131" spans="1:33" ht="46.5" customHeight="1" x14ac:dyDescent="0.25">
      <c r="A131" s="78" t="s">
        <v>2940</v>
      </c>
      <c r="B131" s="78" t="s">
        <v>2814</v>
      </c>
      <c r="C131" s="79" t="s">
        <v>586</v>
      </c>
      <c r="D131" s="78" t="s">
        <v>2845</v>
      </c>
      <c r="E131" s="78" t="s">
        <v>2843</v>
      </c>
      <c r="F131" s="78" t="s">
        <v>3013</v>
      </c>
      <c r="G131" s="92" t="s">
        <v>4290</v>
      </c>
      <c r="H131" s="92" t="s">
        <v>4291</v>
      </c>
      <c r="I131" s="78" t="s">
        <v>2429</v>
      </c>
      <c r="J131" s="78" t="s">
        <v>5226</v>
      </c>
      <c r="K131" s="80" t="s">
        <v>211</v>
      </c>
      <c r="L131" s="81"/>
      <c r="M131" s="82">
        <v>12500</v>
      </c>
      <c r="N131" s="78" t="s">
        <v>109</v>
      </c>
      <c r="O131" s="78" t="s">
        <v>2430</v>
      </c>
      <c r="P131" s="83"/>
      <c r="Q131" s="84" t="s">
        <v>233</v>
      </c>
      <c r="R131" s="84"/>
      <c r="S131" s="84"/>
      <c r="T131" s="85" t="s">
        <v>4517</v>
      </c>
      <c r="U131" s="78" t="s">
        <v>4518</v>
      </c>
      <c r="V131" s="78">
        <v>1</v>
      </c>
      <c r="W131" s="78" t="s">
        <v>4518</v>
      </c>
      <c r="X131" s="86">
        <v>20000</v>
      </c>
      <c r="Y131" s="86">
        <v>6150.68</v>
      </c>
      <c r="Z131" s="87">
        <v>12500</v>
      </c>
      <c r="AA131" s="88">
        <v>7500</v>
      </c>
      <c r="AB131" s="89" t="s">
        <v>2566</v>
      </c>
      <c r="AC131" s="90"/>
      <c r="AD131" s="91" t="str">
        <f>VLOOKUP($G131,'[1]datos totales (FINAL) 2022'!$A$2:$F$408,3,FALSE)</f>
        <v>SI</v>
      </c>
      <c r="AE131" s="78" t="str">
        <f>VLOOKUP($G131,'[1]datos totales (FINAL) 2022'!$A$2:$F$408,4,FALSE)</f>
        <v>OBJETIVO 9: CONSTRUIR INFRAESTRUCTURAS RESILIENTES, PROMOVER LA INDUSTRIALIZACIÓN SOSTENIBLE Y FOMENTAR LA INNOVACIÓN</v>
      </c>
      <c r="AF131" s="92" t="str">
        <f>VLOOKUP($G131,'[1]datos totales (FINAL) 2022'!$A$2:$F$408,5,FALSE)</f>
        <v>ODS correcto (9 y 4). Meta 4.3, 4.7, 4A y 9C. También lo vincularía al ODS 5 (Mejorar el uso de tecnología y TIC) , Meta 5B</v>
      </c>
      <c r="AG131" s="93" t="str">
        <f>VLOOKUP($G131,'[1]datos totales (FINAL) 2022'!$A$2:$F$408,6,FALSE)</f>
        <v>También vinculado al Objetivo 4</v>
      </c>
    </row>
    <row r="132" spans="1:33" ht="46.5" customHeight="1" x14ac:dyDescent="0.25">
      <c r="A132" s="78" t="s">
        <v>2940</v>
      </c>
      <c r="B132" s="78" t="s">
        <v>2814</v>
      </c>
      <c r="C132" s="79" t="s">
        <v>586</v>
      </c>
      <c r="D132" s="78" t="s">
        <v>2845</v>
      </c>
      <c r="E132" s="78" t="s">
        <v>2843</v>
      </c>
      <c r="F132" s="78" t="s">
        <v>3013</v>
      </c>
      <c r="G132" s="92" t="s">
        <v>4290</v>
      </c>
      <c r="H132" s="92" t="s">
        <v>4291</v>
      </c>
      <c r="I132" s="78" t="s">
        <v>2429</v>
      </c>
      <c r="J132" s="78" t="s">
        <v>2567</v>
      </c>
      <c r="K132" s="80" t="s">
        <v>211</v>
      </c>
      <c r="L132" s="81"/>
      <c r="M132" s="82">
        <v>5300</v>
      </c>
      <c r="N132" s="78" t="s">
        <v>109</v>
      </c>
      <c r="O132" s="78" t="s">
        <v>2430</v>
      </c>
      <c r="P132" s="83"/>
      <c r="Q132" s="84" t="s">
        <v>233</v>
      </c>
      <c r="R132" s="84"/>
      <c r="S132" s="84"/>
      <c r="T132" s="85" t="s">
        <v>4519</v>
      </c>
      <c r="U132" s="78" t="s">
        <v>4520</v>
      </c>
      <c r="V132" s="78">
        <v>1</v>
      </c>
      <c r="W132" s="78" t="s">
        <v>4520</v>
      </c>
      <c r="X132" s="86">
        <v>5200</v>
      </c>
      <c r="Y132" s="86"/>
      <c r="Z132" s="87">
        <v>5300</v>
      </c>
      <c r="AA132" s="88">
        <v>-100</v>
      </c>
      <c r="AB132" s="89" t="s">
        <v>2568</v>
      </c>
      <c r="AC132" s="90"/>
      <c r="AD132" s="91" t="str">
        <f>VLOOKUP($G132,'[1]datos totales (FINAL) 2022'!$A$2:$F$408,3,FALSE)</f>
        <v>SI</v>
      </c>
      <c r="AE132" s="78" t="str">
        <f>VLOOKUP($G132,'[1]datos totales (FINAL) 2022'!$A$2:$F$408,4,FALSE)</f>
        <v>OBJETIVO 9: CONSTRUIR INFRAESTRUCTURAS RESILIENTES, PROMOVER LA INDUSTRIALIZACIÓN SOSTENIBLE Y FOMENTAR LA INNOVACIÓN</v>
      </c>
      <c r="AF132" s="92" t="str">
        <f>VLOOKUP($G132,'[1]datos totales (FINAL) 2022'!$A$2:$F$408,5,FALSE)</f>
        <v>ODS correcto (9 y 4). Meta 4.3, 4.7, 4A y 9C. También lo vincularía al ODS 5 (Mejorar el uso de tecnología y TIC) , Meta 5B</v>
      </c>
      <c r="AG132" s="93" t="str">
        <f>VLOOKUP($G132,'[1]datos totales (FINAL) 2022'!$A$2:$F$408,6,FALSE)</f>
        <v>También vinculado al Objetivo 4</v>
      </c>
    </row>
    <row r="133" spans="1:33" ht="46.5" customHeight="1" x14ac:dyDescent="0.25">
      <c r="A133" s="78" t="s">
        <v>2940</v>
      </c>
      <c r="B133" s="78" t="s">
        <v>2814</v>
      </c>
      <c r="C133" s="79" t="s">
        <v>586</v>
      </c>
      <c r="D133" s="78" t="s">
        <v>2845</v>
      </c>
      <c r="E133" s="78" t="s">
        <v>2843</v>
      </c>
      <c r="F133" s="78" t="s">
        <v>3013</v>
      </c>
      <c r="G133" s="92" t="s">
        <v>4290</v>
      </c>
      <c r="H133" s="92" t="s">
        <v>4291</v>
      </c>
      <c r="I133" s="78" t="s">
        <v>2429</v>
      </c>
      <c r="J133" s="78" t="s">
        <v>2569</v>
      </c>
      <c r="K133" s="80" t="s">
        <v>211</v>
      </c>
      <c r="L133" s="81"/>
      <c r="M133" s="82">
        <v>1300</v>
      </c>
      <c r="N133" s="78" t="s">
        <v>109</v>
      </c>
      <c r="O133" s="78" t="s">
        <v>2430</v>
      </c>
      <c r="P133" s="83"/>
      <c r="Q133" s="84" t="s">
        <v>232</v>
      </c>
      <c r="R133" s="84" t="s">
        <v>218</v>
      </c>
      <c r="S133" s="84" t="s">
        <v>2433</v>
      </c>
      <c r="T133" s="85" t="s">
        <v>4521</v>
      </c>
      <c r="U133" s="78" t="s">
        <v>4522</v>
      </c>
      <c r="V133" s="78">
        <v>1</v>
      </c>
      <c r="W133" s="78" t="s">
        <v>4522</v>
      </c>
      <c r="X133" s="86">
        <v>1200</v>
      </c>
      <c r="Y133" s="86"/>
      <c r="Z133" s="87">
        <v>1300</v>
      </c>
      <c r="AA133" s="88">
        <v>-100</v>
      </c>
      <c r="AB133" s="89" t="s">
        <v>5227</v>
      </c>
      <c r="AC133" s="90"/>
      <c r="AD133" s="91" t="str">
        <f>VLOOKUP($G133,'[1]datos totales (FINAL) 2022'!$A$2:$F$408,3,FALSE)</f>
        <v>SI</v>
      </c>
      <c r="AE133" s="78" t="str">
        <f>VLOOKUP($G133,'[1]datos totales (FINAL) 2022'!$A$2:$F$408,4,FALSE)</f>
        <v>OBJETIVO 9: CONSTRUIR INFRAESTRUCTURAS RESILIENTES, PROMOVER LA INDUSTRIALIZACIÓN SOSTENIBLE Y FOMENTAR LA INNOVACIÓN</v>
      </c>
      <c r="AF133" s="92" t="str">
        <f>VLOOKUP($G133,'[1]datos totales (FINAL) 2022'!$A$2:$F$408,5,FALSE)</f>
        <v>ODS correcto (9 y 4). Meta 4.3, 4.7, 4A y 9C. También lo vincularía al ODS 5 (Mejorar el uso de tecnología y TIC) , Meta 5B</v>
      </c>
      <c r="AG133" s="93" t="str">
        <f>VLOOKUP($G133,'[1]datos totales (FINAL) 2022'!$A$2:$F$408,6,FALSE)</f>
        <v>También vinculado al Objetivo 4</v>
      </c>
    </row>
    <row r="134" spans="1:33" ht="46.5" hidden="1" customHeight="1" x14ac:dyDescent="0.25">
      <c r="A134" s="78" t="s">
        <v>2940</v>
      </c>
      <c r="B134" s="78" t="s">
        <v>2814</v>
      </c>
      <c r="C134" s="79" t="s">
        <v>586</v>
      </c>
      <c r="D134" s="78" t="s">
        <v>2845</v>
      </c>
      <c r="E134" s="78" t="s">
        <v>2843</v>
      </c>
      <c r="F134" s="78" t="s">
        <v>3013</v>
      </c>
      <c r="G134" s="78" t="s">
        <v>4290</v>
      </c>
      <c r="H134" s="78" t="s">
        <v>4291</v>
      </c>
      <c r="I134" s="78" t="s">
        <v>2429</v>
      </c>
      <c r="J134" s="78" t="s">
        <v>2545</v>
      </c>
      <c r="K134" s="80" t="s">
        <v>211</v>
      </c>
      <c r="L134" s="81"/>
      <c r="M134" s="82"/>
      <c r="N134" s="78" t="s">
        <v>109</v>
      </c>
      <c r="O134" s="78" t="s">
        <v>2430</v>
      </c>
      <c r="P134" s="83"/>
      <c r="Q134" s="84" t="s">
        <v>232</v>
      </c>
      <c r="R134" s="84" t="s">
        <v>218</v>
      </c>
      <c r="S134" s="84" t="s">
        <v>2433</v>
      </c>
      <c r="T134" s="85" t="s">
        <v>2431</v>
      </c>
      <c r="U134" s="78">
        <v>1</v>
      </c>
      <c r="V134" s="78">
        <v>1</v>
      </c>
      <c r="W134" s="78">
        <v>1</v>
      </c>
      <c r="X134" s="86">
        <v>7100</v>
      </c>
      <c r="Y134" s="86">
        <v>6352.5</v>
      </c>
      <c r="Z134" s="87">
        <v>8500</v>
      </c>
      <c r="AA134" s="88">
        <v>-1400</v>
      </c>
      <c r="AB134" s="89" t="s">
        <v>2570</v>
      </c>
      <c r="AC134" s="90"/>
      <c r="AD134" s="91" t="str">
        <f>VLOOKUP($G134,'[1]datos totales (FINAL) 2022'!$A$2:$F$408,3,FALSE)</f>
        <v>SI</v>
      </c>
      <c r="AE134" s="78" t="str">
        <f>VLOOKUP($G134,'[1]datos totales (FINAL) 2022'!$A$2:$F$408,4,FALSE)</f>
        <v>OBJETIVO 9: CONSTRUIR INFRAESTRUCTURAS RESILIENTES, PROMOVER LA INDUSTRIALIZACIÓN SOSTENIBLE Y FOMENTAR LA INNOVACIÓN</v>
      </c>
      <c r="AF134" s="92" t="str">
        <f>VLOOKUP($G134,'[1]datos totales (FINAL) 2022'!$A$2:$F$408,5,FALSE)</f>
        <v>ODS correcto (9 y 4). Meta 4.3, 4.7, 4A y 9C. También lo vincularía al ODS 5 (Mejorar el uso de tecnología y TIC) , Meta 5B</v>
      </c>
      <c r="AG134" s="93" t="str">
        <f>VLOOKUP($G134,'[1]datos totales (FINAL) 2022'!$A$2:$F$408,6,FALSE)</f>
        <v>También vinculado al Objetivo 4</v>
      </c>
    </row>
    <row r="135" spans="1:33" ht="46.5" hidden="1" customHeight="1" x14ac:dyDescent="0.25">
      <c r="A135" s="78" t="s">
        <v>2940</v>
      </c>
      <c r="B135" s="78" t="s">
        <v>2814</v>
      </c>
      <c r="C135" s="79" t="s">
        <v>586</v>
      </c>
      <c r="D135" s="78" t="s">
        <v>2845</v>
      </c>
      <c r="E135" s="78" t="s">
        <v>2843</v>
      </c>
      <c r="F135" s="78" t="s">
        <v>3013</v>
      </c>
      <c r="G135" s="78" t="s">
        <v>4290</v>
      </c>
      <c r="H135" s="78" t="s">
        <v>4291</v>
      </c>
      <c r="I135" s="78" t="s">
        <v>2429</v>
      </c>
      <c r="J135" s="78" t="s">
        <v>2546</v>
      </c>
      <c r="K135" s="80" t="s">
        <v>211</v>
      </c>
      <c r="L135" s="81"/>
      <c r="M135" s="82"/>
      <c r="N135" s="78" t="s">
        <v>109</v>
      </c>
      <c r="O135" s="78" t="s">
        <v>2430</v>
      </c>
      <c r="P135" s="83"/>
      <c r="Q135" s="84" t="s">
        <v>232</v>
      </c>
      <c r="R135" s="84" t="s">
        <v>218</v>
      </c>
      <c r="S135" s="84" t="s">
        <v>2433</v>
      </c>
      <c r="T135" s="85" t="s">
        <v>2431</v>
      </c>
      <c r="U135" s="78">
        <v>1</v>
      </c>
      <c r="V135" s="78">
        <v>1</v>
      </c>
      <c r="W135" s="78">
        <v>1</v>
      </c>
      <c r="X135" s="86">
        <v>60000</v>
      </c>
      <c r="Y135" s="86">
        <v>48815.51</v>
      </c>
      <c r="Z135" s="87">
        <v>60000</v>
      </c>
      <c r="AA135" s="88">
        <v>0</v>
      </c>
      <c r="AB135" s="89" t="s">
        <v>2571</v>
      </c>
      <c r="AC135" s="90"/>
      <c r="AD135" s="91" t="str">
        <f>VLOOKUP($G135,'[1]datos totales (FINAL) 2022'!$A$2:$F$408,3,FALSE)</f>
        <v>SI</v>
      </c>
      <c r="AE135" s="78" t="str">
        <f>VLOOKUP($G135,'[1]datos totales (FINAL) 2022'!$A$2:$F$408,4,FALSE)</f>
        <v>OBJETIVO 9: CONSTRUIR INFRAESTRUCTURAS RESILIENTES, PROMOVER LA INDUSTRIALIZACIÓN SOSTENIBLE Y FOMENTAR LA INNOVACIÓN</v>
      </c>
      <c r="AF135" s="92" t="str">
        <f>VLOOKUP($G135,'[1]datos totales (FINAL) 2022'!$A$2:$F$408,5,FALSE)</f>
        <v>ODS correcto (9 y 4). Meta 4.3, 4.7, 4A y 9C. También lo vincularía al ODS 5 (Mejorar el uso de tecnología y TIC) , Meta 5B</v>
      </c>
      <c r="AG135" s="93" t="str">
        <f>VLOOKUP($G135,'[1]datos totales (FINAL) 2022'!$A$2:$F$408,6,FALSE)</f>
        <v>También vinculado al Objetivo 4</v>
      </c>
    </row>
    <row r="136" spans="1:33" ht="46.5" customHeight="1" x14ac:dyDescent="0.25">
      <c r="A136" s="78" t="s">
        <v>2940</v>
      </c>
      <c r="B136" s="78" t="s">
        <v>2814</v>
      </c>
      <c r="C136" s="79" t="s">
        <v>586</v>
      </c>
      <c r="D136" s="78" t="s">
        <v>2845</v>
      </c>
      <c r="E136" s="78" t="s">
        <v>2843</v>
      </c>
      <c r="F136" s="78" t="s">
        <v>3013</v>
      </c>
      <c r="G136" s="92" t="s">
        <v>4290</v>
      </c>
      <c r="H136" s="92" t="s">
        <v>4291</v>
      </c>
      <c r="I136" s="78" t="s">
        <v>2429</v>
      </c>
      <c r="J136" s="78" t="s">
        <v>4528</v>
      </c>
      <c r="K136" s="80" t="s">
        <v>211</v>
      </c>
      <c r="L136" s="81"/>
      <c r="M136" s="82">
        <v>91000</v>
      </c>
      <c r="N136" s="78" t="s">
        <v>109</v>
      </c>
      <c r="O136" s="78" t="s">
        <v>2430</v>
      </c>
      <c r="P136" s="83"/>
      <c r="Q136" s="84" t="s">
        <v>232</v>
      </c>
      <c r="R136" s="84" t="s">
        <v>218</v>
      </c>
      <c r="S136" s="84" t="s">
        <v>2433</v>
      </c>
      <c r="T136" s="85" t="s">
        <v>4543</v>
      </c>
      <c r="U136" s="78" t="s">
        <v>4544</v>
      </c>
      <c r="V136" s="78">
        <v>1</v>
      </c>
      <c r="W136" s="78" t="s">
        <v>4544</v>
      </c>
      <c r="X136" s="86">
        <v>50000</v>
      </c>
      <c r="Y136" s="86">
        <v>50000</v>
      </c>
      <c r="Z136" s="87">
        <v>91000</v>
      </c>
      <c r="AA136" s="88">
        <v>-41000</v>
      </c>
      <c r="AB136" s="89" t="s">
        <v>2573</v>
      </c>
      <c r="AC136" s="90"/>
      <c r="AD136" s="91" t="str">
        <f>VLOOKUP($G136,'[1]datos totales (FINAL) 2022'!$A$2:$F$408,3,FALSE)</f>
        <v>SI</v>
      </c>
      <c r="AE136" s="78" t="str">
        <f>VLOOKUP($G136,'[1]datos totales (FINAL) 2022'!$A$2:$F$408,4,FALSE)</f>
        <v>OBJETIVO 9: CONSTRUIR INFRAESTRUCTURAS RESILIENTES, PROMOVER LA INDUSTRIALIZACIÓN SOSTENIBLE Y FOMENTAR LA INNOVACIÓN</v>
      </c>
      <c r="AF136" s="92" t="str">
        <f>VLOOKUP($G136,'[1]datos totales (FINAL) 2022'!$A$2:$F$408,5,FALSE)</f>
        <v>ODS correcto (9 y 4). Meta 4.3, 4.7, 4A y 9C. También lo vincularía al ODS 5 (Mejorar el uso de tecnología y TIC) , Meta 5B</v>
      </c>
      <c r="AG136" s="93" t="str">
        <f>VLOOKUP($G136,'[1]datos totales (FINAL) 2022'!$A$2:$F$408,6,FALSE)</f>
        <v>También vinculado al Objetivo 4</v>
      </c>
    </row>
    <row r="137" spans="1:33" ht="46.5" hidden="1" customHeight="1" x14ac:dyDescent="0.25">
      <c r="A137" s="78" t="s">
        <v>2940</v>
      </c>
      <c r="B137" s="78" t="s">
        <v>2814</v>
      </c>
      <c r="C137" s="79" t="s">
        <v>586</v>
      </c>
      <c r="D137" s="78" t="s">
        <v>2845</v>
      </c>
      <c r="E137" s="78" t="s">
        <v>2843</v>
      </c>
      <c r="F137" s="78" t="s">
        <v>3013</v>
      </c>
      <c r="G137" s="78" t="s">
        <v>4290</v>
      </c>
      <c r="H137" s="78" t="s">
        <v>4291</v>
      </c>
      <c r="I137" s="78" t="s">
        <v>2429</v>
      </c>
      <c r="J137" s="78" t="s">
        <v>2461</v>
      </c>
      <c r="K137" s="80" t="s">
        <v>211</v>
      </c>
      <c r="L137" s="81"/>
      <c r="M137" s="82">
        <v>0</v>
      </c>
      <c r="N137" s="78" t="s">
        <v>109</v>
      </c>
      <c r="O137" s="78" t="s">
        <v>2430</v>
      </c>
      <c r="P137" s="83"/>
      <c r="Q137" s="84" t="s">
        <v>232</v>
      </c>
      <c r="R137" s="84" t="s">
        <v>218</v>
      </c>
      <c r="S137" s="84" t="s">
        <v>2433</v>
      </c>
      <c r="T137" s="85" t="s">
        <v>4545</v>
      </c>
      <c r="U137" s="78" t="s">
        <v>4546</v>
      </c>
      <c r="V137" s="78">
        <v>1</v>
      </c>
      <c r="W137" s="78" t="s">
        <v>4546</v>
      </c>
      <c r="X137" s="86"/>
      <c r="Y137" s="86"/>
      <c r="Z137" s="87">
        <v>0</v>
      </c>
      <c r="AA137" s="88">
        <v>0</v>
      </c>
      <c r="AB137" s="89" t="s">
        <v>2574</v>
      </c>
      <c r="AC137" s="90"/>
      <c r="AD137" s="91" t="str">
        <f>VLOOKUP($G137,'[1]datos totales (FINAL) 2022'!$A$2:$F$408,3,FALSE)</f>
        <v>SI</v>
      </c>
      <c r="AE137" s="78" t="str">
        <f>VLOOKUP($G137,'[1]datos totales (FINAL) 2022'!$A$2:$F$408,4,FALSE)</f>
        <v>OBJETIVO 9: CONSTRUIR INFRAESTRUCTURAS RESILIENTES, PROMOVER LA INDUSTRIALIZACIÓN SOSTENIBLE Y FOMENTAR LA INNOVACIÓN</v>
      </c>
      <c r="AF137" s="92" t="str">
        <f>VLOOKUP($G137,'[1]datos totales (FINAL) 2022'!$A$2:$F$408,5,FALSE)</f>
        <v>ODS correcto (9 y 4). Meta 4.3, 4.7, 4A y 9C. También lo vincularía al ODS 5 (Mejorar el uso de tecnología y TIC) , Meta 5B</v>
      </c>
      <c r="AG137" s="93" t="str">
        <f>VLOOKUP($G137,'[1]datos totales (FINAL) 2022'!$A$2:$F$408,6,FALSE)</f>
        <v>También vinculado al Objetivo 4</v>
      </c>
    </row>
    <row r="138" spans="1:33" ht="46.5" customHeight="1" x14ac:dyDescent="0.25">
      <c r="A138" s="78" t="s">
        <v>2940</v>
      </c>
      <c r="B138" s="78" t="s">
        <v>2814</v>
      </c>
      <c r="C138" s="79" t="s">
        <v>586</v>
      </c>
      <c r="D138" s="78" t="s">
        <v>2845</v>
      </c>
      <c r="E138" s="78" t="s">
        <v>2843</v>
      </c>
      <c r="F138" s="78" t="s">
        <v>3013</v>
      </c>
      <c r="G138" s="92" t="s">
        <v>4290</v>
      </c>
      <c r="H138" s="92" t="s">
        <v>4291</v>
      </c>
      <c r="I138" s="78" t="s">
        <v>2429</v>
      </c>
      <c r="J138" s="78" t="s">
        <v>4529</v>
      </c>
      <c r="K138" s="80" t="s">
        <v>211</v>
      </c>
      <c r="L138" s="81"/>
      <c r="M138" s="82">
        <v>5000</v>
      </c>
      <c r="N138" s="78" t="s">
        <v>109</v>
      </c>
      <c r="O138" s="78" t="s">
        <v>2430</v>
      </c>
      <c r="P138" s="83"/>
      <c r="Q138" s="84" t="s">
        <v>232</v>
      </c>
      <c r="R138" s="84" t="s">
        <v>218</v>
      </c>
      <c r="S138" s="84" t="s">
        <v>2433</v>
      </c>
      <c r="T138" s="85" t="s">
        <v>4547</v>
      </c>
      <c r="U138" s="78" t="s">
        <v>4548</v>
      </c>
      <c r="V138" s="78">
        <v>1</v>
      </c>
      <c r="W138" s="78" t="s">
        <v>4548</v>
      </c>
      <c r="X138" s="86">
        <v>1100</v>
      </c>
      <c r="Y138" s="86">
        <v>4600.0600000000004</v>
      </c>
      <c r="Z138" s="87">
        <v>5000</v>
      </c>
      <c r="AA138" s="88">
        <v>-3900</v>
      </c>
      <c r="AB138" s="89" t="s">
        <v>2576</v>
      </c>
      <c r="AC138" s="90"/>
      <c r="AD138" s="91" t="str">
        <f>VLOOKUP($G138,'[1]datos totales (FINAL) 2022'!$A$2:$F$408,3,FALSE)</f>
        <v>SI</v>
      </c>
      <c r="AE138" s="78" t="str">
        <f>VLOOKUP($G138,'[1]datos totales (FINAL) 2022'!$A$2:$F$408,4,FALSE)</f>
        <v>OBJETIVO 9: CONSTRUIR INFRAESTRUCTURAS RESILIENTES, PROMOVER LA INDUSTRIALIZACIÓN SOSTENIBLE Y FOMENTAR LA INNOVACIÓN</v>
      </c>
      <c r="AF138" s="92" t="str">
        <f>VLOOKUP($G138,'[1]datos totales (FINAL) 2022'!$A$2:$F$408,5,FALSE)</f>
        <v>ODS correcto (9 y 4). Meta 4.3, 4.7, 4A y 9C. También lo vincularía al ODS 5 (Mejorar el uso de tecnología y TIC) , Meta 5B</v>
      </c>
      <c r="AG138" s="93" t="str">
        <f>VLOOKUP($G138,'[1]datos totales (FINAL) 2022'!$A$2:$F$408,6,FALSE)</f>
        <v>También vinculado al Objetivo 4</v>
      </c>
    </row>
    <row r="139" spans="1:33" ht="46.5" customHeight="1" x14ac:dyDescent="0.25">
      <c r="A139" s="78" t="s">
        <v>2940</v>
      </c>
      <c r="B139" s="78" t="s">
        <v>2814</v>
      </c>
      <c r="C139" s="79" t="s">
        <v>586</v>
      </c>
      <c r="D139" s="78" t="s">
        <v>2845</v>
      </c>
      <c r="E139" s="78" t="s">
        <v>2843</v>
      </c>
      <c r="F139" s="78" t="s">
        <v>3013</v>
      </c>
      <c r="G139" s="92" t="s">
        <v>4290</v>
      </c>
      <c r="H139" s="92" t="s">
        <v>4291</v>
      </c>
      <c r="I139" s="78" t="s">
        <v>2429</v>
      </c>
      <c r="J139" s="78" t="s">
        <v>4530</v>
      </c>
      <c r="K139" s="80" t="s">
        <v>211</v>
      </c>
      <c r="L139" s="81"/>
      <c r="M139" s="82">
        <v>31500</v>
      </c>
      <c r="N139" s="78" t="s">
        <v>109</v>
      </c>
      <c r="O139" s="78" t="s">
        <v>2430</v>
      </c>
      <c r="P139" s="83"/>
      <c r="Q139" s="84" t="s">
        <v>232</v>
      </c>
      <c r="R139" s="84" t="s">
        <v>218</v>
      </c>
      <c r="S139" s="84" t="s">
        <v>2433</v>
      </c>
      <c r="T139" s="85" t="s">
        <v>4549</v>
      </c>
      <c r="U139" s="78" t="s">
        <v>4550</v>
      </c>
      <c r="V139" s="78">
        <v>1</v>
      </c>
      <c r="W139" s="78" t="s">
        <v>4550</v>
      </c>
      <c r="X139" s="86">
        <v>31500</v>
      </c>
      <c r="Y139" s="86"/>
      <c r="Z139" s="87">
        <v>31500</v>
      </c>
      <c r="AA139" s="88">
        <v>0</v>
      </c>
      <c r="AB139" s="89" t="s">
        <v>2577</v>
      </c>
      <c r="AC139" s="90"/>
      <c r="AD139" s="91" t="str">
        <f>VLOOKUP($G139,'[1]datos totales (FINAL) 2022'!$A$2:$F$408,3,FALSE)</f>
        <v>SI</v>
      </c>
      <c r="AE139" s="78" t="str">
        <f>VLOOKUP($G139,'[1]datos totales (FINAL) 2022'!$A$2:$F$408,4,FALSE)</f>
        <v>OBJETIVO 9: CONSTRUIR INFRAESTRUCTURAS RESILIENTES, PROMOVER LA INDUSTRIALIZACIÓN SOSTENIBLE Y FOMENTAR LA INNOVACIÓN</v>
      </c>
      <c r="AF139" s="92" t="str">
        <f>VLOOKUP($G139,'[1]datos totales (FINAL) 2022'!$A$2:$F$408,5,FALSE)</f>
        <v>ODS correcto (9 y 4). Meta 4.3, 4.7, 4A y 9C. También lo vincularía al ODS 5 (Mejorar el uso de tecnología y TIC) , Meta 5B</v>
      </c>
      <c r="AG139" s="93" t="str">
        <f>VLOOKUP($G139,'[1]datos totales (FINAL) 2022'!$A$2:$F$408,6,FALSE)</f>
        <v>También vinculado al Objetivo 4</v>
      </c>
    </row>
    <row r="140" spans="1:33" ht="46.5" customHeight="1" x14ac:dyDescent="0.25">
      <c r="A140" s="78" t="s">
        <v>2940</v>
      </c>
      <c r="B140" s="78" t="s">
        <v>2814</v>
      </c>
      <c r="C140" s="79" t="s">
        <v>586</v>
      </c>
      <c r="D140" s="78" t="s">
        <v>2845</v>
      </c>
      <c r="E140" s="78" t="s">
        <v>2843</v>
      </c>
      <c r="F140" s="78" t="s">
        <v>3013</v>
      </c>
      <c r="G140" s="92" t="s">
        <v>4290</v>
      </c>
      <c r="H140" s="92" t="s">
        <v>4291</v>
      </c>
      <c r="I140" s="78" t="s">
        <v>2429</v>
      </c>
      <c r="J140" s="78" t="s">
        <v>5228</v>
      </c>
      <c r="K140" s="80" t="s">
        <v>211</v>
      </c>
      <c r="L140" s="81"/>
      <c r="M140" s="82">
        <v>7000</v>
      </c>
      <c r="N140" s="78" t="s">
        <v>109</v>
      </c>
      <c r="O140" s="78" t="s">
        <v>2430</v>
      </c>
      <c r="P140" s="83"/>
      <c r="Q140" s="84" t="s">
        <v>232</v>
      </c>
      <c r="R140" s="84" t="s">
        <v>218</v>
      </c>
      <c r="S140" s="84" t="s">
        <v>2433</v>
      </c>
      <c r="T140" s="85" t="s">
        <v>4551</v>
      </c>
      <c r="U140" s="78" t="s">
        <v>4552</v>
      </c>
      <c r="V140" s="78">
        <v>1</v>
      </c>
      <c r="W140" s="78" t="s">
        <v>4552</v>
      </c>
      <c r="X140" s="86">
        <v>0</v>
      </c>
      <c r="Y140" s="86">
        <v>4500</v>
      </c>
      <c r="Z140" s="87">
        <v>7000</v>
      </c>
      <c r="AA140" s="88">
        <v>-7000</v>
      </c>
      <c r="AB140" s="89" t="s">
        <v>5229</v>
      </c>
      <c r="AC140" s="90"/>
      <c r="AD140" s="91" t="str">
        <f>VLOOKUP($G140,'[1]datos totales (FINAL) 2022'!$A$2:$F$408,3,FALSE)</f>
        <v>SI</v>
      </c>
      <c r="AE140" s="78" t="str">
        <f>VLOOKUP($G140,'[1]datos totales (FINAL) 2022'!$A$2:$F$408,4,FALSE)</f>
        <v>OBJETIVO 9: CONSTRUIR INFRAESTRUCTURAS RESILIENTES, PROMOVER LA INDUSTRIALIZACIÓN SOSTENIBLE Y FOMENTAR LA INNOVACIÓN</v>
      </c>
      <c r="AF140" s="92" t="str">
        <f>VLOOKUP($G140,'[1]datos totales (FINAL) 2022'!$A$2:$F$408,5,FALSE)</f>
        <v>ODS correcto (9 y 4). Meta 4.3, 4.7, 4A y 9C. También lo vincularía al ODS 5 (Mejorar el uso de tecnología y TIC) , Meta 5B</v>
      </c>
      <c r="AG140" s="93" t="str">
        <f>VLOOKUP($G140,'[1]datos totales (FINAL) 2022'!$A$2:$F$408,6,FALSE)</f>
        <v>También vinculado al Objetivo 4</v>
      </c>
    </row>
    <row r="141" spans="1:33" ht="46.5" customHeight="1" x14ac:dyDescent="0.25">
      <c r="A141" s="78" t="s">
        <v>2940</v>
      </c>
      <c r="B141" s="78" t="s">
        <v>2814</v>
      </c>
      <c r="C141" s="79" t="s">
        <v>586</v>
      </c>
      <c r="D141" s="78" t="s">
        <v>2845</v>
      </c>
      <c r="E141" s="78" t="s">
        <v>2843</v>
      </c>
      <c r="F141" s="78" t="s">
        <v>4292</v>
      </c>
      <c r="G141" s="92" t="s">
        <v>4293</v>
      </c>
      <c r="H141" s="92" t="s">
        <v>2471</v>
      </c>
      <c r="I141" s="59" t="s">
        <v>2471</v>
      </c>
      <c r="J141" s="59" t="s">
        <v>2474</v>
      </c>
      <c r="K141" s="80" t="s">
        <v>114</v>
      </c>
      <c r="L141" s="81">
        <v>10000</v>
      </c>
      <c r="M141" s="82">
        <v>5000</v>
      </c>
      <c r="N141" s="78"/>
      <c r="O141" s="78" t="s">
        <v>2473</v>
      </c>
      <c r="P141" s="83"/>
      <c r="Q141" s="84" t="s">
        <v>233</v>
      </c>
      <c r="R141" s="84"/>
      <c r="S141" s="84"/>
      <c r="T141" s="85" t="s">
        <v>2431</v>
      </c>
      <c r="U141" s="78">
        <v>1</v>
      </c>
      <c r="V141" s="78">
        <v>1</v>
      </c>
      <c r="W141" s="78"/>
      <c r="X141" s="86">
        <v>5000</v>
      </c>
      <c r="Y141" s="86"/>
      <c r="Z141" s="87">
        <v>5000</v>
      </c>
      <c r="AA141" s="88">
        <v>0</v>
      </c>
      <c r="AB141" s="89" t="s">
        <v>2475</v>
      </c>
      <c r="AC141" s="90"/>
      <c r="AD141" s="91" t="str">
        <f>VLOOKUP($G141,'[1]datos totales (FINAL) 2022'!$A$2:$F$408,3,FALSE)</f>
        <v>SI</v>
      </c>
      <c r="AE141" s="78" t="str">
        <f>VLOOKUP($G141,'[1]datos totales (FINAL) 2022'!$A$2:$F$408,4,FALSE)</f>
        <v>OBJETIVO 9: CONSTRUIR INFRAESTRUCTURAS RESILIENTES, PROMOVER LA INDUSTRIALIZACIÓN SOSTENIBLE Y FOMENTAR LA INNOVACIÓN</v>
      </c>
      <c r="AF141" s="92" t="str">
        <f>VLOOKUP($G141,'[1]datos totales (FINAL) 2022'!$A$2:$F$408,5,FALSE)</f>
        <v>Meta 9.4 Modernización de la infraestructura, tecnología limpia</v>
      </c>
      <c r="AG141" s="93">
        <f>VLOOKUP($G141,'[1]datos totales (FINAL) 2022'!$A$2:$F$408,6,FALSE)</f>
        <v>0</v>
      </c>
    </row>
    <row r="142" spans="1:33" ht="46.5" hidden="1" customHeight="1" x14ac:dyDescent="0.25">
      <c r="A142" s="78" t="s">
        <v>2940</v>
      </c>
      <c r="B142" s="78" t="s">
        <v>2814</v>
      </c>
      <c r="C142" s="79" t="s">
        <v>586</v>
      </c>
      <c r="D142" s="78" t="s">
        <v>2845</v>
      </c>
      <c r="E142" s="78" t="s">
        <v>2843</v>
      </c>
      <c r="F142" s="78" t="s">
        <v>4292</v>
      </c>
      <c r="G142" s="78" t="s">
        <v>4293</v>
      </c>
      <c r="H142" s="78" t="s">
        <v>2471</v>
      </c>
      <c r="I142" s="59" t="s">
        <v>2471</v>
      </c>
      <c r="J142" s="59" t="s">
        <v>2472</v>
      </c>
      <c r="K142" s="80" t="s">
        <v>114</v>
      </c>
      <c r="L142" s="81"/>
      <c r="M142" s="82"/>
      <c r="N142" s="78"/>
      <c r="O142" s="78" t="s">
        <v>2473</v>
      </c>
      <c r="P142" s="83"/>
      <c r="Q142" s="84"/>
      <c r="R142" s="84"/>
      <c r="S142" s="84"/>
      <c r="T142" s="85"/>
      <c r="U142" s="78"/>
      <c r="V142" s="78"/>
      <c r="W142" s="78"/>
      <c r="X142" s="86">
        <v>5000</v>
      </c>
      <c r="Y142" s="86"/>
      <c r="Z142" s="87"/>
      <c r="AA142" s="88"/>
      <c r="AB142" s="89"/>
      <c r="AC142" s="90"/>
      <c r="AD142" s="91" t="str">
        <f>VLOOKUP($G142,'[1]datos totales (FINAL) 2022'!$A$2:$F$408,3,FALSE)</f>
        <v>SI</v>
      </c>
      <c r="AE142" s="78" t="str">
        <f>VLOOKUP($G142,'[1]datos totales (FINAL) 2022'!$A$2:$F$408,4,FALSE)</f>
        <v>OBJETIVO 9: CONSTRUIR INFRAESTRUCTURAS RESILIENTES, PROMOVER LA INDUSTRIALIZACIÓN SOSTENIBLE Y FOMENTAR LA INNOVACIÓN</v>
      </c>
      <c r="AF142" s="92" t="str">
        <f>VLOOKUP($G142,'[1]datos totales (FINAL) 2022'!$A$2:$F$408,5,FALSE)</f>
        <v>Meta 9.4 Modernización de la infraestructura, tecnología limpia</v>
      </c>
      <c r="AG142" s="93">
        <f>VLOOKUP($G142,'[1]datos totales (FINAL) 2022'!$A$2:$F$408,6,FALSE)</f>
        <v>0</v>
      </c>
    </row>
    <row r="143" spans="1:33" ht="46.5" customHeight="1" x14ac:dyDescent="0.25">
      <c r="A143" s="78" t="s">
        <v>2940</v>
      </c>
      <c r="B143" s="78" t="s">
        <v>2814</v>
      </c>
      <c r="C143" s="79" t="s">
        <v>586</v>
      </c>
      <c r="D143" s="78" t="s">
        <v>2845</v>
      </c>
      <c r="E143" s="78" t="s">
        <v>2843</v>
      </c>
      <c r="F143" s="78" t="s">
        <v>4294</v>
      </c>
      <c r="G143" s="92" t="s">
        <v>4295</v>
      </c>
      <c r="H143" s="92" t="s">
        <v>2579</v>
      </c>
      <c r="I143" s="78" t="s">
        <v>2476</v>
      </c>
      <c r="J143" s="78" t="s">
        <v>2580</v>
      </c>
      <c r="K143" s="80" t="s">
        <v>114</v>
      </c>
      <c r="L143" s="81">
        <v>25000</v>
      </c>
      <c r="M143" s="82">
        <v>25000</v>
      </c>
      <c r="N143" s="78" t="s">
        <v>109</v>
      </c>
      <c r="O143" s="78" t="s">
        <v>2477</v>
      </c>
      <c r="P143" s="83"/>
      <c r="Q143" s="84" t="s">
        <v>233</v>
      </c>
      <c r="R143" s="84"/>
      <c r="S143" s="84"/>
      <c r="T143" s="85" t="s">
        <v>4565</v>
      </c>
      <c r="U143" s="78">
        <v>1</v>
      </c>
      <c r="V143" s="78"/>
      <c r="W143" s="78" t="s">
        <v>4566</v>
      </c>
      <c r="X143" s="86">
        <v>25000</v>
      </c>
      <c r="Y143" s="86">
        <v>2927.95</v>
      </c>
      <c r="Z143" s="87">
        <v>25000</v>
      </c>
      <c r="AA143" s="88">
        <v>0</v>
      </c>
      <c r="AB143" s="89" t="s">
        <v>2478</v>
      </c>
      <c r="AC143" s="90"/>
      <c r="AD143" s="91" t="str">
        <f>VLOOKUP($G143,'[1]datos totales (FINAL) 2022'!$A$2:$F$408,3,FALSE)</f>
        <v>SI</v>
      </c>
      <c r="AE143" s="78" t="str">
        <f>VLOOKUP($G143,'[1]datos totales (FINAL) 2022'!$A$2:$F$408,4,FALSE)</f>
        <v>OBJETIVO 4: GARANTIZAR UNA EDUCACIÓN INCLUSIVA, EQUITATIVA Y DE CALIDAD Y PROMOVER OPORTUNIDADES DE APRENDIZAJE DURANTE TODA LA VIDA PARA TODOS</v>
      </c>
      <c r="AF143" s="92">
        <f>VLOOKUP($G143,'[1]datos totales (FINAL) 2022'!$A$2:$F$408,5,FALSE)</f>
        <v>0</v>
      </c>
      <c r="AG143" s="93">
        <f>VLOOKUP($G143,'[1]datos totales (FINAL) 2022'!$A$2:$F$408,6,FALSE)</f>
        <v>0</v>
      </c>
    </row>
    <row r="144" spans="1:33" ht="46.5" customHeight="1" x14ac:dyDescent="0.25">
      <c r="A144" s="78" t="s">
        <v>2940</v>
      </c>
      <c r="B144" s="78" t="s">
        <v>2814</v>
      </c>
      <c r="C144" s="79" t="s">
        <v>586</v>
      </c>
      <c r="D144" s="78" t="s">
        <v>2845</v>
      </c>
      <c r="E144" s="78" t="s">
        <v>2843</v>
      </c>
      <c r="F144" s="78" t="s">
        <v>4294</v>
      </c>
      <c r="G144" s="92" t="s">
        <v>4295</v>
      </c>
      <c r="H144" s="92" t="s">
        <v>2579</v>
      </c>
      <c r="I144" s="78" t="s">
        <v>2476</v>
      </c>
      <c r="J144" s="78" t="s">
        <v>2580</v>
      </c>
      <c r="K144" s="80" t="s">
        <v>114</v>
      </c>
      <c r="L144" s="81"/>
      <c r="M144" s="82">
        <v>25000</v>
      </c>
      <c r="N144" s="78" t="s">
        <v>109</v>
      </c>
      <c r="O144" s="78" t="s">
        <v>2477</v>
      </c>
      <c r="P144" s="83"/>
      <c r="Q144" s="84" t="s">
        <v>233</v>
      </c>
      <c r="R144" s="84"/>
      <c r="S144" s="84"/>
      <c r="T144" s="85" t="s">
        <v>4565</v>
      </c>
      <c r="U144" s="78">
        <v>1</v>
      </c>
      <c r="V144" s="78">
        <v>1</v>
      </c>
      <c r="W144" s="78"/>
      <c r="X144" s="86"/>
      <c r="Y144" s="86"/>
      <c r="Z144" s="87">
        <v>5000</v>
      </c>
      <c r="AA144" s="88">
        <v>-5000</v>
      </c>
      <c r="AB144" s="89" t="s">
        <v>2475</v>
      </c>
      <c r="AC144" s="90"/>
      <c r="AD144" s="91" t="str">
        <f>VLOOKUP($G144,'[1]datos totales (FINAL) 2022'!$A$2:$F$408,3,FALSE)</f>
        <v>SI</v>
      </c>
      <c r="AE144" s="78" t="str">
        <f>VLOOKUP($G144,'[1]datos totales (FINAL) 2022'!$A$2:$F$408,4,FALSE)</f>
        <v>OBJETIVO 4: GARANTIZAR UNA EDUCACIÓN INCLUSIVA, EQUITATIVA Y DE CALIDAD Y PROMOVER OPORTUNIDADES DE APRENDIZAJE DURANTE TODA LA VIDA PARA TODOS</v>
      </c>
      <c r="AF144" s="92">
        <f>VLOOKUP($G144,'[1]datos totales (FINAL) 2022'!$A$2:$F$408,5,FALSE)</f>
        <v>0</v>
      </c>
      <c r="AG144" s="93">
        <f>VLOOKUP($G144,'[1]datos totales (FINAL) 2022'!$A$2:$F$408,6,FALSE)</f>
        <v>0</v>
      </c>
    </row>
    <row r="145" spans="1:33" ht="46.5" customHeight="1" x14ac:dyDescent="0.25">
      <c r="A145" s="78" t="s">
        <v>2940</v>
      </c>
      <c r="B145" s="78" t="s">
        <v>2814</v>
      </c>
      <c r="C145" s="79" t="s">
        <v>586</v>
      </c>
      <c r="D145" s="78" t="s">
        <v>2845</v>
      </c>
      <c r="E145" s="78" t="s">
        <v>2843</v>
      </c>
      <c r="F145" s="78" t="s">
        <v>4294</v>
      </c>
      <c r="G145" s="92" t="s">
        <v>4295</v>
      </c>
      <c r="H145" s="92" t="s">
        <v>2579</v>
      </c>
      <c r="I145" s="78" t="s">
        <v>2579</v>
      </c>
      <c r="J145" s="78" t="s">
        <v>2580</v>
      </c>
      <c r="K145" s="80" t="s">
        <v>211</v>
      </c>
      <c r="L145" s="81"/>
      <c r="M145" s="82">
        <v>25000</v>
      </c>
      <c r="N145" s="78" t="s">
        <v>109</v>
      </c>
      <c r="O145" s="78" t="s">
        <v>2581</v>
      </c>
      <c r="P145" s="83"/>
      <c r="Q145" s="84" t="s">
        <v>233</v>
      </c>
      <c r="R145" s="84"/>
      <c r="S145" s="84"/>
      <c r="T145" s="85" t="s">
        <v>4565</v>
      </c>
      <c r="U145" s="78" t="s">
        <v>4566</v>
      </c>
      <c r="V145" s="85">
        <v>1</v>
      </c>
      <c r="W145" s="78" t="s">
        <v>4566</v>
      </c>
      <c r="X145" s="86">
        <v>25000</v>
      </c>
      <c r="Y145" s="86">
        <v>2927.95</v>
      </c>
      <c r="Z145" s="87">
        <v>25000</v>
      </c>
      <c r="AA145" s="88">
        <v>0</v>
      </c>
      <c r="AB145" s="89" t="s">
        <v>2582</v>
      </c>
      <c r="AC145" s="90"/>
      <c r="AD145" s="91" t="str">
        <f>VLOOKUP($G145,'[1]datos totales (FINAL) 2022'!$A$2:$F$408,3,FALSE)</f>
        <v>SI</v>
      </c>
      <c r="AE145" s="78" t="str">
        <f>VLOOKUP($G145,'[1]datos totales (FINAL) 2022'!$A$2:$F$408,4,FALSE)</f>
        <v>OBJETIVO 4: GARANTIZAR UNA EDUCACIÓN INCLUSIVA, EQUITATIVA Y DE CALIDAD Y PROMOVER OPORTUNIDADES DE APRENDIZAJE DURANTE TODA LA VIDA PARA TODOS</v>
      </c>
      <c r="AF145" s="92">
        <f>VLOOKUP($G145,'[1]datos totales (FINAL) 2022'!$A$2:$F$408,5,FALSE)</f>
        <v>0</v>
      </c>
      <c r="AG145" s="93">
        <f>VLOOKUP($G145,'[1]datos totales (FINAL) 2022'!$A$2:$F$408,6,FALSE)</f>
        <v>0</v>
      </c>
    </row>
    <row r="146" spans="1:33" ht="46.5" hidden="1" customHeight="1" x14ac:dyDescent="0.25">
      <c r="A146" s="78" t="s">
        <v>2919</v>
      </c>
      <c r="B146" s="78" t="s">
        <v>2814</v>
      </c>
      <c r="C146" s="79" t="s">
        <v>586</v>
      </c>
      <c r="D146" s="78" t="s">
        <v>2845</v>
      </c>
      <c r="E146" s="78" t="s">
        <v>2843</v>
      </c>
      <c r="F146" s="78" t="s">
        <v>4159</v>
      </c>
      <c r="G146" s="78" t="s">
        <v>4160</v>
      </c>
      <c r="H146" s="78" t="s">
        <v>4161</v>
      </c>
      <c r="I146" s="78"/>
      <c r="J146" s="78"/>
      <c r="K146" s="80"/>
      <c r="L146" s="81">
        <v>14302.2</v>
      </c>
      <c r="M146" s="82">
        <v>0</v>
      </c>
      <c r="N146" s="78"/>
      <c r="O146" s="78"/>
      <c r="P146" s="83"/>
      <c r="Q146" s="84"/>
      <c r="R146" s="84"/>
      <c r="S146" s="84"/>
      <c r="T146" s="85"/>
      <c r="U146" s="78"/>
      <c r="V146" s="78"/>
      <c r="W146" s="78"/>
      <c r="X146" s="86"/>
      <c r="Y146" s="86"/>
      <c r="Z146" s="87"/>
      <c r="AA146" s="88"/>
      <c r="AB146" s="89"/>
      <c r="AC146" s="90"/>
      <c r="AD146" s="94" t="s">
        <v>232</v>
      </c>
      <c r="AE146" s="89" t="s">
        <v>218</v>
      </c>
      <c r="AF146" s="95"/>
      <c r="AG146" s="96"/>
    </row>
    <row r="147" spans="1:33" ht="46.5" customHeight="1" x14ac:dyDescent="0.25">
      <c r="A147" s="78" t="s">
        <v>2940</v>
      </c>
      <c r="B147" s="78" t="s">
        <v>2814</v>
      </c>
      <c r="C147" s="79" t="s">
        <v>586</v>
      </c>
      <c r="D147" s="78" t="s">
        <v>2845</v>
      </c>
      <c r="E147" s="78" t="s">
        <v>2843</v>
      </c>
      <c r="F147" s="78" t="s">
        <v>4144</v>
      </c>
      <c r="G147" s="92" t="s">
        <v>4296</v>
      </c>
      <c r="H147" s="92" t="s">
        <v>4297</v>
      </c>
      <c r="I147" s="78" t="s">
        <v>2479</v>
      </c>
      <c r="J147" s="78" t="s">
        <v>4974</v>
      </c>
      <c r="K147" s="80" t="s">
        <v>114</v>
      </c>
      <c r="L147" s="81">
        <v>389621</v>
      </c>
      <c r="M147" s="82">
        <v>121301</v>
      </c>
      <c r="N147" s="78" t="s">
        <v>109</v>
      </c>
      <c r="O147" s="78" t="s">
        <v>2480</v>
      </c>
      <c r="P147" s="83"/>
      <c r="Q147" s="84" t="s">
        <v>233</v>
      </c>
      <c r="R147" s="84"/>
      <c r="S147" s="84"/>
      <c r="T147" s="85" t="s">
        <v>5230</v>
      </c>
      <c r="U147" s="78">
        <v>1</v>
      </c>
      <c r="V147" s="78">
        <v>1</v>
      </c>
      <c r="W147" s="78">
        <v>1</v>
      </c>
      <c r="X147" s="86">
        <v>121301</v>
      </c>
      <c r="Y147" s="86"/>
      <c r="Z147" s="87">
        <v>121301</v>
      </c>
      <c r="AA147" s="88">
        <v>0</v>
      </c>
      <c r="AB147" s="89" t="s">
        <v>2482</v>
      </c>
      <c r="AC147" s="90"/>
      <c r="AD147" s="91" t="str">
        <f>VLOOKUP($G147,'[1]datos totales (FINAL) 2022'!$A$2:$F$408,3,FALSE)</f>
        <v>SI</v>
      </c>
      <c r="AE147" s="78" t="str">
        <f>VLOOKUP($G147,'[1]datos totales (FINAL) 2022'!$A$2:$F$408,4,FALSE)</f>
        <v>OBJETIVO 9: CONSTRUIR INFRAESTRUCTURAS RESILIENTES, PROMOVER LA INDUSTRIALIZACIÓN SOSTENIBLE Y FOMENTAR LA INNOVACIÓN</v>
      </c>
      <c r="AF147" s="92">
        <f>VLOOKUP($G147,'[1]datos totales (FINAL) 2022'!$A$2:$F$408,5,FALSE)</f>
        <v>0</v>
      </c>
      <c r="AG147" s="93">
        <f>VLOOKUP($G147,'[1]datos totales (FINAL) 2022'!$A$2:$F$408,6,FALSE)</f>
        <v>0</v>
      </c>
    </row>
    <row r="148" spans="1:33" ht="46.5" customHeight="1" x14ac:dyDescent="0.25">
      <c r="A148" s="78" t="s">
        <v>2940</v>
      </c>
      <c r="B148" s="78" t="s">
        <v>2814</v>
      </c>
      <c r="C148" s="79" t="s">
        <v>586</v>
      </c>
      <c r="D148" s="78" t="s">
        <v>2845</v>
      </c>
      <c r="E148" s="78" t="s">
        <v>2843</v>
      </c>
      <c r="F148" s="78" t="s">
        <v>4144</v>
      </c>
      <c r="G148" s="92" t="s">
        <v>4296</v>
      </c>
      <c r="H148" s="92" t="s">
        <v>4297</v>
      </c>
      <c r="I148" s="78" t="s">
        <v>4975</v>
      </c>
      <c r="J148" s="78" t="s">
        <v>4976</v>
      </c>
      <c r="K148" s="80" t="s">
        <v>114</v>
      </c>
      <c r="L148" s="81"/>
      <c r="M148" s="82">
        <v>268320</v>
      </c>
      <c r="N148" s="78" t="s">
        <v>109</v>
      </c>
      <c r="O148" s="78" t="s">
        <v>2480</v>
      </c>
      <c r="P148" s="83"/>
      <c r="Q148" s="84"/>
      <c r="R148" s="84"/>
      <c r="S148" s="84"/>
      <c r="T148" s="85"/>
      <c r="U148" s="78"/>
      <c r="V148" s="78"/>
      <c r="W148" s="78"/>
      <c r="X148" s="86">
        <v>268320</v>
      </c>
      <c r="Y148" s="86"/>
      <c r="Z148" s="87">
        <v>268320</v>
      </c>
      <c r="AA148" s="88">
        <v>0</v>
      </c>
      <c r="AB148" s="89" t="s">
        <v>2483</v>
      </c>
      <c r="AC148" s="90"/>
      <c r="AD148" s="91" t="str">
        <f>VLOOKUP($G148,'[1]datos totales (FINAL) 2022'!$A$2:$F$408,3,FALSE)</f>
        <v>SI</v>
      </c>
      <c r="AE148" s="78" t="str">
        <f>VLOOKUP($G148,'[1]datos totales (FINAL) 2022'!$A$2:$F$408,4,FALSE)</f>
        <v>OBJETIVO 9: CONSTRUIR INFRAESTRUCTURAS RESILIENTES, PROMOVER LA INDUSTRIALIZACIÓN SOSTENIBLE Y FOMENTAR LA INNOVACIÓN</v>
      </c>
      <c r="AF148" s="92">
        <f>VLOOKUP($G148,'[1]datos totales (FINAL) 2022'!$A$2:$F$408,5,FALSE)</f>
        <v>0</v>
      </c>
      <c r="AG148" s="93">
        <f>VLOOKUP($G148,'[1]datos totales (FINAL) 2022'!$A$2:$F$408,6,FALSE)</f>
        <v>0</v>
      </c>
    </row>
    <row r="149" spans="1:33" ht="46.5" customHeight="1" x14ac:dyDescent="0.25">
      <c r="A149" s="78" t="s">
        <v>2940</v>
      </c>
      <c r="B149" s="78" t="s">
        <v>2814</v>
      </c>
      <c r="C149" s="79" t="s">
        <v>586</v>
      </c>
      <c r="D149" s="78" t="s">
        <v>2845</v>
      </c>
      <c r="E149" s="78" t="s">
        <v>2843</v>
      </c>
      <c r="F149" s="78" t="s">
        <v>4144</v>
      </c>
      <c r="G149" s="92" t="s">
        <v>4296</v>
      </c>
      <c r="H149" s="92" t="s">
        <v>4297</v>
      </c>
      <c r="I149" s="78" t="s">
        <v>4977</v>
      </c>
      <c r="J149" s="78" t="s">
        <v>4978</v>
      </c>
      <c r="K149" s="80" t="s">
        <v>114</v>
      </c>
      <c r="L149" s="81"/>
      <c r="M149" s="82">
        <v>20540</v>
      </c>
      <c r="N149" s="78" t="s">
        <v>109</v>
      </c>
      <c r="O149" s="78" t="s">
        <v>2480</v>
      </c>
      <c r="P149" s="83"/>
      <c r="Q149" s="84" t="s">
        <v>233</v>
      </c>
      <c r="R149" s="84"/>
      <c r="S149" s="84"/>
      <c r="T149" s="85" t="s">
        <v>2484</v>
      </c>
      <c r="U149" s="78">
        <v>1</v>
      </c>
      <c r="V149" s="78">
        <v>1</v>
      </c>
      <c r="W149" s="78">
        <v>1</v>
      </c>
      <c r="X149" s="86"/>
      <c r="Y149" s="86"/>
      <c r="Z149" s="87">
        <v>20540</v>
      </c>
      <c r="AA149" s="88">
        <v>-20540</v>
      </c>
      <c r="AB149" s="89" t="s">
        <v>2485</v>
      </c>
      <c r="AC149" s="90"/>
      <c r="AD149" s="91" t="str">
        <f>VLOOKUP($G149,'[1]datos totales (FINAL) 2022'!$A$2:$F$408,3,FALSE)</f>
        <v>SI</v>
      </c>
      <c r="AE149" s="78" t="str">
        <f>VLOOKUP($G149,'[1]datos totales (FINAL) 2022'!$A$2:$F$408,4,FALSE)</f>
        <v>OBJETIVO 9: CONSTRUIR INFRAESTRUCTURAS RESILIENTES, PROMOVER LA INDUSTRIALIZACIÓN SOSTENIBLE Y FOMENTAR LA INNOVACIÓN</v>
      </c>
      <c r="AF149" s="92">
        <f>VLOOKUP($G149,'[1]datos totales (FINAL) 2022'!$A$2:$F$408,5,FALSE)</f>
        <v>0</v>
      </c>
      <c r="AG149" s="93">
        <f>VLOOKUP($G149,'[1]datos totales (FINAL) 2022'!$A$2:$F$408,6,FALSE)</f>
        <v>0</v>
      </c>
    </row>
    <row r="150" spans="1:33" ht="46.5" hidden="1" customHeight="1" x14ac:dyDescent="0.25">
      <c r="A150" s="78" t="s">
        <v>2919</v>
      </c>
      <c r="B150" s="78" t="s">
        <v>2814</v>
      </c>
      <c r="C150" s="79" t="s">
        <v>586</v>
      </c>
      <c r="D150" s="78" t="s">
        <v>2845</v>
      </c>
      <c r="E150" s="78" t="s">
        <v>2843</v>
      </c>
      <c r="F150" s="78" t="s">
        <v>4162</v>
      </c>
      <c r="G150" s="78" t="s">
        <v>4163</v>
      </c>
      <c r="H150" s="78" t="s">
        <v>4164</v>
      </c>
      <c r="I150" s="78"/>
      <c r="J150" s="78"/>
      <c r="K150" s="80"/>
      <c r="L150" s="81">
        <v>66668.649999999994</v>
      </c>
      <c r="M150" s="82">
        <v>0</v>
      </c>
      <c r="N150" s="78"/>
      <c r="O150" s="78"/>
      <c r="P150" s="83"/>
      <c r="Q150" s="84"/>
      <c r="R150" s="84"/>
      <c r="S150" s="84"/>
      <c r="T150" s="85"/>
      <c r="U150" s="78"/>
      <c r="V150" s="78"/>
      <c r="W150" s="78"/>
      <c r="X150" s="86"/>
      <c r="Y150" s="86"/>
      <c r="Z150" s="87"/>
      <c r="AA150" s="88"/>
      <c r="AB150" s="89"/>
      <c r="AC150" s="90"/>
      <c r="AD150" s="94" t="s">
        <v>232</v>
      </c>
      <c r="AE150" s="89" t="s">
        <v>223</v>
      </c>
      <c r="AF150" s="95"/>
      <c r="AG150" s="96" t="s">
        <v>5188</v>
      </c>
    </row>
    <row r="151" spans="1:33" ht="46.5" hidden="1" customHeight="1" x14ac:dyDescent="0.25">
      <c r="A151" s="78" t="s">
        <v>2919</v>
      </c>
      <c r="B151" s="78" t="s">
        <v>2814</v>
      </c>
      <c r="C151" s="79" t="s">
        <v>586</v>
      </c>
      <c r="D151" s="78" t="s">
        <v>2845</v>
      </c>
      <c r="E151" s="78" t="s">
        <v>2843</v>
      </c>
      <c r="F151" s="78" t="s">
        <v>4165</v>
      </c>
      <c r="G151" s="78" t="s">
        <v>4166</v>
      </c>
      <c r="H151" s="78" t="s">
        <v>4167</v>
      </c>
      <c r="I151" s="78"/>
      <c r="J151" s="78"/>
      <c r="K151" s="80"/>
      <c r="L151" s="81">
        <v>4000</v>
      </c>
      <c r="M151" s="82" t="s">
        <v>387</v>
      </c>
      <c r="N151" s="78"/>
      <c r="O151" s="78"/>
      <c r="P151" s="83"/>
      <c r="Q151" s="84"/>
      <c r="R151" s="84"/>
      <c r="S151" s="84"/>
      <c r="T151" s="85"/>
      <c r="U151" s="78"/>
      <c r="V151" s="78"/>
      <c r="W151" s="78"/>
      <c r="X151" s="86"/>
      <c r="Y151" s="86"/>
      <c r="Z151" s="87"/>
      <c r="AA151" s="88"/>
      <c r="AB151" s="89"/>
      <c r="AC151" s="90"/>
      <c r="AD151" s="94" t="s">
        <v>232</v>
      </c>
      <c r="AE151" s="89" t="s">
        <v>225</v>
      </c>
      <c r="AF151" s="95"/>
      <c r="AG151" s="96" t="s">
        <v>5211</v>
      </c>
    </row>
    <row r="152" spans="1:33" ht="46.5" customHeight="1" x14ac:dyDescent="0.25">
      <c r="A152" s="78" t="s">
        <v>3217</v>
      </c>
      <c r="B152" s="78" t="s">
        <v>2814</v>
      </c>
      <c r="C152" s="79" t="s">
        <v>586</v>
      </c>
      <c r="D152" s="78" t="s">
        <v>2845</v>
      </c>
      <c r="E152" s="78" t="s">
        <v>2843</v>
      </c>
      <c r="F152" s="78" t="s">
        <v>3218</v>
      </c>
      <c r="G152" s="92" t="s">
        <v>3219</v>
      </c>
      <c r="H152" s="92" t="s">
        <v>1285</v>
      </c>
      <c r="I152" s="78" t="s">
        <v>1285</v>
      </c>
      <c r="J152" s="78"/>
      <c r="K152" s="80" t="s">
        <v>42</v>
      </c>
      <c r="L152" s="81">
        <v>109800</v>
      </c>
      <c r="M152" s="82">
        <v>108635.69</v>
      </c>
      <c r="N152" s="78"/>
      <c r="O152" s="78" t="s">
        <v>1286</v>
      </c>
      <c r="P152" s="83"/>
      <c r="Q152" s="84"/>
      <c r="R152" s="84" t="s">
        <v>214</v>
      </c>
      <c r="S152" s="84"/>
      <c r="T152" s="85"/>
      <c r="U152" s="78"/>
      <c r="V152" s="78"/>
      <c r="W152" s="78"/>
      <c r="X152" s="86">
        <v>109800</v>
      </c>
      <c r="Y152" s="86">
        <v>109269</v>
      </c>
      <c r="Z152" s="87">
        <v>108635.69</v>
      </c>
      <c r="AA152" s="88">
        <v>1164.3099999999977</v>
      </c>
      <c r="AB152" s="89" t="s">
        <v>1287</v>
      </c>
      <c r="AC152" s="90"/>
      <c r="AD152" s="91" t="str">
        <f>VLOOKUP($G152,'[1]datos totales (FINAL) 2022'!$A$2:$F$408,3,FALSE)</f>
        <v>SI</v>
      </c>
      <c r="AE152" s="78" t="str">
        <f>VLOOKUP($G152,'[1]datos totales (FINAL) 2022'!$A$2:$F$408,4,FALSE)</f>
        <v>OBJETIVO 11: LOGRAR QUE LAS CIUDADES SEAN MÁS INCLUSIVAS, SEGURAS, RESILIENTES Y SOSTENIBLES</v>
      </c>
      <c r="AF152" s="92">
        <f>VLOOKUP($G152,'[1]datos totales (FINAL) 2022'!$A$2:$F$408,5,FALSE)</f>
        <v>0</v>
      </c>
      <c r="AG152" s="93">
        <f>VLOOKUP($G152,'[1]datos totales (FINAL) 2022'!$A$2:$F$408,6,FALSE)</f>
        <v>0</v>
      </c>
    </row>
    <row r="153" spans="1:33" ht="46.5" customHeight="1" x14ac:dyDescent="0.25">
      <c r="A153" s="78" t="s">
        <v>2919</v>
      </c>
      <c r="B153" s="78" t="s">
        <v>2814</v>
      </c>
      <c r="C153" s="79" t="s">
        <v>586</v>
      </c>
      <c r="D153" s="78" t="s">
        <v>2845</v>
      </c>
      <c r="E153" s="78" t="s">
        <v>2843</v>
      </c>
      <c r="F153" s="78" t="s">
        <v>4168</v>
      </c>
      <c r="G153" s="92" t="s">
        <v>4169</v>
      </c>
      <c r="H153" s="92" t="s">
        <v>4170</v>
      </c>
      <c r="I153" s="78"/>
      <c r="J153" s="78"/>
      <c r="K153" s="80"/>
      <c r="L153" s="81">
        <v>162400</v>
      </c>
      <c r="M153" s="82">
        <v>185000</v>
      </c>
      <c r="N153" s="78"/>
      <c r="O153" s="78"/>
      <c r="P153" s="83"/>
      <c r="Q153" s="84"/>
      <c r="R153" s="84"/>
      <c r="S153" s="84"/>
      <c r="T153" s="85"/>
      <c r="U153" s="78"/>
      <c r="V153" s="78"/>
      <c r="W153" s="78"/>
      <c r="X153" s="86"/>
      <c r="Y153" s="86"/>
      <c r="Z153" s="87"/>
      <c r="AA153" s="88"/>
      <c r="AB153" s="89"/>
      <c r="AC153" s="90"/>
      <c r="AD153" s="94" t="s">
        <v>232</v>
      </c>
      <c r="AE153" s="89" t="s">
        <v>222</v>
      </c>
      <c r="AF153" s="95" t="s">
        <v>5231</v>
      </c>
      <c r="AG153" s="96"/>
    </row>
    <row r="154" spans="1:33" ht="46.5" customHeight="1" x14ac:dyDescent="0.25">
      <c r="A154" s="78" t="s">
        <v>2919</v>
      </c>
      <c r="B154" s="78" t="s">
        <v>2814</v>
      </c>
      <c r="C154" s="79" t="s">
        <v>586</v>
      </c>
      <c r="D154" s="78" t="s">
        <v>2845</v>
      </c>
      <c r="E154" s="78" t="s">
        <v>2843</v>
      </c>
      <c r="F154" s="78" t="s">
        <v>4171</v>
      </c>
      <c r="G154" s="92" t="s">
        <v>4172</v>
      </c>
      <c r="H154" s="92" t="s">
        <v>4173</v>
      </c>
      <c r="I154" s="78"/>
      <c r="J154" s="78"/>
      <c r="K154" s="80"/>
      <c r="L154" s="81">
        <v>3600</v>
      </c>
      <c r="M154" s="82">
        <v>11000</v>
      </c>
      <c r="N154" s="78"/>
      <c r="O154" s="78"/>
      <c r="P154" s="83"/>
      <c r="Q154" s="84"/>
      <c r="R154" s="84"/>
      <c r="S154" s="84"/>
      <c r="T154" s="85"/>
      <c r="U154" s="78"/>
      <c r="V154" s="78"/>
      <c r="W154" s="78"/>
      <c r="X154" s="86"/>
      <c r="Y154" s="86"/>
      <c r="Z154" s="87"/>
      <c r="AA154" s="88"/>
      <c r="AB154" s="89"/>
      <c r="AC154" s="90"/>
      <c r="AD154" s="94" t="s">
        <v>232</v>
      </c>
      <c r="AE154" s="89" t="s">
        <v>222</v>
      </c>
      <c r="AF154" s="95"/>
      <c r="AG154" s="96"/>
    </row>
    <row r="155" spans="1:33" ht="46.5" hidden="1" customHeight="1" x14ac:dyDescent="0.25">
      <c r="A155" s="78" t="s">
        <v>4109</v>
      </c>
      <c r="B155" s="78" t="s">
        <v>2814</v>
      </c>
      <c r="C155" s="79" t="s">
        <v>586</v>
      </c>
      <c r="D155" s="78" t="s">
        <v>2845</v>
      </c>
      <c r="E155" s="78" t="s">
        <v>2843</v>
      </c>
      <c r="F155" s="78" t="s">
        <v>4110</v>
      </c>
      <c r="G155" s="78" t="s">
        <v>4111</v>
      </c>
      <c r="H155" s="78" t="s">
        <v>4112</v>
      </c>
      <c r="I155" s="78"/>
      <c r="J155" s="78"/>
      <c r="K155" s="80"/>
      <c r="L155" s="81">
        <v>60000</v>
      </c>
      <c r="M155" s="82">
        <v>0</v>
      </c>
      <c r="N155" s="78"/>
      <c r="O155" s="78"/>
      <c r="P155" s="83"/>
      <c r="Q155" s="84"/>
      <c r="R155" s="84"/>
      <c r="S155" s="84"/>
      <c r="T155" s="85"/>
      <c r="U155" s="78"/>
      <c r="V155" s="78"/>
      <c r="W155" s="78"/>
      <c r="X155" s="86"/>
      <c r="Y155" s="86"/>
      <c r="Z155" s="87"/>
      <c r="AA155" s="88"/>
      <c r="AB155" s="89"/>
      <c r="AC155" s="90"/>
      <c r="AD155" s="94" t="s">
        <v>232</v>
      </c>
      <c r="AE155" s="89" t="s">
        <v>230</v>
      </c>
      <c r="AF155" s="95" t="s">
        <v>5232</v>
      </c>
      <c r="AG155" s="96"/>
    </row>
    <row r="156" spans="1:33" ht="46.5" hidden="1" customHeight="1" x14ac:dyDescent="0.25">
      <c r="A156" s="78" t="s">
        <v>2919</v>
      </c>
      <c r="B156" s="78" t="s">
        <v>2814</v>
      </c>
      <c r="C156" s="79" t="s">
        <v>586</v>
      </c>
      <c r="D156" s="78" t="s">
        <v>2845</v>
      </c>
      <c r="E156" s="78" t="s">
        <v>2843</v>
      </c>
      <c r="F156" s="78" t="s">
        <v>4174</v>
      </c>
      <c r="G156" s="78" t="s">
        <v>4175</v>
      </c>
      <c r="H156" s="78" t="s">
        <v>4176</v>
      </c>
      <c r="I156" s="78"/>
      <c r="J156" s="78"/>
      <c r="K156" s="80"/>
      <c r="L156" s="81">
        <v>10000</v>
      </c>
      <c r="M156" s="82">
        <v>0</v>
      </c>
      <c r="N156" s="78"/>
      <c r="O156" s="78"/>
      <c r="P156" s="83"/>
      <c r="Q156" s="84"/>
      <c r="R156" s="84"/>
      <c r="S156" s="84"/>
      <c r="T156" s="85"/>
      <c r="U156" s="78"/>
      <c r="V156" s="78"/>
      <c r="W156" s="78"/>
      <c r="X156" s="86"/>
      <c r="Y156" s="86"/>
      <c r="Z156" s="87"/>
      <c r="AA156" s="88"/>
      <c r="AB156" s="89"/>
      <c r="AC156" s="90"/>
      <c r="AD156" s="94" t="s">
        <v>232</v>
      </c>
      <c r="AE156" s="89" t="s">
        <v>222</v>
      </c>
      <c r="AF156" s="95" t="s">
        <v>5231</v>
      </c>
      <c r="AG156" s="96"/>
    </row>
    <row r="157" spans="1:33" ht="46.5" customHeight="1" x14ac:dyDescent="0.25">
      <c r="A157" s="78" t="s">
        <v>3217</v>
      </c>
      <c r="B157" s="78" t="s">
        <v>2814</v>
      </c>
      <c r="C157" s="79" t="s">
        <v>586</v>
      </c>
      <c r="D157" s="78" t="s">
        <v>2845</v>
      </c>
      <c r="E157" s="78" t="s">
        <v>2843</v>
      </c>
      <c r="F157" s="78" t="s">
        <v>3220</v>
      </c>
      <c r="G157" s="92" t="s">
        <v>3221</v>
      </c>
      <c r="H157" s="92" t="s">
        <v>3222</v>
      </c>
      <c r="I157" s="59" t="s">
        <v>1288</v>
      </c>
      <c r="J157" s="78"/>
      <c r="K157" s="80" t="s">
        <v>42</v>
      </c>
      <c r="L157" s="81">
        <v>128991.8</v>
      </c>
      <c r="M157" s="82">
        <v>142856.4</v>
      </c>
      <c r="N157" s="78"/>
      <c r="O157" s="78" t="s">
        <v>1289</v>
      </c>
      <c r="P157" s="83"/>
      <c r="Q157" s="84"/>
      <c r="R157" s="84" t="s">
        <v>214</v>
      </c>
      <c r="S157" s="84"/>
      <c r="T157" s="85"/>
      <c r="U157" s="78"/>
      <c r="V157" s="78"/>
      <c r="W157" s="78"/>
      <c r="X157" s="86">
        <v>128991.8</v>
      </c>
      <c r="Y157" s="86">
        <v>113480.86</v>
      </c>
      <c r="Z157" s="87">
        <v>142856.4</v>
      </c>
      <c r="AA157" s="88">
        <v>-13864.599999999991</v>
      </c>
      <c r="AB157" s="89" t="s">
        <v>1290</v>
      </c>
      <c r="AC157" s="90"/>
      <c r="AD157" s="91" t="str">
        <f>VLOOKUP($G157,'[1]datos totales (FINAL) 2022'!$A$2:$F$408,3,FALSE)</f>
        <v>SI</v>
      </c>
      <c r="AE157" s="78" t="str">
        <f>VLOOKUP($G157,'[1]datos totales (FINAL) 2022'!$A$2:$F$408,4,FALSE)</f>
        <v>OBJETIVO 7: GARANTIZAR EL ACCESO A UNA ENERGÍA ASEQUIBLE, SEGURA, SOSTENIBLE Y MODERNA</v>
      </c>
      <c r="AF157" s="92">
        <f>VLOOKUP($G157,'[1]datos totales (FINAL) 2022'!$A$2:$F$408,5,FALSE)</f>
        <v>0</v>
      </c>
      <c r="AG157" s="93" t="str">
        <f>VLOOKUP($G157,'[1]datos totales (FINAL) 2022'!$A$2:$F$408,6,FALSE)</f>
        <v>Vinculado también al ODS 13, vinculado al ODS 11, meta 11C (Apoyo a la construcción de edificios sostenibles ) y 11.6 (reducción del impacto ambiental en las ciudades)</v>
      </c>
    </row>
    <row r="158" spans="1:33" ht="46.5" customHeight="1" x14ac:dyDescent="0.25">
      <c r="A158" s="78" t="s">
        <v>3217</v>
      </c>
      <c r="B158" s="78" t="s">
        <v>2814</v>
      </c>
      <c r="C158" s="79" t="s">
        <v>586</v>
      </c>
      <c r="D158" s="78" t="s">
        <v>2845</v>
      </c>
      <c r="E158" s="78" t="s">
        <v>2843</v>
      </c>
      <c r="F158" s="78" t="s">
        <v>3223</v>
      </c>
      <c r="G158" s="92" t="s">
        <v>3224</v>
      </c>
      <c r="H158" s="92" t="s">
        <v>1291</v>
      </c>
      <c r="I158" s="59" t="s">
        <v>1291</v>
      </c>
      <c r="J158" s="78"/>
      <c r="K158" s="80" t="s">
        <v>42</v>
      </c>
      <c r="L158" s="81">
        <v>161619.35</v>
      </c>
      <c r="M158" s="82">
        <v>161619.35</v>
      </c>
      <c r="N158" s="78"/>
      <c r="O158" s="78" t="s">
        <v>1292</v>
      </c>
      <c r="P158" s="83"/>
      <c r="Q158" s="84"/>
      <c r="R158" s="84" t="s">
        <v>214</v>
      </c>
      <c r="S158" s="84"/>
      <c r="T158" s="85"/>
      <c r="U158" s="78"/>
      <c r="V158" s="78"/>
      <c r="W158" s="78"/>
      <c r="X158" s="86">
        <v>161619.35</v>
      </c>
      <c r="Y158" s="86">
        <v>161619.35</v>
      </c>
      <c r="Z158" s="87">
        <v>161619.35</v>
      </c>
      <c r="AA158" s="88">
        <v>0</v>
      </c>
      <c r="AB158" s="89"/>
      <c r="AC158" s="90"/>
      <c r="AD158" s="94" t="s">
        <v>232</v>
      </c>
      <c r="AE158" s="89" t="s">
        <v>230</v>
      </c>
      <c r="AF158" s="95" t="s">
        <v>5233</v>
      </c>
      <c r="AG158" s="96" t="s">
        <v>5234</v>
      </c>
    </row>
    <row r="159" spans="1:33" ht="46.5" customHeight="1" x14ac:dyDescent="0.25">
      <c r="A159" s="78" t="s">
        <v>3217</v>
      </c>
      <c r="B159" s="78" t="s">
        <v>2814</v>
      </c>
      <c r="C159" s="79" t="s">
        <v>586</v>
      </c>
      <c r="D159" s="78" t="s">
        <v>2845</v>
      </c>
      <c r="E159" s="78" t="s">
        <v>2843</v>
      </c>
      <c r="F159" s="78" t="s">
        <v>2927</v>
      </c>
      <c r="G159" s="92" t="s">
        <v>3225</v>
      </c>
      <c r="H159" s="92" t="s">
        <v>3226</v>
      </c>
      <c r="I159" s="59" t="s">
        <v>1293</v>
      </c>
      <c r="J159" s="78"/>
      <c r="K159" s="80" t="s">
        <v>42</v>
      </c>
      <c r="L159" s="81">
        <v>69700</v>
      </c>
      <c r="M159" s="82">
        <v>69700</v>
      </c>
      <c r="N159" s="78"/>
      <c r="O159" s="78" t="s">
        <v>1294</v>
      </c>
      <c r="P159" s="83"/>
      <c r="Q159" s="84"/>
      <c r="R159" s="84" t="s">
        <v>214</v>
      </c>
      <c r="S159" s="84"/>
      <c r="T159" s="85"/>
      <c r="U159" s="78"/>
      <c r="V159" s="78"/>
      <c r="W159" s="78"/>
      <c r="X159" s="86">
        <v>69700</v>
      </c>
      <c r="Y159" s="86">
        <v>69696</v>
      </c>
      <c r="Z159" s="87">
        <v>69700</v>
      </c>
      <c r="AA159" s="88">
        <v>0</v>
      </c>
      <c r="AB159" s="89" t="s">
        <v>1295</v>
      </c>
      <c r="AC159" s="90"/>
      <c r="AD159" s="91" t="str">
        <f>VLOOKUP($G159,'[1]datos totales (FINAL) 2022'!$A$2:$F$408,3,FALSE)</f>
        <v>NO</v>
      </c>
      <c r="AE159" s="78">
        <f>VLOOKUP($G159,'[1]datos totales (FINAL) 2022'!$A$2:$F$408,4,FALSE)</f>
        <v>0</v>
      </c>
      <c r="AF159" s="92">
        <f>VLOOKUP($G159,'[1]datos totales (FINAL) 2022'!$A$2:$F$408,5,FALSE)</f>
        <v>0</v>
      </c>
      <c r="AG159" s="93">
        <f>VLOOKUP($G159,'[1]datos totales (FINAL) 2022'!$A$2:$F$408,6,FALSE)</f>
        <v>0</v>
      </c>
    </row>
    <row r="160" spans="1:33" ht="46.5" hidden="1" customHeight="1" x14ac:dyDescent="0.25">
      <c r="A160" s="78" t="s">
        <v>3217</v>
      </c>
      <c r="B160" s="78" t="s">
        <v>2814</v>
      </c>
      <c r="C160" s="79" t="s">
        <v>586</v>
      </c>
      <c r="D160" s="78" t="s">
        <v>2845</v>
      </c>
      <c r="E160" s="78" t="s">
        <v>2843</v>
      </c>
      <c r="F160" s="78" t="s">
        <v>3227</v>
      </c>
      <c r="G160" s="78" t="s">
        <v>3228</v>
      </c>
      <c r="H160" s="78" t="s">
        <v>3229</v>
      </c>
      <c r="I160" s="59" t="s">
        <v>1296</v>
      </c>
      <c r="J160" s="78"/>
      <c r="K160" s="80" t="s">
        <v>42</v>
      </c>
      <c r="L160" s="81">
        <v>12000</v>
      </c>
      <c r="M160" s="82">
        <v>0</v>
      </c>
      <c r="N160" s="78"/>
      <c r="O160" s="78" t="s">
        <v>1297</v>
      </c>
      <c r="P160" s="83"/>
      <c r="Q160" s="84"/>
      <c r="R160" s="84" t="s">
        <v>214</v>
      </c>
      <c r="S160" s="84"/>
      <c r="T160" s="85"/>
      <c r="U160" s="78"/>
      <c r="V160" s="78"/>
      <c r="W160" s="78"/>
      <c r="X160" s="86">
        <v>12000</v>
      </c>
      <c r="Y160" s="86">
        <v>5539.88</v>
      </c>
      <c r="Z160" s="87">
        <v>0</v>
      </c>
      <c r="AA160" s="88">
        <v>12000</v>
      </c>
      <c r="AB160" s="89" t="s">
        <v>1298</v>
      </c>
      <c r="AC160" s="90"/>
      <c r="AD160" s="91" t="str">
        <f>VLOOKUP($G160,'[1]datos totales (FINAL) 2022'!$A$2:$F$408,3,FALSE)</f>
        <v>SI</v>
      </c>
      <c r="AE160" s="78" t="str">
        <f>VLOOKUP($G160,'[1]datos totales (FINAL) 2022'!$A$2:$F$408,4,FALSE)</f>
        <v>OBJETIVO 9: CONSTRUIR INFRAESTRUCTURAS RESILIENTES, PROMOVER LA INDUSTRIALIZACIÓN SOSTENIBLE Y FOMENTAR LA INNOVACIÓN</v>
      </c>
      <c r="AF160" s="92">
        <f>VLOOKUP($G160,'[1]datos totales (FINAL) 2022'!$A$2:$F$408,5,FALSE)</f>
        <v>0</v>
      </c>
      <c r="AG160" s="93">
        <f>VLOOKUP($G160,'[1]datos totales (FINAL) 2022'!$A$2:$F$408,6,FALSE)</f>
        <v>0</v>
      </c>
    </row>
    <row r="161" spans="1:33" ht="46.5" hidden="1" customHeight="1" x14ac:dyDescent="0.25">
      <c r="A161" s="78" t="s">
        <v>2940</v>
      </c>
      <c r="B161" s="78" t="s">
        <v>2814</v>
      </c>
      <c r="C161" s="79" t="s">
        <v>586</v>
      </c>
      <c r="D161" s="78" t="s">
        <v>2845</v>
      </c>
      <c r="E161" s="78" t="s">
        <v>2843</v>
      </c>
      <c r="F161" s="78" t="s">
        <v>2875</v>
      </c>
      <c r="G161" s="78" t="s">
        <v>4298</v>
      </c>
      <c r="H161" s="78" t="s">
        <v>4299</v>
      </c>
      <c r="I161" s="59" t="s">
        <v>4979</v>
      </c>
      <c r="J161" s="78" t="s">
        <v>4980</v>
      </c>
      <c r="K161" s="80" t="s">
        <v>114</v>
      </c>
      <c r="L161" s="81">
        <v>564000</v>
      </c>
      <c r="M161" s="82">
        <v>0</v>
      </c>
      <c r="N161" s="78" t="s">
        <v>109</v>
      </c>
      <c r="O161" s="78" t="s">
        <v>2487</v>
      </c>
      <c r="P161" s="83"/>
      <c r="Q161" s="84"/>
      <c r="R161" s="84"/>
      <c r="S161" s="84"/>
      <c r="T161" s="85"/>
      <c r="U161" s="78" t="s">
        <v>4365</v>
      </c>
      <c r="V161" s="78" t="s">
        <v>4365</v>
      </c>
      <c r="W161" s="78"/>
      <c r="X161" s="86">
        <v>35000</v>
      </c>
      <c r="Y161" s="86"/>
      <c r="Z161" s="87">
        <v>0</v>
      </c>
      <c r="AA161" s="88">
        <v>35000</v>
      </c>
      <c r="AB161" s="89"/>
      <c r="AC161" s="90"/>
      <c r="AD161" s="91" t="str">
        <f>VLOOKUP($G161,'[1]datos totales (FINAL) 2022'!$A$2:$F$408,3,FALSE)</f>
        <v>SI</v>
      </c>
      <c r="AE161" s="78" t="str">
        <f>VLOOKUP($G161,'[1]datos totales (FINAL) 2022'!$A$2:$F$408,4,FALSE)</f>
        <v>OBJETIVO 9: CONSTRUIR INFRAESTRUCTURAS RESILIENTES, PROMOVER LA INDUSTRIALIZACIÓN SOSTENIBLE Y FOMENTAR LA INNOVACIÓN</v>
      </c>
      <c r="AF161" s="92">
        <f>VLOOKUP($G161,'[1]datos totales (FINAL) 2022'!$A$2:$F$408,5,FALSE)</f>
        <v>0</v>
      </c>
      <c r="AG161" s="93" t="str">
        <f>VLOOKUP($G161,'[1]datos totales (FINAL) 2022'!$A$2:$F$408,6,FALSE)</f>
        <v>Tambien ODSs 4 y 8</v>
      </c>
    </row>
    <row r="162" spans="1:33" ht="46.5" customHeight="1" x14ac:dyDescent="0.25">
      <c r="A162" s="78" t="s">
        <v>2940</v>
      </c>
      <c r="B162" s="78" t="s">
        <v>2814</v>
      </c>
      <c r="C162" s="79" t="s">
        <v>586</v>
      </c>
      <c r="D162" s="78" t="s">
        <v>2845</v>
      </c>
      <c r="E162" s="78" t="s">
        <v>2843</v>
      </c>
      <c r="F162" s="78" t="s">
        <v>2875</v>
      </c>
      <c r="G162" s="92" t="s">
        <v>4298</v>
      </c>
      <c r="H162" s="92" t="s">
        <v>4299</v>
      </c>
      <c r="I162" s="59" t="s">
        <v>4981</v>
      </c>
      <c r="J162" s="78" t="s">
        <v>4982</v>
      </c>
      <c r="K162" s="80" t="s">
        <v>114</v>
      </c>
      <c r="L162" s="81"/>
      <c r="M162" s="82">
        <v>71500</v>
      </c>
      <c r="N162" s="78" t="s">
        <v>109</v>
      </c>
      <c r="O162" s="78" t="s">
        <v>2487</v>
      </c>
      <c r="P162" s="83"/>
      <c r="Q162" s="84" t="s">
        <v>233</v>
      </c>
      <c r="R162" s="84"/>
      <c r="S162" s="84"/>
      <c r="T162" s="85" t="s">
        <v>5235</v>
      </c>
      <c r="U162" s="78" t="s">
        <v>5235</v>
      </c>
      <c r="V162" s="78" t="s">
        <v>5235</v>
      </c>
      <c r="W162" s="78" t="s">
        <v>5235</v>
      </c>
      <c r="X162" s="86">
        <v>89000</v>
      </c>
      <c r="Y162" s="86"/>
      <c r="Z162" s="87">
        <v>71438.399999999994</v>
      </c>
      <c r="AA162" s="88">
        <v>17561.599999999999</v>
      </c>
      <c r="AB162" s="89" t="s">
        <v>2488</v>
      </c>
      <c r="AC162" s="90"/>
      <c r="AD162" s="91" t="str">
        <f>VLOOKUP($G162,'[1]datos totales (FINAL) 2022'!$A$2:$F$408,3,FALSE)</f>
        <v>SI</v>
      </c>
      <c r="AE162" s="78" t="str">
        <f>VLOOKUP($G162,'[1]datos totales (FINAL) 2022'!$A$2:$F$408,4,FALSE)</f>
        <v>OBJETIVO 9: CONSTRUIR INFRAESTRUCTURAS RESILIENTES, PROMOVER LA INDUSTRIALIZACIÓN SOSTENIBLE Y FOMENTAR LA INNOVACIÓN</v>
      </c>
      <c r="AF162" s="92">
        <f>VLOOKUP($G162,'[1]datos totales (FINAL) 2022'!$A$2:$F$408,5,FALSE)</f>
        <v>0</v>
      </c>
      <c r="AG162" s="93" t="str">
        <f>VLOOKUP($G162,'[1]datos totales (FINAL) 2022'!$A$2:$F$408,6,FALSE)</f>
        <v>Tambien ODSs 4 y 8</v>
      </c>
    </row>
    <row r="163" spans="1:33" ht="46.5" customHeight="1" x14ac:dyDescent="0.25">
      <c r="A163" s="78" t="s">
        <v>2940</v>
      </c>
      <c r="B163" s="78" t="s">
        <v>2814</v>
      </c>
      <c r="C163" s="79" t="s">
        <v>586</v>
      </c>
      <c r="D163" s="78" t="s">
        <v>2845</v>
      </c>
      <c r="E163" s="78" t="s">
        <v>2843</v>
      </c>
      <c r="F163" s="78" t="s">
        <v>2875</v>
      </c>
      <c r="G163" s="92" t="s">
        <v>4298</v>
      </c>
      <c r="H163" s="92" t="s">
        <v>4299</v>
      </c>
      <c r="I163" s="59" t="s">
        <v>2486</v>
      </c>
      <c r="J163" s="78" t="s">
        <v>4568</v>
      </c>
      <c r="K163" s="80" t="s">
        <v>114</v>
      </c>
      <c r="L163" s="81"/>
      <c r="M163" s="82">
        <v>300000</v>
      </c>
      <c r="N163" s="78" t="s">
        <v>109</v>
      </c>
      <c r="O163" s="78" t="s">
        <v>2487</v>
      </c>
      <c r="P163" s="83"/>
      <c r="Q163" s="84" t="s">
        <v>232</v>
      </c>
      <c r="R163" s="84" t="s">
        <v>218</v>
      </c>
      <c r="S163" s="84" t="s">
        <v>2433</v>
      </c>
      <c r="T163" s="85" t="s">
        <v>4569</v>
      </c>
      <c r="U163" s="78" t="s">
        <v>4570</v>
      </c>
      <c r="V163" s="78">
        <v>1</v>
      </c>
      <c r="W163" s="78" t="s">
        <v>4570</v>
      </c>
      <c r="X163" s="86">
        <v>250000</v>
      </c>
      <c r="Y163" s="86">
        <v>234897.3</v>
      </c>
      <c r="Z163" s="87">
        <v>300000</v>
      </c>
      <c r="AA163" s="88">
        <v>-50000</v>
      </c>
      <c r="AB163" s="89" t="s">
        <v>2489</v>
      </c>
      <c r="AC163" s="90"/>
      <c r="AD163" s="91" t="str">
        <f>VLOOKUP($G163,'[1]datos totales (FINAL) 2022'!$A$2:$F$408,3,FALSE)</f>
        <v>SI</v>
      </c>
      <c r="AE163" s="78" t="str">
        <f>VLOOKUP($G163,'[1]datos totales (FINAL) 2022'!$A$2:$F$408,4,FALSE)</f>
        <v>OBJETIVO 9: CONSTRUIR INFRAESTRUCTURAS RESILIENTES, PROMOVER LA INDUSTRIALIZACIÓN SOSTENIBLE Y FOMENTAR LA INNOVACIÓN</v>
      </c>
      <c r="AF163" s="92">
        <f>VLOOKUP($G163,'[1]datos totales (FINAL) 2022'!$A$2:$F$408,5,FALSE)</f>
        <v>0</v>
      </c>
      <c r="AG163" s="93" t="str">
        <f>VLOOKUP($G163,'[1]datos totales (FINAL) 2022'!$A$2:$F$408,6,FALSE)</f>
        <v>Tambien ODSs 4 y 8</v>
      </c>
    </row>
    <row r="164" spans="1:33" ht="46.5" hidden="1" customHeight="1" x14ac:dyDescent="0.25">
      <c r="A164" s="78" t="s">
        <v>2940</v>
      </c>
      <c r="B164" s="78" t="s">
        <v>2814</v>
      </c>
      <c r="C164" s="79" t="s">
        <v>586</v>
      </c>
      <c r="D164" s="78" t="s">
        <v>2845</v>
      </c>
      <c r="E164" s="78" t="s">
        <v>2843</v>
      </c>
      <c r="F164" s="78" t="s">
        <v>2875</v>
      </c>
      <c r="G164" s="78" t="s">
        <v>4298</v>
      </c>
      <c r="H164" s="78" t="s">
        <v>4299</v>
      </c>
      <c r="I164" s="59" t="s">
        <v>2486</v>
      </c>
      <c r="J164" s="78" t="s">
        <v>4983</v>
      </c>
      <c r="K164" s="80" t="s">
        <v>114</v>
      </c>
      <c r="L164" s="81"/>
      <c r="M164" s="82">
        <v>0</v>
      </c>
      <c r="N164" s="78" t="s">
        <v>109</v>
      </c>
      <c r="O164" s="78" t="s">
        <v>2487</v>
      </c>
      <c r="P164" s="83"/>
      <c r="Q164" s="84" t="s">
        <v>232</v>
      </c>
      <c r="R164" s="84" t="s">
        <v>218</v>
      </c>
      <c r="S164" s="84" t="s">
        <v>2433</v>
      </c>
      <c r="T164" s="85" t="s">
        <v>4571</v>
      </c>
      <c r="U164" s="78" t="s">
        <v>4570</v>
      </c>
      <c r="V164" s="78">
        <v>1</v>
      </c>
      <c r="W164" s="78"/>
      <c r="X164" s="86">
        <v>150000</v>
      </c>
      <c r="Y164" s="86">
        <v>150000</v>
      </c>
      <c r="Z164" s="87">
        <v>0</v>
      </c>
      <c r="AA164" s="88">
        <v>150000</v>
      </c>
      <c r="AB164" s="89" t="s">
        <v>2490</v>
      </c>
      <c r="AC164" s="90"/>
      <c r="AD164" s="91" t="str">
        <f>VLOOKUP($G164,'[1]datos totales (FINAL) 2022'!$A$2:$F$408,3,FALSE)</f>
        <v>SI</v>
      </c>
      <c r="AE164" s="78" t="str">
        <f>VLOOKUP($G164,'[1]datos totales (FINAL) 2022'!$A$2:$F$408,4,FALSE)</f>
        <v>OBJETIVO 9: CONSTRUIR INFRAESTRUCTURAS RESILIENTES, PROMOVER LA INDUSTRIALIZACIÓN SOSTENIBLE Y FOMENTAR LA INNOVACIÓN</v>
      </c>
      <c r="AF164" s="92">
        <f>VLOOKUP($G164,'[1]datos totales (FINAL) 2022'!$A$2:$F$408,5,FALSE)</f>
        <v>0</v>
      </c>
      <c r="AG164" s="93" t="str">
        <f>VLOOKUP($G164,'[1]datos totales (FINAL) 2022'!$A$2:$F$408,6,FALSE)</f>
        <v>Tambien ODSs 4 y 8</v>
      </c>
    </row>
    <row r="165" spans="1:33" ht="46.5" customHeight="1" x14ac:dyDescent="0.25">
      <c r="A165" s="78" t="s">
        <v>2940</v>
      </c>
      <c r="B165" s="78" t="s">
        <v>2814</v>
      </c>
      <c r="C165" s="79" t="s">
        <v>586</v>
      </c>
      <c r="D165" s="78" t="s">
        <v>2845</v>
      </c>
      <c r="E165" s="78" t="s">
        <v>2843</v>
      </c>
      <c r="F165" s="78" t="s">
        <v>2875</v>
      </c>
      <c r="G165" s="92" t="s">
        <v>4298</v>
      </c>
      <c r="H165" s="92" t="s">
        <v>4299</v>
      </c>
      <c r="I165" s="59" t="s">
        <v>4984</v>
      </c>
      <c r="J165" s="78" t="s">
        <v>4985</v>
      </c>
      <c r="K165" s="80" t="s">
        <v>114</v>
      </c>
      <c r="L165" s="81"/>
      <c r="M165" s="82">
        <v>115000</v>
      </c>
      <c r="N165" s="78" t="s">
        <v>109</v>
      </c>
      <c r="O165" s="78" t="s">
        <v>2487</v>
      </c>
      <c r="P165" s="83"/>
      <c r="Q165" s="84" t="s">
        <v>233</v>
      </c>
      <c r="R165" s="84"/>
      <c r="S165" s="84"/>
      <c r="T165" s="85" t="s">
        <v>5236</v>
      </c>
      <c r="U165" s="78" t="s">
        <v>2491</v>
      </c>
      <c r="V165" s="78" t="s">
        <v>5237</v>
      </c>
      <c r="W165" s="78" t="s">
        <v>2491</v>
      </c>
      <c r="X165" s="86">
        <v>40000</v>
      </c>
      <c r="Y165" s="86"/>
      <c r="Z165" s="87">
        <v>115000</v>
      </c>
      <c r="AA165" s="88">
        <v>-75000</v>
      </c>
      <c r="AB165" s="89" t="s">
        <v>2492</v>
      </c>
      <c r="AC165" s="90"/>
      <c r="AD165" s="91" t="str">
        <f>VLOOKUP($G165,'[1]datos totales (FINAL) 2022'!$A$2:$F$408,3,FALSE)</f>
        <v>SI</v>
      </c>
      <c r="AE165" s="78" t="str">
        <f>VLOOKUP($G165,'[1]datos totales (FINAL) 2022'!$A$2:$F$408,4,FALSE)</f>
        <v>OBJETIVO 9: CONSTRUIR INFRAESTRUCTURAS RESILIENTES, PROMOVER LA INDUSTRIALIZACIÓN SOSTENIBLE Y FOMENTAR LA INNOVACIÓN</v>
      </c>
      <c r="AF165" s="92">
        <f>VLOOKUP($G165,'[1]datos totales (FINAL) 2022'!$A$2:$F$408,5,FALSE)</f>
        <v>0</v>
      </c>
      <c r="AG165" s="93" t="str">
        <f>VLOOKUP($G165,'[1]datos totales (FINAL) 2022'!$A$2:$F$408,6,FALSE)</f>
        <v>Tambien ODSs 4 y 8</v>
      </c>
    </row>
    <row r="166" spans="1:33" ht="46.5" customHeight="1" x14ac:dyDescent="0.25">
      <c r="A166" s="78" t="s">
        <v>2940</v>
      </c>
      <c r="B166" s="78" t="s">
        <v>2814</v>
      </c>
      <c r="C166" s="79" t="s">
        <v>586</v>
      </c>
      <c r="D166" s="78" t="s">
        <v>2845</v>
      </c>
      <c r="E166" s="78" t="s">
        <v>2843</v>
      </c>
      <c r="F166" s="78" t="s">
        <v>2875</v>
      </c>
      <c r="G166" s="92" t="s">
        <v>4298</v>
      </c>
      <c r="H166" s="92" t="s">
        <v>4299</v>
      </c>
      <c r="I166" s="59" t="s">
        <v>2486</v>
      </c>
      <c r="J166" s="78" t="s">
        <v>4572</v>
      </c>
      <c r="K166" s="80" t="s">
        <v>114</v>
      </c>
      <c r="L166" s="81"/>
      <c r="M166" s="82">
        <v>50000</v>
      </c>
      <c r="N166" s="78" t="s">
        <v>109</v>
      </c>
      <c r="O166" s="78" t="s">
        <v>2487</v>
      </c>
      <c r="P166" s="83"/>
      <c r="Q166" s="84" t="s">
        <v>233</v>
      </c>
      <c r="R166" s="84"/>
      <c r="S166" s="84"/>
      <c r="T166" s="85" t="s">
        <v>4573</v>
      </c>
      <c r="U166" s="78" t="s">
        <v>4574</v>
      </c>
      <c r="V166" s="78">
        <v>1</v>
      </c>
      <c r="W166" s="78" t="s">
        <v>4574</v>
      </c>
      <c r="X166" s="86">
        <v>0</v>
      </c>
      <c r="Y166" s="86"/>
      <c r="Z166" s="87">
        <v>50000</v>
      </c>
      <c r="AA166" s="88">
        <v>-50000</v>
      </c>
      <c r="AB166" s="89" t="s">
        <v>2493</v>
      </c>
      <c r="AC166" s="90"/>
      <c r="AD166" s="91" t="str">
        <f>VLOOKUP($G166,'[1]datos totales (FINAL) 2022'!$A$2:$F$408,3,FALSE)</f>
        <v>SI</v>
      </c>
      <c r="AE166" s="78" t="str">
        <f>VLOOKUP($G166,'[1]datos totales (FINAL) 2022'!$A$2:$F$408,4,FALSE)</f>
        <v>OBJETIVO 9: CONSTRUIR INFRAESTRUCTURAS RESILIENTES, PROMOVER LA INDUSTRIALIZACIÓN SOSTENIBLE Y FOMENTAR LA INNOVACIÓN</v>
      </c>
      <c r="AF166" s="92">
        <f>VLOOKUP($G166,'[1]datos totales (FINAL) 2022'!$A$2:$F$408,5,FALSE)</f>
        <v>0</v>
      </c>
      <c r="AG166" s="93" t="str">
        <f>VLOOKUP($G166,'[1]datos totales (FINAL) 2022'!$A$2:$F$408,6,FALSE)</f>
        <v>Tambien ODSs 4 y 8</v>
      </c>
    </row>
    <row r="167" spans="1:33" ht="46.5" customHeight="1" x14ac:dyDescent="0.25">
      <c r="A167" s="78" t="s">
        <v>2940</v>
      </c>
      <c r="B167" s="78" t="s">
        <v>2814</v>
      </c>
      <c r="C167" s="79" t="s">
        <v>586</v>
      </c>
      <c r="D167" s="78" t="s">
        <v>2845</v>
      </c>
      <c r="E167" s="78" t="s">
        <v>2843</v>
      </c>
      <c r="F167" s="78" t="s">
        <v>2875</v>
      </c>
      <c r="G167" s="92" t="s">
        <v>4298</v>
      </c>
      <c r="H167" s="92" t="s">
        <v>4299</v>
      </c>
      <c r="I167" s="59" t="s">
        <v>4986</v>
      </c>
      <c r="J167" s="78" t="s">
        <v>4987</v>
      </c>
      <c r="K167" s="80" t="s">
        <v>114</v>
      </c>
      <c r="L167" s="81"/>
      <c r="M167" s="82">
        <v>94000</v>
      </c>
      <c r="N167" s="78" t="s">
        <v>109</v>
      </c>
      <c r="O167" s="78" t="s">
        <v>2487</v>
      </c>
      <c r="P167" s="83"/>
      <c r="Q167" s="84" t="s">
        <v>233</v>
      </c>
      <c r="R167" s="84"/>
      <c r="S167" s="84"/>
      <c r="T167" s="85" t="s">
        <v>5238</v>
      </c>
      <c r="U167" s="78" t="s">
        <v>4365</v>
      </c>
      <c r="V167" s="78" t="s">
        <v>4365</v>
      </c>
      <c r="W167" s="78"/>
      <c r="X167" s="86"/>
      <c r="Y167" s="86"/>
      <c r="Z167" s="87">
        <v>94000</v>
      </c>
      <c r="AA167" s="88">
        <v>-94000</v>
      </c>
      <c r="AB167" s="89" t="s">
        <v>2495</v>
      </c>
      <c r="AC167" s="90"/>
      <c r="AD167" s="91" t="str">
        <f>VLOOKUP($G167,'[1]datos totales (FINAL) 2022'!$A$2:$F$408,3,FALSE)</f>
        <v>SI</v>
      </c>
      <c r="AE167" s="78" t="str">
        <f>VLOOKUP($G167,'[1]datos totales (FINAL) 2022'!$A$2:$F$408,4,FALSE)</f>
        <v>OBJETIVO 9: CONSTRUIR INFRAESTRUCTURAS RESILIENTES, PROMOVER LA INDUSTRIALIZACIÓN SOSTENIBLE Y FOMENTAR LA INNOVACIÓN</v>
      </c>
      <c r="AF167" s="92">
        <f>VLOOKUP($G167,'[1]datos totales (FINAL) 2022'!$A$2:$F$408,5,FALSE)</f>
        <v>0</v>
      </c>
      <c r="AG167" s="93" t="str">
        <f>VLOOKUP($G167,'[1]datos totales (FINAL) 2022'!$A$2:$F$408,6,FALSE)</f>
        <v>Tambien ODSs 4 y 8</v>
      </c>
    </row>
    <row r="168" spans="1:33" ht="46.5" customHeight="1" x14ac:dyDescent="0.25">
      <c r="A168" s="78" t="s">
        <v>2940</v>
      </c>
      <c r="B168" s="78" t="s">
        <v>2814</v>
      </c>
      <c r="C168" s="79" t="s">
        <v>586</v>
      </c>
      <c r="D168" s="78" t="s">
        <v>2845</v>
      </c>
      <c r="E168" s="78" t="s">
        <v>2843</v>
      </c>
      <c r="F168" s="78" t="s">
        <v>2875</v>
      </c>
      <c r="G168" s="92" t="s">
        <v>4298</v>
      </c>
      <c r="H168" s="92" t="s">
        <v>4299</v>
      </c>
      <c r="I168" s="59" t="s">
        <v>4988</v>
      </c>
      <c r="J168" s="78" t="s">
        <v>2496</v>
      </c>
      <c r="K168" s="80" t="s">
        <v>114</v>
      </c>
      <c r="L168" s="81"/>
      <c r="M168" s="82">
        <v>3800</v>
      </c>
      <c r="N168" s="78" t="s">
        <v>109</v>
      </c>
      <c r="O168" s="78" t="s">
        <v>2487</v>
      </c>
      <c r="P168" s="83"/>
      <c r="Q168" s="84"/>
      <c r="R168" s="84"/>
      <c r="S168" s="84"/>
      <c r="T168" s="85"/>
      <c r="U168" s="78" t="s">
        <v>4365</v>
      </c>
      <c r="V168" s="78" t="s">
        <v>4365</v>
      </c>
      <c r="W168" s="78"/>
      <c r="X168" s="86"/>
      <c r="Y168" s="86"/>
      <c r="Z168" s="87">
        <v>3800</v>
      </c>
      <c r="AA168" s="88">
        <v>-3800</v>
      </c>
      <c r="AB168" s="89" t="s">
        <v>2497</v>
      </c>
      <c r="AC168" s="90"/>
      <c r="AD168" s="91" t="str">
        <f>VLOOKUP($G168,'[1]datos totales (FINAL) 2022'!$A$2:$F$408,3,FALSE)</f>
        <v>SI</v>
      </c>
      <c r="AE168" s="78" t="str">
        <f>VLOOKUP($G168,'[1]datos totales (FINAL) 2022'!$A$2:$F$408,4,FALSE)</f>
        <v>OBJETIVO 9: CONSTRUIR INFRAESTRUCTURAS RESILIENTES, PROMOVER LA INDUSTRIALIZACIÓN SOSTENIBLE Y FOMENTAR LA INNOVACIÓN</v>
      </c>
      <c r="AF168" s="92">
        <f>VLOOKUP($G168,'[1]datos totales (FINAL) 2022'!$A$2:$F$408,5,FALSE)</f>
        <v>0</v>
      </c>
      <c r="AG168" s="93" t="str">
        <f>VLOOKUP($G168,'[1]datos totales (FINAL) 2022'!$A$2:$F$408,6,FALSE)</f>
        <v>Tambien ODSs 4 y 8</v>
      </c>
    </row>
    <row r="169" spans="1:33" ht="46.5" customHeight="1" x14ac:dyDescent="0.25">
      <c r="A169" s="78" t="s">
        <v>2940</v>
      </c>
      <c r="B169" s="78" t="s">
        <v>2814</v>
      </c>
      <c r="C169" s="79" t="s">
        <v>586</v>
      </c>
      <c r="D169" s="78" t="s">
        <v>2845</v>
      </c>
      <c r="E169" s="78" t="s">
        <v>2843</v>
      </c>
      <c r="F169" s="78" t="s">
        <v>2875</v>
      </c>
      <c r="G169" s="92" t="s">
        <v>4298</v>
      </c>
      <c r="H169" s="92" t="s">
        <v>4299</v>
      </c>
      <c r="I169" s="59" t="s">
        <v>4991</v>
      </c>
      <c r="J169" s="78" t="s">
        <v>2498</v>
      </c>
      <c r="K169" s="80" t="s">
        <v>114</v>
      </c>
      <c r="L169" s="81"/>
      <c r="M169" s="82">
        <v>13700</v>
      </c>
      <c r="N169" s="78" t="s">
        <v>109</v>
      </c>
      <c r="O169" s="78" t="s">
        <v>2487</v>
      </c>
      <c r="P169" s="83"/>
      <c r="Q169" s="84"/>
      <c r="R169" s="84"/>
      <c r="S169" s="84"/>
      <c r="T169" s="85"/>
      <c r="U169" s="78" t="s">
        <v>4365</v>
      </c>
      <c r="V169" s="78" t="s">
        <v>4365</v>
      </c>
      <c r="W169" s="78" t="s">
        <v>4365</v>
      </c>
      <c r="X169" s="86"/>
      <c r="Y169" s="86"/>
      <c r="Z169" s="87">
        <v>13700</v>
      </c>
      <c r="AA169" s="88">
        <v>-13700</v>
      </c>
      <c r="AB169" s="89" t="s">
        <v>2499</v>
      </c>
      <c r="AC169" s="90"/>
      <c r="AD169" s="91" t="str">
        <f>VLOOKUP($G169,'[1]datos totales (FINAL) 2022'!$A$2:$F$408,3,FALSE)</f>
        <v>SI</v>
      </c>
      <c r="AE169" s="78" t="str">
        <f>VLOOKUP($G169,'[1]datos totales (FINAL) 2022'!$A$2:$F$408,4,FALSE)</f>
        <v>OBJETIVO 9: CONSTRUIR INFRAESTRUCTURAS RESILIENTES, PROMOVER LA INDUSTRIALIZACIÓN SOSTENIBLE Y FOMENTAR LA INNOVACIÓN</v>
      </c>
      <c r="AF169" s="92">
        <f>VLOOKUP($G169,'[1]datos totales (FINAL) 2022'!$A$2:$F$408,5,FALSE)</f>
        <v>0</v>
      </c>
      <c r="AG169" s="93" t="str">
        <f>VLOOKUP($G169,'[1]datos totales (FINAL) 2022'!$A$2:$F$408,6,FALSE)</f>
        <v>Tambien ODSs 4 y 8</v>
      </c>
    </row>
    <row r="170" spans="1:33" ht="46.5" customHeight="1" x14ac:dyDescent="0.25">
      <c r="A170" s="78" t="s">
        <v>2940</v>
      </c>
      <c r="B170" s="78" t="s">
        <v>2814</v>
      </c>
      <c r="C170" s="79" t="s">
        <v>586</v>
      </c>
      <c r="D170" s="78" t="s">
        <v>2845</v>
      </c>
      <c r="E170" s="78" t="s">
        <v>2843</v>
      </c>
      <c r="F170" s="78" t="s">
        <v>2875</v>
      </c>
      <c r="G170" s="92" t="s">
        <v>4298</v>
      </c>
      <c r="H170" s="92" t="s">
        <v>4299</v>
      </c>
      <c r="I170" s="59" t="s">
        <v>2486</v>
      </c>
      <c r="J170" s="78" t="s">
        <v>2550</v>
      </c>
      <c r="K170" s="80" t="s">
        <v>211</v>
      </c>
      <c r="L170" s="81"/>
      <c r="M170" s="82">
        <v>300000</v>
      </c>
      <c r="N170" s="78" t="s">
        <v>109</v>
      </c>
      <c r="O170" s="78" t="s">
        <v>2583</v>
      </c>
      <c r="P170" s="83"/>
      <c r="Q170" s="84" t="s">
        <v>232</v>
      </c>
      <c r="R170" s="84" t="s">
        <v>218</v>
      </c>
      <c r="S170" s="84" t="s">
        <v>2433</v>
      </c>
      <c r="T170" s="85"/>
      <c r="U170" s="78" t="s">
        <v>5239</v>
      </c>
      <c r="V170" s="78" t="s">
        <v>5240</v>
      </c>
      <c r="W170" s="78"/>
      <c r="X170" s="86">
        <v>250000</v>
      </c>
      <c r="Y170" s="86">
        <v>234897.3</v>
      </c>
      <c r="Z170" s="87">
        <v>300000</v>
      </c>
      <c r="AA170" s="88">
        <v>-50000</v>
      </c>
      <c r="AB170" s="89" t="s">
        <v>2584</v>
      </c>
      <c r="AC170" s="90"/>
      <c r="AD170" s="91" t="str">
        <f>VLOOKUP($G170,'[1]datos totales (FINAL) 2022'!$A$2:$F$408,3,FALSE)</f>
        <v>SI</v>
      </c>
      <c r="AE170" s="78" t="str">
        <f>VLOOKUP($G170,'[1]datos totales (FINAL) 2022'!$A$2:$F$408,4,FALSE)</f>
        <v>OBJETIVO 9: CONSTRUIR INFRAESTRUCTURAS RESILIENTES, PROMOVER LA INDUSTRIALIZACIÓN SOSTENIBLE Y FOMENTAR LA INNOVACIÓN</v>
      </c>
      <c r="AF170" s="92">
        <f>VLOOKUP($G170,'[1]datos totales (FINAL) 2022'!$A$2:$F$408,5,FALSE)</f>
        <v>0</v>
      </c>
      <c r="AG170" s="93" t="str">
        <f>VLOOKUP($G170,'[1]datos totales (FINAL) 2022'!$A$2:$F$408,6,FALSE)</f>
        <v>Tambien ODSs 4 y 8</v>
      </c>
    </row>
    <row r="171" spans="1:33" ht="46.5" hidden="1" customHeight="1" x14ac:dyDescent="0.25">
      <c r="A171" s="78" t="s">
        <v>2940</v>
      </c>
      <c r="B171" s="78" t="s">
        <v>2814</v>
      </c>
      <c r="C171" s="79" t="s">
        <v>586</v>
      </c>
      <c r="D171" s="78" t="s">
        <v>2845</v>
      </c>
      <c r="E171" s="78" t="s">
        <v>2843</v>
      </c>
      <c r="F171" s="78" t="s">
        <v>2875</v>
      </c>
      <c r="G171" s="78" t="s">
        <v>4298</v>
      </c>
      <c r="H171" s="78" t="s">
        <v>4299</v>
      </c>
      <c r="I171" s="59" t="s">
        <v>2486</v>
      </c>
      <c r="J171" s="78" t="s">
        <v>2585</v>
      </c>
      <c r="K171" s="80" t="s">
        <v>211</v>
      </c>
      <c r="L171" s="81"/>
      <c r="M171" s="82"/>
      <c r="N171" s="78" t="s">
        <v>109</v>
      </c>
      <c r="O171" s="78" t="s">
        <v>2583</v>
      </c>
      <c r="P171" s="83"/>
      <c r="Q171" s="84" t="s">
        <v>232</v>
      </c>
      <c r="R171" s="84" t="s">
        <v>218</v>
      </c>
      <c r="S171" s="84" t="s">
        <v>2433</v>
      </c>
      <c r="T171" s="85"/>
      <c r="U171" s="78" t="s">
        <v>5239</v>
      </c>
      <c r="V171" s="78" t="s">
        <v>5240</v>
      </c>
      <c r="W171" s="78"/>
      <c r="X171" s="86">
        <v>150000</v>
      </c>
      <c r="Y171" s="86">
        <v>150000</v>
      </c>
      <c r="Z171" s="87"/>
      <c r="AA171" s="88"/>
      <c r="AB171" s="89" t="s">
        <v>2490</v>
      </c>
      <c r="AC171" s="90"/>
      <c r="AD171" s="91" t="str">
        <f>VLOOKUP($G171,'[1]datos totales (FINAL) 2022'!$A$2:$F$408,3,FALSE)</f>
        <v>SI</v>
      </c>
      <c r="AE171" s="78" t="str">
        <f>VLOOKUP($G171,'[1]datos totales (FINAL) 2022'!$A$2:$F$408,4,FALSE)</f>
        <v>OBJETIVO 9: CONSTRUIR INFRAESTRUCTURAS RESILIENTES, PROMOVER LA INDUSTRIALIZACIÓN SOSTENIBLE Y FOMENTAR LA INNOVACIÓN</v>
      </c>
      <c r="AF171" s="92">
        <f>VLOOKUP($G171,'[1]datos totales (FINAL) 2022'!$A$2:$F$408,5,FALSE)</f>
        <v>0</v>
      </c>
      <c r="AG171" s="93" t="str">
        <f>VLOOKUP($G171,'[1]datos totales (FINAL) 2022'!$A$2:$F$408,6,FALSE)</f>
        <v>Tambien ODSs 4 y 8</v>
      </c>
    </row>
    <row r="172" spans="1:33" ht="46.5" customHeight="1" x14ac:dyDescent="0.25">
      <c r="A172" s="78" t="s">
        <v>2940</v>
      </c>
      <c r="B172" s="78" t="s">
        <v>2814</v>
      </c>
      <c r="C172" s="79" t="s">
        <v>586</v>
      </c>
      <c r="D172" s="78" t="s">
        <v>2845</v>
      </c>
      <c r="E172" s="78" t="s">
        <v>2843</v>
      </c>
      <c r="F172" s="78" t="s">
        <v>2875</v>
      </c>
      <c r="G172" s="92" t="s">
        <v>4298</v>
      </c>
      <c r="H172" s="92" t="s">
        <v>4299</v>
      </c>
      <c r="I172" s="59" t="s">
        <v>2486</v>
      </c>
      <c r="J172" s="78" t="s">
        <v>2586</v>
      </c>
      <c r="K172" s="80" t="s">
        <v>211</v>
      </c>
      <c r="L172" s="81"/>
      <c r="M172" s="82">
        <v>50000</v>
      </c>
      <c r="N172" s="78" t="s">
        <v>109</v>
      </c>
      <c r="O172" s="78" t="s">
        <v>2583</v>
      </c>
      <c r="P172" s="83"/>
      <c r="Q172" s="84" t="s">
        <v>233</v>
      </c>
      <c r="R172" s="84"/>
      <c r="S172" s="84"/>
      <c r="T172" s="85"/>
      <c r="U172" s="78" t="s">
        <v>4365</v>
      </c>
      <c r="V172" s="78" t="s">
        <v>4365</v>
      </c>
      <c r="W172" s="78"/>
      <c r="X172" s="86"/>
      <c r="Y172" s="86"/>
      <c r="Z172" s="87">
        <v>50000</v>
      </c>
      <c r="AA172" s="88">
        <v>-50000</v>
      </c>
      <c r="AB172" s="89" t="s">
        <v>2587</v>
      </c>
      <c r="AC172" s="90"/>
      <c r="AD172" s="91" t="str">
        <f>VLOOKUP($G172,'[1]datos totales (FINAL) 2022'!$A$2:$F$408,3,FALSE)</f>
        <v>SI</v>
      </c>
      <c r="AE172" s="78" t="str">
        <f>VLOOKUP($G172,'[1]datos totales (FINAL) 2022'!$A$2:$F$408,4,FALSE)</f>
        <v>OBJETIVO 9: CONSTRUIR INFRAESTRUCTURAS RESILIENTES, PROMOVER LA INDUSTRIALIZACIÓN SOSTENIBLE Y FOMENTAR LA INNOVACIÓN</v>
      </c>
      <c r="AF172" s="92">
        <f>VLOOKUP($G172,'[1]datos totales (FINAL) 2022'!$A$2:$F$408,5,FALSE)</f>
        <v>0</v>
      </c>
      <c r="AG172" s="93" t="str">
        <f>VLOOKUP($G172,'[1]datos totales (FINAL) 2022'!$A$2:$F$408,6,FALSE)</f>
        <v>Tambien ODSs 4 y 8</v>
      </c>
    </row>
    <row r="173" spans="1:33" ht="46.5" hidden="1" customHeight="1" x14ac:dyDescent="0.25">
      <c r="A173" s="78" t="s">
        <v>2940</v>
      </c>
      <c r="B173" s="78" t="s">
        <v>2814</v>
      </c>
      <c r="C173" s="79" t="s">
        <v>586</v>
      </c>
      <c r="D173" s="78" t="s">
        <v>2845</v>
      </c>
      <c r="E173" s="78" t="s">
        <v>2843</v>
      </c>
      <c r="F173" s="78" t="s">
        <v>2875</v>
      </c>
      <c r="G173" s="78" t="s">
        <v>4298</v>
      </c>
      <c r="H173" s="78" t="s">
        <v>4299</v>
      </c>
      <c r="I173" s="59" t="s">
        <v>2486</v>
      </c>
      <c r="J173" s="78" t="s">
        <v>2588</v>
      </c>
      <c r="K173" s="80" t="s">
        <v>211</v>
      </c>
      <c r="L173" s="81"/>
      <c r="M173" s="82">
        <v>0</v>
      </c>
      <c r="N173" s="78" t="s">
        <v>109</v>
      </c>
      <c r="O173" s="78" t="s">
        <v>2583</v>
      </c>
      <c r="P173" s="83"/>
      <c r="Q173" s="84" t="s">
        <v>233</v>
      </c>
      <c r="R173" s="84"/>
      <c r="S173" s="84"/>
      <c r="T173" s="85"/>
      <c r="U173" s="78" t="s">
        <v>4365</v>
      </c>
      <c r="V173" s="78" t="s">
        <v>4365</v>
      </c>
      <c r="W173" s="78"/>
      <c r="X173" s="86"/>
      <c r="Y173" s="86"/>
      <c r="Z173" s="87">
        <v>0</v>
      </c>
      <c r="AA173" s="88">
        <v>0</v>
      </c>
      <c r="AB173" s="89" t="s">
        <v>2551</v>
      </c>
      <c r="AC173" s="90"/>
      <c r="AD173" s="91" t="str">
        <f>VLOOKUP($G173,'[1]datos totales (FINAL) 2022'!$A$2:$F$408,3,FALSE)</f>
        <v>SI</v>
      </c>
      <c r="AE173" s="78" t="str">
        <f>VLOOKUP($G173,'[1]datos totales (FINAL) 2022'!$A$2:$F$408,4,FALSE)</f>
        <v>OBJETIVO 9: CONSTRUIR INFRAESTRUCTURAS RESILIENTES, PROMOVER LA INDUSTRIALIZACIÓN SOSTENIBLE Y FOMENTAR LA INNOVACIÓN</v>
      </c>
      <c r="AF173" s="92">
        <f>VLOOKUP($G173,'[1]datos totales (FINAL) 2022'!$A$2:$F$408,5,FALSE)</f>
        <v>0</v>
      </c>
      <c r="AG173" s="93" t="str">
        <f>VLOOKUP($G173,'[1]datos totales (FINAL) 2022'!$A$2:$F$408,6,FALSE)</f>
        <v>Tambien ODSs 4 y 8</v>
      </c>
    </row>
    <row r="174" spans="1:33" ht="46.5" hidden="1" customHeight="1" x14ac:dyDescent="0.25">
      <c r="A174" s="78" t="s">
        <v>2919</v>
      </c>
      <c r="B174" s="78" t="s">
        <v>2814</v>
      </c>
      <c r="C174" s="79" t="s">
        <v>586</v>
      </c>
      <c r="D174" s="78" t="s">
        <v>2845</v>
      </c>
      <c r="E174" s="78" t="s">
        <v>2843</v>
      </c>
      <c r="F174" s="78" t="s">
        <v>2879</v>
      </c>
      <c r="G174" s="78" t="s">
        <v>4177</v>
      </c>
      <c r="H174" s="78" t="s">
        <v>4178</v>
      </c>
      <c r="I174" s="78"/>
      <c r="J174" s="78"/>
      <c r="K174" s="80"/>
      <c r="L174" s="81">
        <v>6000</v>
      </c>
      <c r="M174" s="82">
        <v>0</v>
      </c>
      <c r="N174" s="78"/>
      <c r="O174" s="78"/>
      <c r="P174" s="83"/>
      <c r="Q174" s="84"/>
      <c r="R174" s="84"/>
      <c r="S174" s="84"/>
      <c r="T174" s="85"/>
      <c r="U174" s="78"/>
      <c r="V174" s="78"/>
      <c r="W174" s="78"/>
      <c r="X174" s="86"/>
      <c r="Y174" s="86"/>
      <c r="Z174" s="87"/>
      <c r="AA174" s="88"/>
      <c r="AB174" s="89"/>
      <c r="AC174" s="90"/>
      <c r="AD174" s="94" t="s">
        <v>232</v>
      </c>
      <c r="AE174" s="89" t="s">
        <v>222</v>
      </c>
      <c r="AF174" s="95" t="s">
        <v>5231</v>
      </c>
      <c r="AG174" s="96"/>
    </row>
    <row r="175" spans="1:33" ht="46.5" hidden="1" customHeight="1" x14ac:dyDescent="0.25">
      <c r="A175" s="78" t="s">
        <v>2919</v>
      </c>
      <c r="B175" s="78" t="s">
        <v>2814</v>
      </c>
      <c r="C175" s="79" t="s">
        <v>586</v>
      </c>
      <c r="D175" s="78" t="s">
        <v>2845</v>
      </c>
      <c r="E175" s="78" t="s">
        <v>2950</v>
      </c>
      <c r="F175" s="78" t="s">
        <v>2951</v>
      </c>
      <c r="G175" s="78" t="s">
        <v>4179</v>
      </c>
      <c r="H175" s="78" t="s">
        <v>4180</v>
      </c>
      <c r="I175" s="78"/>
      <c r="J175" s="78"/>
      <c r="K175" s="80"/>
      <c r="L175" s="81">
        <v>68073</v>
      </c>
      <c r="M175" s="82">
        <v>0</v>
      </c>
      <c r="N175" s="78"/>
      <c r="O175" s="78"/>
      <c r="P175" s="83"/>
      <c r="Q175" s="84"/>
      <c r="R175" s="84"/>
      <c r="S175" s="84"/>
      <c r="T175" s="85"/>
      <c r="U175" s="78"/>
      <c r="V175" s="78"/>
      <c r="W175" s="78"/>
      <c r="X175" s="86"/>
      <c r="Y175" s="86"/>
      <c r="Z175" s="87"/>
      <c r="AA175" s="88"/>
      <c r="AB175" s="89"/>
      <c r="AC175" s="90"/>
      <c r="AD175" s="94" t="s">
        <v>232</v>
      </c>
      <c r="AE175" s="89" t="s">
        <v>222</v>
      </c>
      <c r="AF175" s="95"/>
      <c r="AG175" s="96"/>
    </row>
    <row r="176" spans="1:33" ht="46.5" hidden="1" customHeight="1" x14ac:dyDescent="0.25">
      <c r="A176" s="78" t="s">
        <v>2919</v>
      </c>
      <c r="B176" s="78" t="s">
        <v>2814</v>
      </c>
      <c r="C176" s="79" t="s">
        <v>586</v>
      </c>
      <c r="D176" s="78" t="s">
        <v>2845</v>
      </c>
      <c r="E176" s="78" t="s">
        <v>2950</v>
      </c>
      <c r="F176" s="78" t="s">
        <v>4181</v>
      </c>
      <c r="G176" s="78" t="s">
        <v>4182</v>
      </c>
      <c r="H176" s="78" t="s">
        <v>4183</v>
      </c>
      <c r="I176" s="78"/>
      <c r="J176" s="78"/>
      <c r="K176" s="80"/>
      <c r="L176" s="81">
        <v>5000</v>
      </c>
      <c r="M176" s="82">
        <v>0</v>
      </c>
      <c r="N176" s="78"/>
      <c r="O176" s="78"/>
      <c r="P176" s="83"/>
      <c r="Q176" s="84"/>
      <c r="R176" s="84"/>
      <c r="S176" s="84"/>
      <c r="T176" s="85"/>
      <c r="U176" s="78"/>
      <c r="V176" s="78"/>
      <c r="W176" s="78"/>
      <c r="X176" s="86"/>
      <c r="Y176" s="86"/>
      <c r="Z176" s="87"/>
      <c r="AA176" s="88"/>
      <c r="AB176" s="89"/>
      <c r="AC176" s="90"/>
      <c r="AD176" s="94" t="s">
        <v>232</v>
      </c>
      <c r="AE176" s="89" t="s">
        <v>222</v>
      </c>
      <c r="AF176" s="95"/>
      <c r="AG176" s="96"/>
    </row>
    <row r="177" spans="1:16382" ht="46.5" hidden="1" customHeight="1" x14ac:dyDescent="0.25">
      <c r="A177" s="78" t="s">
        <v>2919</v>
      </c>
      <c r="B177" s="78" t="s">
        <v>2814</v>
      </c>
      <c r="C177" s="79" t="s">
        <v>586</v>
      </c>
      <c r="D177" s="78" t="s">
        <v>2845</v>
      </c>
      <c r="E177" s="78" t="s">
        <v>4184</v>
      </c>
      <c r="F177" s="78" t="s">
        <v>4185</v>
      </c>
      <c r="G177" s="78" t="s">
        <v>4186</v>
      </c>
      <c r="H177" s="78" t="s">
        <v>4187</v>
      </c>
      <c r="I177" s="78"/>
      <c r="J177" s="78"/>
      <c r="K177" s="80"/>
      <c r="L177" s="81">
        <v>0</v>
      </c>
      <c r="M177" s="82">
        <v>0</v>
      </c>
      <c r="N177" s="78"/>
      <c r="O177" s="78"/>
      <c r="P177" s="83"/>
      <c r="Q177" s="84"/>
      <c r="R177" s="84"/>
      <c r="S177" s="84"/>
      <c r="T177" s="85"/>
      <c r="U177" s="78"/>
      <c r="V177" s="78"/>
      <c r="W177" s="78"/>
      <c r="X177" s="86"/>
      <c r="Y177" s="86"/>
      <c r="Z177" s="87"/>
      <c r="AA177" s="88"/>
      <c r="AB177" s="89"/>
      <c r="AC177" s="90"/>
      <c r="AD177" s="94" t="s">
        <v>232</v>
      </c>
      <c r="AE177" s="89" t="s">
        <v>217</v>
      </c>
      <c r="AF177" s="95" t="s">
        <v>5241</v>
      </c>
      <c r="AG177" s="96"/>
    </row>
    <row r="178" spans="1:16382" ht="46.5" hidden="1" customHeight="1" x14ac:dyDescent="0.25">
      <c r="A178" s="78" t="s">
        <v>3217</v>
      </c>
      <c r="B178" s="78" t="s">
        <v>2814</v>
      </c>
      <c r="C178" s="79" t="s">
        <v>586</v>
      </c>
      <c r="D178" s="78" t="s">
        <v>2845</v>
      </c>
      <c r="E178" s="78" t="s">
        <v>2898</v>
      </c>
      <c r="F178" s="78" t="s">
        <v>3230</v>
      </c>
      <c r="G178" s="78" t="s">
        <v>3231</v>
      </c>
      <c r="H178" s="78" t="s">
        <v>3232</v>
      </c>
      <c r="I178" s="78"/>
      <c r="J178" s="78"/>
      <c r="K178" s="80"/>
      <c r="L178" s="81">
        <v>30000</v>
      </c>
      <c r="M178" s="82">
        <v>0</v>
      </c>
      <c r="N178" s="78"/>
      <c r="O178" s="78"/>
      <c r="P178" s="83"/>
      <c r="Q178" s="84"/>
      <c r="R178" s="84"/>
      <c r="S178" s="84"/>
      <c r="T178" s="85"/>
      <c r="U178" s="78"/>
      <c r="V178" s="78"/>
      <c r="W178" s="78"/>
      <c r="X178" s="86"/>
      <c r="Y178" s="86"/>
      <c r="Z178" s="87"/>
      <c r="AA178" s="88"/>
      <c r="AB178" s="89"/>
      <c r="AC178" s="90"/>
      <c r="AD178" s="94" t="s">
        <v>232</v>
      </c>
      <c r="AE178" s="89" t="s">
        <v>223</v>
      </c>
      <c r="AF178" s="95"/>
      <c r="AG178" s="96" t="s">
        <v>5242</v>
      </c>
    </row>
    <row r="179" spans="1:16382" ht="46.5" hidden="1" customHeight="1" x14ac:dyDescent="0.25">
      <c r="A179" s="78" t="s">
        <v>2919</v>
      </c>
      <c r="B179" s="78" t="s">
        <v>2814</v>
      </c>
      <c r="C179" s="79" t="s">
        <v>586</v>
      </c>
      <c r="D179" s="78" t="s">
        <v>2845</v>
      </c>
      <c r="E179" s="78" t="s">
        <v>2955</v>
      </c>
      <c r="F179" s="78" t="s">
        <v>4188</v>
      </c>
      <c r="G179" s="78" t="s">
        <v>4189</v>
      </c>
      <c r="H179" s="78" t="s">
        <v>4190</v>
      </c>
      <c r="I179" s="78"/>
      <c r="J179" s="78"/>
      <c r="K179" s="80"/>
      <c r="L179" s="81">
        <v>22271</v>
      </c>
      <c r="M179" s="82">
        <v>0</v>
      </c>
      <c r="N179" s="78"/>
      <c r="O179" s="78"/>
      <c r="P179" s="83"/>
      <c r="Q179" s="84"/>
      <c r="R179" s="84"/>
      <c r="S179" s="84"/>
      <c r="T179" s="85"/>
      <c r="U179" s="78"/>
      <c r="V179" s="78"/>
      <c r="W179" s="78"/>
      <c r="X179" s="86"/>
      <c r="Y179" s="86"/>
      <c r="Z179" s="87"/>
      <c r="AA179" s="88"/>
      <c r="AB179" s="89"/>
      <c r="AC179" s="90"/>
      <c r="AD179" s="94" t="s">
        <v>232</v>
      </c>
      <c r="AE179" s="89" t="s">
        <v>222</v>
      </c>
      <c r="AF179" s="95"/>
      <c r="AG179" s="96" t="s">
        <v>5243</v>
      </c>
    </row>
    <row r="180" spans="1:16382" ht="46.5" hidden="1" customHeight="1" x14ac:dyDescent="0.25">
      <c r="A180" s="78" t="s">
        <v>3437</v>
      </c>
      <c r="B180" s="78" t="s">
        <v>2814</v>
      </c>
      <c r="C180" s="79" t="s">
        <v>586</v>
      </c>
      <c r="D180" s="78" t="s">
        <v>2848</v>
      </c>
      <c r="E180" s="78" t="s">
        <v>2816</v>
      </c>
      <c r="F180" s="78" t="s">
        <v>3442</v>
      </c>
      <c r="G180" s="78" t="s">
        <v>3443</v>
      </c>
      <c r="H180" s="78" t="s">
        <v>3444</v>
      </c>
      <c r="I180" s="78"/>
      <c r="J180" s="78"/>
      <c r="K180" s="80"/>
      <c r="L180" s="81">
        <v>0</v>
      </c>
      <c r="M180" s="82">
        <v>0</v>
      </c>
      <c r="N180" s="78"/>
      <c r="O180" s="78"/>
      <c r="P180" s="83"/>
      <c r="Q180" s="84"/>
      <c r="R180" s="84"/>
      <c r="S180" s="84"/>
      <c r="T180" s="85"/>
      <c r="U180" s="78"/>
      <c r="V180" s="78"/>
      <c r="W180" s="78"/>
      <c r="X180" s="86"/>
      <c r="Y180" s="86"/>
      <c r="Z180" s="87"/>
      <c r="AA180" s="88"/>
      <c r="AB180" s="89"/>
      <c r="AC180" s="90"/>
      <c r="AD180" s="94" t="s">
        <v>232</v>
      </c>
      <c r="AE180" s="89" t="s">
        <v>222</v>
      </c>
      <c r="AF180" s="95"/>
      <c r="AG180" s="96" t="s">
        <v>5244</v>
      </c>
    </row>
    <row r="181" spans="1:16382" ht="46.5" hidden="1" customHeight="1" x14ac:dyDescent="0.25">
      <c r="A181" s="78" t="s">
        <v>2919</v>
      </c>
      <c r="B181" s="78" t="s">
        <v>2814</v>
      </c>
      <c r="C181" s="79" t="s">
        <v>586</v>
      </c>
      <c r="D181" s="78" t="s">
        <v>2848</v>
      </c>
      <c r="E181" s="78" t="s">
        <v>2843</v>
      </c>
      <c r="F181" s="78" t="s">
        <v>4159</v>
      </c>
      <c r="G181" s="78" t="s">
        <v>4191</v>
      </c>
      <c r="H181" s="78" t="s">
        <v>4192</v>
      </c>
      <c r="I181" s="78"/>
      <c r="J181" s="78"/>
      <c r="K181" s="80"/>
      <c r="L181" s="81">
        <v>58305.59</v>
      </c>
      <c r="M181" s="82">
        <v>0</v>
      </c>
      <c r="N181" s="78"/>
      <c r="O181" s="78"/>
      <c r="P181" s="83"/>
      <c r="Q181" s="84"/>
      <c r="R181" s="84"/>
      <c r="S181" s="84"/>
      <c r="T181" s="85"/>
      <c r="U181" s="78"/>
      <c r="V181" s="78"/>
      <c r="W181" s="78"/>
      <c r="X181" s="86"/>
      <c r="Y181" s="86"/>
      <c r="Z181" s="87"/>
      <c r="AA181" s="88"/>
      <c r="AB181" s="89"/>
      <c r="AC181" s="90"/>
      <c r="AD181" s="94" t="s">
        <v>232</v>
      </c>
      <c r="AE181" s="89" t="s">
        <v>218</v>
      </c>
      <c r="AF181" s="95"/>
      <c r="AG181" s="96"/>
    </row>
    <row r="182" spans="1:16382" ht="46.5" customHeight="1" x14ac:dyDescent="0.25">
      <c r="A182" s="78" t="s">
        <v>2940</v>
      </c>
      <c r="B182" s="78" t="s">
        <v>2814</v>
      </c>
      <c r="C182" s="79" t="s">
        <v>586</v>
      </c>
      <c r="D182" s="78" t="s">
        <v>2848</v>
      </c>
      <c r="E182" s="78" t="s">
        <v>2843</v>
      </c>
      <c r="F182" s="78" t="s">
        <v>2875</v>
      </c>
      <c r="G182" s="92" t="s">
        <v>4313</v>
      </c>
      <c r="H182" s="92" t="s">
        <v>4314</v>
      </c>
      <c r="I182" s="78" t="s">
        <v>4992</v>
      </c>
      <c r="J182" s="78" t="s">
        <v>2500</v>
      </c>
      <c r="K182" s="80" t="s">
        <v>114</v>
      </c>
      <c r="L182" s="81">
        <v>130000</v>
      </c>
      <c r="M182" s="82">
        <v>130000</v>
      </c>
      <c r="N182" s="78" t="s">
        <v>109</v>
      </c>
      <c r="O182" s="78" t="s">
        <v>2501</v>
      </c>
      <c r="P182" s="83"/>
      <c r="Q182" s="84" t="s">
        <v>233</v>
      </c>
      <c r="R182" s="84"/>
      <c r="S182" s="84"/>
      <c r="T182" s="85" t="s">
        <v>2481</v>
      </c>
      <c r="U182" s="78" t="s">
        <v>2502</v>
      </c>
      <c r="V182" s="78">
        <v>1</v>
      </c>
      <c r="W182" s="78" t="s">
        <v>2502</v>
      </c>
      <c r="X182" s="86">
        <v>130000</v>
      </c>
      <c r="Y182" s="86"/>
      <c r="Z182" s="87">
        <v>130000</v>
      </c>
      <c r="AA182" s="88">
        <v>0</v>
      </c>
      <c r="AB182" s="89" t="s">
        <v>2503</v>
      </c>
      <c r="AC182" s="90"/>
      <c r="AD182" s="94" t="s">
        <v>232</v>
      </c>
      <c r="AE182" s="89" t="s">
        <v>223</v>
      </c>
      <c r="AF182" s="95"/>
      <c r="AG182" s="96" t="s">
        <v>5245</v>
      </c>
    </row>
    <row r="183" spans="1:16382" ht="46.5" hidden="1" customHeight="1" x14ac:dyDescent="0.25">
      <c r="A183" s="78" t="s">
        <v>2919</v>
      </c>
      <c r="B183" s="78" t="s">
        <v>2814</v>
      </c>
      <c r="C183" s="79" t="s">
        <v>586</v>
      </c>
      <c r="D183" s="78" t="s">
        <v>2848</v>
      </c>
      <c r="E183" s="78" t="s">
        <v>2955</v>
      </c>
      <c r="F183" s="78" t="s">
        <v>4188</v>
      </c>
      <c r="G183" s="78" t="s">
        <v>4193</v>
      </c>
      <c r="H183" s="78" t="s">
        <v>4194</v>
      </c>
      <c r="I183" s="78"/>
      <c r="J183" s="78"/>
      <c r="K183" s="80"/>
      <c r="L183" s="81">
        <v>27099</v>
      </c>
      <c r="M183" s="82">
        <v>0</v>
      </c>
      <c r="N183" s="78"/>
      <c r="O183" s="78"/>
      <c r="P183" s="83"/>
      <c r="Q183" s="84"/>
      <c r="R183" s="84"/>
      <c r="S183" s="84"/>
      <c r="T183" s="85"/>
      <c r="U183" s="78"/>
      <c r="V183" s="78"/>
      <c r="W183" s="78"/>
      <c r="X183" s="86"/>
      <c r="Y183" s="86"/>
      <c r="Z183" s="87"/>
      <c r="AA183" s="88"/>
      <c r="AB183" s="89"/>
      <c r="AC183" s="90"/>
      <c r="AD183" s="94" t="s">
        <v>232</v>
      </c>
      <c r="AE183" s="89" t="s">
        <v>230</v>
      </c>
      <c r="AF183" s="95"/>
      <c r="AG183" s="96"/>
    </row>
    <row r="184" spans="1:16382" ht="46.5" customHeight="1" x14ac:dyDescent="0.25">
      <c r="A184" s="78" t="s">
        <v>3217</v>
      </c>
      <c r="B184" s="78" t="s">
        <v>2814</v>
      </c>
      <c r="C184" s="79" t="s">
        <v>586</v>
      </c>
      <c r="D184" s="78" t="s">
        <v>2851</v>
      </c>
      <c r="E184" s="78" t="s">
        <v>2843</v>
      </c>
      <c r="F184" s="78" t="s">
        <v>2875</v>
      </c>
      <c r="G184" s="92" t="s">
        <v>3262</v>
      </c>
      <c r="H184" s="92" t="s">
        <v>3263</v>
      </c>
      <c r="I184" s="78" t="s">
        <v>1299</v>
      </c>
      <c r="J184" s="78" t="s">
        <v>1300</v>
      </c>
      <c r="K184" s="80" t="s">
        <v>42</v>
      </c>
      <c r="L184" s="81">
        <v>4500</v>
      </c>
      <c r="M184" s="82">
        <v>3000</v>
      </c>
      <c r="N184" s="78"/>
      <c r="O184" s="78" t="s">
        <v>1301</v>
      </c>
      <c r="P184" s="83"/>
      <c r="Q184" s="84"/>
      <c r="R184" s="84" t="s">
        <v>214</v>
      </c>
      <c r="S184" s="84"/>
      <c r="T184" s="85"/>
      <c r="U184" s="78"/>
      <c r="V184" s="78"/>
      <c r="W184" s="78"/>
      <c r="X184" s="86">
        <v>4500</v>
      </c>
      <c r="Y184" s="86">
        <v>0</v>
      </c>
      <c r="Z184" s="87">
        <v>3000</v>
      </c>
      <c r="AA184" s="88">
        <v>1500</v>
      </c>
      <c r="AB184" s="89" t="s">
        <v>1302</v>
      </c>
      <c r="AC184" s="90"/>
      <c r="AD184" s="91" t="str">
        <f>VLOOKUP($G184,'[1]datos totales (FINAL) 2022'!$A$2:$F$408,3,FALSE)</f>
        <v>SI</v>
      </c>
      <c r="AE184" s="78" t="str">
        <f>VLOOKUP($G184,'[1]datos totales (FINAL) 2022'!$A$2:$F$408,4,FALSE)</f>
        <v>OBJETIVO 8: PROMOVER EL CRECIMIENTO ECONÓMICO INCLUSIVO Y SOSTENIBLE, EL EMPLEO Y EL TRABAJO DECENTE PARA TODOS</v>
      </c>
      <c r="AF184" s="92" t="str">
        <f>VLOOKUP($G184,'[1]datos totales (FINAL) 2022'!$A$2:$F$408,5,FALSE)</f>
        <v xml:space="preserve">Meta 8.8. </v>
      </c>
      <c r="AG184" s="93" t="str">
        <f>VLOOKUP($G184,'[1]datos totales (FINAL) 2022'!$A$2:$F$408,6,FALSE)</f>
        <v>También se puede aplicar el Objetivo 3. Garantizar una vida sana y promover el bienestar de todos a todas
las edades</v>
      </c>
    </row>
    <row r="185" spans="1:16382" ht="46.5" hidden="1" customHeight="1" x14ac:dyDescent="0.25">
      <c r="A185" s="78" t="s">
        <v>4109</v>
      </c>
      <c r="B185" s="78" t="s">
        <v>2814</v>
      </c>
      <c r="C185" s="79" t="s">
        <v>586</v>
      </c>
      <c r="D185" s="78" t="s">
        <v>2854</v>
      </c>
      <c r="E185" s="78" t="s">
        <v>2843</v>
      </c>
      <c r="F185" s="78" t="s">
        <v>4113</v>
      </c>
      <c r="G185" s="78" t="s">
        <v>4114</v>
      </c>
      <c r="H185" s="78" t="s">
        <v>4115</v>
      </c>
      <c r="I185" s="78"/>
      <c r="J185" s="78"/>
      <c r="K185" s="80"/>
      <c r="L185" s="81">
        <v>10000</v>
      </c>
      <c r="M185" s="82">
        <v>0</v>
      </c>
      <c r="N185" s="78"/>
      <c r="O185" s="78"/>
      <c r="P185" s="83"/>
      <c r="Q185" s="84"/>
      <c r="R185" s="84"/>
      <c r="S185" s="84"/>
      <c r="T185" s="85"/>
      <c r="U185" s="78"/>
      <c r="V185" s="78"/>
      <c r="W185" s="78"/>
      <c r="X185" s="86"/>
      <c r="Y185" s="86"/>
      <c r="Z185" s="87"/>
      <c r="AA185" s="88"/>
      <c r="AB185" s="89"/>
      <c r="AC185" s="90"/>
      <c r="AD185" s="94" t="s">
        <v>232</v>
      </c>
      <c r="AE185" s="89" t="s">
        <v>230</v>
      </c>
      <c r="AF185" s="95" t="s">
        <v>5232</v>
      </c>
      <c r="AG185" s="96"/>
    </row>
    <row r="186" spans="1:16382" ht="46.5" hidden="1" customHeight="1" x14ac:dyDescent="0.25">
      <c r="A186" s="78" t="s">
        <v>2919</v>
      </c>
      <c r="B186" s="78" t="s">
        <v>2814</v>
      </c>
      <c r="C186" s="79" t="s">
        <v>586</v>
      </c>
      <c r="D186" s="78" t="s">
        <v>2854</v>
      </c>
      <c r="E186" s="78" t="s">
        <v>2955</v>
      </c>
      <c r="F186" s="78" t="s">
        <v>2956</v>
      </c>
      <c r="G186" s="99" t="s">
        <v>4195</v>
      </c>
      <c r="H186" s="99" t="s">
        <v>4196</v>
      </c>
      <c r="I186" s="78"/>
      <c r="J186" s="78"/>
      <c r="K186" s="80"/>
      <c r="L186" s="99">
        <v>1533173</v>
      </c>
      <c r="M186" s="82">
        <v>0</v>
      </c>
      <c r="N186" s="78"/>
      <c r="O186" s="78"/>
      <c r="P186" s="83"/>
      <c r="Q186" s="84"/>
      <c r="R186" s="84"/>
      <c r="S186" s="84"/>
      <c r="T186" s="85"/>
      <c r="U186" s="78"/>
      <c r="V186" s="78"/>
      <c r="W186" s="78"/>
      <c r="X186" s="86"/>
      <c r="Y186" s="86"/>
      <c r="Z186" s="87"/>
      <c r="AA186" s="88"/>
      <c r="AB186" s="89"/>
      <c r="AC186" s="90"/>
      <c r="AD186" s="94" t="s">
        <v>232</v>
      </c>
      <c r="AE186" s="89" t="s">
        <v>218</v>
      </c>
      <c r="AF186" s="95"/>
      <c r="AG186" s="96" t="s">
        <v>5246</v>
      </c>
    </row>
    <row r="187" spans="1:16382" ht="46.5" customHeight="1" x14ac:dyDescent="0.25">
      <c r="A187" s="78" t="s">
        <v>3217</v>
      </c>
      <c r="B187" s="78" t="s">
        <v>2814</v>
      </c>
      <c r="C187" s="79" t="s">
        <v>586</v>
      </c>
      <c r="D187" s="78" t="s">
        <v>2874</v>
      </c>
      <c r="E187" s="78" t="s">
        <v>2843</v>
      </c>
      <c r="F187" s="78" t="s">
        <v>3264</v>
      </c>
      <c r="G187" s="92" t="s">
        <v>3265</v>
      </c>
      <c r="H187" s="92" t="s">
        <v>3266</v>
      </c>
      <c r="I187" s="78" t="s">
        <v>1303</v>
      </c>
      <c r="J187" s="78"/>
      <c r="K187" s="80" t="s">
        <v>42</v>
      </c>
      <c r="L187" s="81">
        <v>30000</v>
      </c>
      <c r="M187" s="82">
        <v>30000</v>
      </c>
      <c r="N187" s="78"/>
      <c r="O187" s="78" t="s">
        <v>1304</v>
      </c>
      <c r="P187" s="83"/>
      <c r="Q187" s="84"/>
      <c r="R187" s="84" t="s">
        <v>214</v>
      </c>
      <c r="S187" s="84"/>
      <c r="T187" s="85"/>
      <c r="U187" s="78"/>
      <c r="V187" s="78"/>
      <c r="W187" s="78"/>
      <c r="X187" s="86">
        <v>30000</v>
      </c>
      <c r="Y187" s="86">
        <v>0</v>
      </c>
      <c r="Z187" s="87">
        <v>30000</v>
      </c>
      <c r="AA187" s="88">
        <v>0</v>
      </c>
      <c r="AB187" s="89"/>
      <c r="AC187" s="90"/>
      <c r="AD187" s="91" t="str">
        <f>VLOOKUP($G187,'[1]datos totales (FINAL) 2022'!$A$2:$F$408,3,FALSE)</f>
        <v>SI</v>
      </c>
      <c r="AE187" s="78" t="str">
        <f>VLOOKUP($G187,'[1]datos totales (FINAL) 2022'!$A$2:$F$408,4,FALSE)</f>
        <v>OBJETIVO 9: CONSTRUIR INFRAESTRUCTURAS RESILIENTES, PROMOVER LA INDUSTRIALIZACIÓN SOSTENIBLE Y FOMENTAR LA INNOVACIÓN</v>
      </c>
      <c r="AF187" s="92">
        <f>VLOOKUP($G187,'[1]datos totales (FINAL) 2022'!$A$2:$F$408,5,FALSE)</f>
        <v>0</v>
      </c>
      <c r="AG187" s="93">
        <f>VLOOKUP($G187,'[1]datos totales (FINAL) 2022'!$A$2:$F$408,6,FALSE)</f>
        <v>0</v>
      </c>
    </row>
    <row r="188" spans="1:16382" ht="46.5" hidden="1" customHeight="1" x14ac:dyDescent="0.25">
      <c r="A188" s="78" t="s">
        <v>3463</v>
      </c>
      <c r="B188" s="78" t="s">
        <v>2814</v>
      </c>
      <c r="C188" s="79" t="s">
        <v>586</v>
      </c>
      <c r="D188" s="78" t="s">
        <v>2874</v>
      </c>
      <c r="E188" s="78" t="s">
        <v>2911</v>
      </c>
      <c r="F188" s="78" t="s">
        <v>585</v>
      </c>
      <c r="G188" s="78" t="s">
        <v>3467</v>
      </c>
      <c r="H188" s="78" t="s">
        <v>3468</v>
      </c>
      <c r="I188" s="78" t="s">
        <v>641</v>
      </c>
      <c r="J188" s="78" t="s">
        <v>642</v>
      </c>
      <c r="K188" s="80" t="s">
        <v>52</v>
      </c>
      <c r="L188" s="81">
        <v>3000</v>
      </c>
      <c r="M188" s="82">
        <v>0</v>
      </c>
      <c r="N188" s="78" t="s">
        <v>109</v>
      </c>
      <c r="O188" s="78" t="s">
        <v>643</v>
      </c>
      <c r="P188" s="83"/>
      <c r="Q188" s="84" t="s">
        <v>233</v>
      </c>
      <c r="R188" s="84" t="s">
        <v>214</v>
      </c>
      <c r="S188" s="84" t="s">
        <v>233</v>
      </c>
      <c r="T188" s="85"/>
      <c r="U188" s="78">
        <v>1</v>
      </c>
      <c r="V188" s="78">
        <v>0</v>
      </c>
      <c r="W188" s="78"/>
      <c r="X188" s="86">
        <v>3000</v>
      </c>
      <c r="Y188" s="86">
        <v>0</v>
      </c>
      <c r="Z188" s="87">
        <v>0</v>
      </c>
      <c r="AA188" s="88">
        <v>3000</v>
      </c>
      <c r="AB188" s="89" t="s">
        <v>644</v>
      </c>
      <c r="AC188" s="90"/>
      <c r="AD188" s="91" t="str">
        <f>VLOOKUP($G188,'[1]datos totales (FINAL) 2022'!$A$2:$F$408,3,FALSE)</f>
        <v>SI</v>
      </c>
      <c r="AE188" s="78" t="str">
        <f>VLOOKUP($G188,'[1]datos totales (FINAL) 2022'!$A$2:$F$408,4,FALSE)</f>
        <v>OBJETIVO 4: GARANTIZAR UNA EDUCACIÓN INCLUSIVA, EQUITATIVA Y DE CALIDAD Y PROMOVER OPORTUNIDADES DE APRENDIZAJE DURANTE TODA LA VIDA PARA TODOS</v>
      </c>
      <c r="AF188" s="92">
        <f>VLOOKUP($G188,'[1]datos totales (FINAL) 2022'!$A$2:$F$408,5,FALSE)</f>
        <v>0</v>
      </c>
      <c r="AG188" s="93" t="str">
        <f>VLOOKUP($G188,'[1]datos totales (FINAL) 2022'!$A$2:$F$408,6,FALSE)</f>
        <v xml:space="preserve"> ODS 9 (meta 9.5 Aumento de la investigación científica, capacidad tecnológica y 9.B, desarrollo de la tecnología, investigación y desarrollo) y ODS 4 (meta 4B).</v>
      </c>
    </row>
    <row r="189" spans="1:16382" ht="46.5" customHeight="1" x14ac:dyDescent="0.25">
      <c r="A189" s="78" t="s">
        <v>3217</v>
      </c>
      <c r="B189" s="78" t="s">
        <v>2814</v>
      </c>
      <c r="C189" s="79" t="s">
        <v>586</v>
      </c>
      <c r="D189" s="78" t="s">
        <v>2878</v>
      </c>
      <c r="E189" s="78" t="s">
        <v>2843</v>
      </c>
      <c r="F189" s="78" t="s">
        <v>497</v>
      </c>
      <c r="G189" s="92" t="s">
        <v>3267</v>
      </c>
      <c r="H189" s="92" t="s">
        <v>1305</v>
      </c>
      <c r="I189" s="78" t="s">
        <v>1305</v>
      </c>
      <c r="J189" s="78"/>
      <c r="K189" s="80" t="s">
        <v>42</v>
      </c>
      <c r="L189" s="81">
        <v>54200</v>
      </c>
      <c r="M189" s="82">
        <v>54200</v>
      </c>
      <c r="N189" s="78"/>
      <c r="O189" s="78" t="s">
        <v>1306</v>
      </c>
      <c r="P189" s="83"/>
      <c r="Q189" s="84"/>
      <c r="R189" s="84"/>
      <c r="S189" s="84"/>
      <c r="T189" s="85"/>
      <c r="U189" s="78"/>
      <c r="V189" s="78"/>
      <c r="W189" s="78"/>
      <c r="X189" s="86">
        <v>54200</v>
      </c>
      <c r="Y189" s="86">
        <v>47265.7</v>
      </c>
      <c r="Z189" s="87">
        <v>54200</v>
      </c>
      <c r="AA189" s="88">
        <v>0</v>
      </c>
      <c r="AB189" s="89" t="s">
        <v>1307</v>
      </c>
      <c r="AC189" s="90"/>
      <c r="AD189" s="91" t="str">
        <f>VLOOKUP($G189,'[1]datos totales (FINAL) 2022'!$A$2:$F$408,3,FALSE)</f>
        <v>SI</v>
      </c>
      <c r="AE189" s="78" t="str">
        <f>VLOOKUP($G189,'[1]datos totales (FINAL) 2022'!$A$2:$F$408,4,FALSE)</f>
        <v>OBJETIVO 12: GARANTIZAR MODALIDADES DE CONSUMO Y PRODUCCIÓN SOSTENIBLES</v>
      </c>
      <c r="AF189" s="92" t="str">
        <f>VLOOKUP($G189,'[1]datos totales (FINAL) 2022'!$A$2:$F$408,5,FALSE)</f>
        <v>Meta 12.4</v>
      </c>
      <c r="AG189" s="93" t="str">
        <f>VLOOKUP($G189,'[1]datos totales (FINAL) 2022'!$A$2:$F$408,6,FALSE)</f>
        <v>También vinculado al ODS 14, meta 14.1 (prevenir y reducir significativamente la contaminación marina de todo tipo, en particular la producida por actividades realizadas en tierra). Y ODS 13.</v>
      </c>
    </row>
    <row r="190" spans="1:16382" ht="46.5" customHeight="1" x14ac:dyDescent="0.25">
      <c r="A190" s="78" t="s">
        <v>3217</v>
      </c>
      <c r="B190" s="78" t="s">
        <v>2814</v>
      </c>
      <c r="C190" s="79" t="s">
        <v>586</v>
      </c>
      <c r="D190" s="78" t="s">
        <v>2859</v>
      </c>
      <c r="E190" s="78" t="s">
        <v>2843</v>
      </c>
      <c r="F190" s="78" t="s">
        <v>3264</v>
      </c>
      <c r="G190" s="92" t="s">
        <v>3268</v>
      </c>
      <c r="H190" s="92" t="s">
        <v>3269</v>
      </c>
      <c r="I190" s="78" t="s">
        <v>1308</v>
      </c>
      <c r="J190" s="78"/>
      <c r="K190" s="80" t="s">
        <v>42</v>
      </c>
      <c r="L190" s="81">
        <v>2540969.7799999998</v>
      </c>
      <c r="M190" s="82">
        <v>3385428.24</v>
      </c>
      <c r="N190" s="78"/>
      <c r="O190" s="78" t="s">
        <v>1309</v>
      </c>
      <c r="P190" s="83"/>
      <c r="Q190" s="84"/>
      <c r="R190" s="84"/>
      <c r="S190" s="84"/>
      <c r="T190" s="85"/>
      <c r="U190" s="78"/>
      <c r="V190" s="78"/>
      <c r="W190" s="78"/>
      <c r="X190" s="86">
        <v>2540969.7799999998</v>
      </c>
      <c r="Y190" s="86">
        <v>2343247.9300000002</v>
      </c>
      <c r="Z190" s="87">
        <v>3385428.24</v>
      </c>
      <c r="AA190" s="88">
        <v>-844458.46000000043</v>
      </c>
      <c r="AB190" s="89" t="s">
        <v>1310</v>
      </c>
      <c r="AC190" s="90"/>
      <c r="AD190" s="91" t="str">
        <f>VLOOKUP($G190,'[1]datos totales (FINAL) 2022'!$A$2:$F$408,3,FALSE)</f>
        <v>SI</v>
      </c>
      <c r="AE190" s="78" t="str">
        <f>VLOOKUP($G190,'[1]datos totales (FINAL) 2022'!$A$2:$F$408,4,FALSE)</f>
        <v>OBJETIVO 9: CONSTRUIR INFRAESTRUCTURAS RESILIENTES, PROMOVER LA INDUSTRIALIZACIÓN SOSTENIBLE Y FOMENTAR LA INNOVACIÓN</v>
      </c>
      <c r="AF190" s="92">
        <f>VLOOKUP($G190,'[1]datos totales (FINAL) 2022'!$A$2:$F$408,5,FALSE)</f>
        <v>0</v>
      </c>
      <c r="AG190" s="93" t="str">
        <f>VLOOKUP($G190,'[1]datos totales (FINAL) 2022'!$A$2:$F$408,6,FALSE)</f>
        <v>También vinculado al ODS 7 y ODS 13</v>
      </c>
    </row>
    <row r="191" spans="1:16382" ht="46.5" customHeight="1" x14ac:dyDescent="0.25">
      <c r="A191" s="78" t="s">
        <v>3217</v>
      </c>
      <c r="B191" s="78" t="s">
        <v>2814</v>
      </c>
      <c r="C191" s="79" t="s">
        <v>586</v>
      </c>
      <c r="D191" s="78" t="s">
        <v>2859</v>
      </c>
      <c r="E191" s="78" t="s">
        <v>2843</v>
      </c>
      <c r="F191" s="78" t="s">
        <v>3006</v>
      </c>
      <c r="G191" s="92" t="s">
        <v>3270</v>
      </c>
      <c r="H191" s="92" t="s">
        <v>1283</v>
      </c>
      <c r="I191" s="78" t="s">
        <v>1283</v>
      </c>
      <c r="J191" s="78"/>
      <c r="K191" s="80" t="s">
        <v>42</v>
      </c>
      <c r="L191" s="81">
        <v>155000</v>
      </c>
      <c r="M191" s="82">
        <v>155000</v>
      </c>
      <c r="N191" s="78"/>
      <c r="O191" s="78" t="s">
        <v>1284</v>
      </c>
      <c r="P191" s="83"/>
      <c r="Q191" s="84"/>
      <c r="R191" s="84" t="s">
        <v>214</v>
      </c>
      <c r="S191" s="84"/>
      <c r="T191" s="85"/>
      <c r="U191" s="78"/>
      <c r="V191" s="78"/>
      <c r="W191" s="78"/>
      <c r="X191" s="86">
        <v>155000</v>
      </c>
      <c r="Y191" s="86">
        <v>165801.42000000001</v>
      </c>
      <c r="Z191" s="87">
        <v>155000</v>
      </c>
      <c r="AA191" s="88">
        <v>0</v>
      </c>
      <c r="AB191" s="89"/>
      <c r="AC191" s="90"/>
      <c r="AD191" s="91" t="str">
        <f>VLOOKUP($G191,'[1]datos totales (FINAL) 2022'!$A$2:$F$408,3,FALSE)</f>
        <v>SI</v>
      </c>
      <c r="AE191" s="78" t="str">
        <f>VLOOKUP($G191,'[1]datos totales (FINAL) 2022'!$A$2:$F$408,4,FALSE)</f>
        <v>OBJETIVO 9: CONSTRUIR INFRAESTRUCTURAS RESILIENTES, PROMOVER LA INDUSTRIALIZACIÓN SOSTENIBLE Y FOMENTAR LA INNOVACIÓN</v>
      </c>
      <c r="AF191" s="92">
        <f>VLOOKUP($G191,'[1]datos totales (FINAL) 2022'!$A$2:$F$408,5,FALSE)</f>
        <v>0</v>
      </c>
      <c r="AG191" s="93" t="str">
        <f>VLOOKUP($G191,'[1]datos totales (FINAL) 2022'!$A$2:$F$408,6,FALSE)</f>
        <v>También vinculado al ODS 7 y ODS 13 y al ODS 3 (por el mantenimiento de los desfibriladores)</v>
      </c>
    </row>
    <row r="192" spans="1:16382" ht="46.5" customHeight="1" x14ac:dyDescent="0.25">
      <c r="A192" s="100" t="s">
        <v>3217</v>
      </c>
      <c r="B192" s="78" t="s">
        <v>2814</v>
      </c>
      <c r="C192" s="101" t="s">
        <v>586</v>
      </c>
      <c r="D192" s="102" t="s">
        <v>3271</v>
      </c>
      <c r="E192" s="80" t="s">
        <v>2843</v>
      </c>
      <c r="F192" s="78" t="s">
        <v>3264</v>
      </c>
      <c r="G192" s="92" t="s">
        <v>3272</v>
      </c>
      <c r="H192" s="92" t="s">
        <v>3273</v>
      </c>
      <c r="I192" s="84" t="s">
        <v>1311</v>
      </c>
      <c r="J192" s="84"/>
      <c r="K192" s="84" t="s">
        <v>42</v>
      </c>
      <c r="L192" s="78">
        <v>243512.5</v>
      </c>
      <c r="M192" s="103">
        <v>217769.87</v>
      </c>
      <c r="N192" s="85"/>
      <c r="O192" s="78" t="s">
        <v>1312</v>
      </c>
      <c r="P192" s="78"/>
      <c r="Q192" s="78"/>
      <c r="R192" s="100"/>
      <c r="S192" s="78"/>
      <c r="T192" s="81"/>
      <c r="U192" s="102"/>
      <c r="V192" s="80"/>
      <c r="W192" s="78"/>
      <c r="X192" s="78">
        <v>243512.5</v>
      </c>
      <c r="Y192" s="78">
        <v>215254.23</v>
      </c>
      <c r="Z192" s="78">
        <v>217769.87</v>
      </c>
      <c r="AA192" s="83">
        <v>25742.630000000005</v>
      </c>
      <c r="AB192" s="84" t="s">
        <v>1313</v>
      </c>
      <c r="AC192" s="84"/>
      <c r="AD192" s="104" t="str">
        <f>VLOOKUP($G192,'[1]datos totales (FINAL) 2022'!$A$2:$F$408,3,FALSE)</f>
        <v>SI</v>
      </c>
      <c r="AE192" s="85" t="str">
        <f>VLOOKUP($G192,'[1]datos totales (FINAL) 2022'!$A$2:$F$408,4,FALSE)</f>
        <v>OBJETIVO 11: LOGRAR QUE LAS CIUDADES SEAN MÁS INCLUSIVAS, SEGURAS, RESILIENTES Y SOSTENIBLES</v>
      </c>
      <c r="AF192" s="92">
        <f>VLOOKUP($G192,'[1]datos totales (FINAL) 2022'!$A$2:$F$408,5,FALSE)</f>
        <v>0</v>
      </c>
      <c r="AG192" s="78" t="str">
        <f>VLOOKUP($G192,'[1]datos totales (FINAL) 2022'!$A$2:$F$408,6,FALSE)</f>
        <v>También vinculado al ODS 9</v>
      </c>
      <c r="AH192" s="78"/>
      <c r="AI192" s="81"/>
      <c r="AJ192" s="102"/>
      <c r="AK192" s="80"/>
      <c r="AL192" s="78"/>
      <c r="AM192" s="78"/>
      <c r="AN192" s="78"/>
      <c r="AO192" s="78"/>
      <c r="AP192" s="83"/>
      <c r="AQ192" s="84"/>
      <c r="AR192" s="84"/>
      <c r="AS192" s="84"/>
      <c r="AT192" s="85"/>
      <c r="AU192" s="78"/>
      <c r="AV192" s="78"/>
      <c r="AW192" s="78"/>
      <c r="AX192" s="100"/>
      <c r="AY192" s="78"/>
      <c r="AZ192" s="81"/>
      <c r="BA192" s="102"/>
      <c r="BB192" s="80"/>
      <c r="BC192" s="78"/>
      <c r="BD192" s="78"/>
      <c r="BE192" s="78"/>
      <c r="BF192" s="78"/>
      <c r="BG192" s="83"/>
      <c r="BH192" s="84"/>
      <c r="BI192" s="84"/>
      <c r="BJ192" s="84"/>
      <c r="BK192" s="85"/>
      <c r="BL192" s="78"/>
      <c r="BM192" s="78"/>
      <c r="BN192" s="78"/>
      <c r="BO192" s="100"/>
      <c r="BP192" s="78"/>
      <c r="BQ192" s="81"/>
      <c r="BR192" s="102"/>
      <c r="BS192" s="80"/>
      <c r="BT192" s="78"/>
      <c r="BU192" s="78"/>
      <c r="BV192" s="78"/>
      <c r="BW192" s="78"/>
      <c r="BX192" s="83"/>
      <c r="BY192" s="84"/>
      <c r="BZ192" s="84"/>
      <c r="CA192" s="84"/>
      <c r="CB192" s="85"/>
      <c r="CC192" s="78"/>
      <c r="CD192" s="78"/>
      <c r="CE192" s="78"/>
      <c r="CF192" s="100"/>
      <c r="CG192" s="78"/>
      <c r="CH192" s="81"/>
      <c r="CI192" s="102"/>
      <c r="CJ192" s="80"/>
      <c r="CK192" s="78"/>
      <c r="CL192" s="78"/>
      <c r="CM192" s="78"/>
      <c r="CN192" s="78"/>
      <c r="CO192" s="83"/>
      <c r="CP192" s="84"/>
      <c r="CQ192" s="84"/>
      <c r="CR192" s="84"/>
      <c r="CS192" s="85"/>
      <c r="CT192" s="78"/>
      <c r="CU192" s="78"/>
      <c r="CV192" s="78"/>
      <c r="CW192" s="100"/>
      <c r="CX192" s="78"/>
      <c r="CY192" s="81"/>
      <c r="CZ192" s="102"/>
      <c r="DA192" s="80"/>
      <c r="DB192" s="78"/>
      <c r="DC192" s="78"/>
      <c r="DD192" s="78"/>
      <c r="DE192" s="78"/>
      <c r="DF192" s="83"/>
      <c r="DG192" s="84"/>
      <c r="DH192" s="84"/>
      <c r="DI192" s="84"/>
      <c r="DJ192" s="85"/>
      <c r="DK192" s="78"/>
      <c r="DL192" s="78"/>
      <c r="DM192" s="78"/>
      <c r="DN192" s="100"/>
      <c r="DO192" s="78"/>
      <c r="DP192" s="81"/>
      <c r="DQ192" s="102"/>
      <c r="DR192" s="80"/>
      <c r="DS192" s="78"/>
      <c r="DT192" s="78"/>
      <c r="DU192" s="78"/>
      <c r="DV192" s="78"/>
      <c r="DW192" s="83"/>
      <c r="DX192" s="84"/>
      <c r="DY192" s="84"/>
      <c r="DZ192" s="84"/>
      <c r="EA192" s="85"/>
      <c r="EB192" s="78"/>
      <c r="EC192" s="78"/>
      <c r="ED192" s="78"/>
      <c r="EE192" s="100"/>
      <c r="EF192" s="78"/>
      <c r="EG192" s="81"/>
      <c r="EH192" s="102"/>
      <c r="EI192" s="80"/>
      <c r="EJ192" s="78"/>
      <c r="EK192" s="78"/>
      <c r="EL192" s="78"/>
      <c r="EM192" s="78"/>
      <c r="EN192" s="83"/>
      <c r="EO192" s="84"/>
      <c r="EP192" s="84"/>
      <c r="EQ192" s="84"/>
      <c r="ER192" s="85"/>
      <c r="ES192" s="78"/>
      <c r="ET192" s="78"/>
      <c r="EU192" s="78"/>
      <c r="EV192" s="100"/>
      <c r="EW192" s="78"/>
      <c r="EX192" s="81"/>
      <c r="EY192" s="102"/>
      <c r="EZ192" s="80"/>
      <c r="FA192" s="78"/>
      <c r="FB192" s="78"/>
      <c r="FC192" s="78"/>
      <c r="FD192" s="78"/>
      <c r="FE192" s="83"/>
      <c r="FF192" s="84"/>
      <c r="FG192" s="84"/>
      <c r="FH192" s="84"/>
      <c r="FI192" s="85"/>
      <c r="FJ192" s="78"/>
      <c r="FK192" s="78"/>
      <c r="FL192" s="78"/>
      <c r="FM192" s="100"/>
      <c r="FN192" s="78"/>
      <c r="FO192" s="81"/>
      <c r="FP192" s="102"/>
      <c r="FQ192" s="80"/>
      <c r="FR192" s="78"/>
      <c r="FS192" s="78"/>
      <c r="FT192" s="78"/>
      <c r="FU192" s="78"/>
      <c r="FV192" s="83"/>
      <c r="FW192" s="84"/>
      <c r="FX192" s="84"/>
      <c r="FY192" s="84"/>
      <c r="FZ192" s="85"/>
      <c r="GA192" s="78"/>
      <c r="GB192" s="78"/>
      <c r="GC192" s="78"/>
      <c r="GD192" s="100"/>
      <c r="GE192" s="78"/>
      <c r="GF192" s="81"/>
      <c r="GG192" s="102"/>
      <c r="GH192" s="80"/>
      <c r="GI192" s="78"/>
      <c r="GJ192" s="78"/>
      <c r="GK192" s="78"/>
      <c r="GL192" s="78"/>
      <c r="GM192" s="83"/>
      <c r="GN192" s="84"/>
      <c r="GO192" s="84"/>
      <c r="GP192" s="84"/>
      <c r="GQ192" s="85"/>
      <c r="GR192" s="78"/>
      <c r="GS192" s="78"/>
      <c r="GT192" s="78"/>
      <c r="GU192" s="100"/>
      <c r="GV192" s="78"/>
      <c r="GW192" s="81"/>
      <c r="GX192" s="102"/>
      <c r="GY192" s="80"/>
      <c r="GZ192" s="78"/>
      <c r="HA192" s="78"/>
      <c r="HB192" s="78"/>
      <c r="HC192" s="78"/>
      <c r="HD192" s="83"/>
      <c r="HE192" s="84"/>
      <c r="HF192" s="84"/>
      <c r="HG192" s="84"/>
      <c r="HH192" s="85"/>
      <c r="HI192" s="78"/>
      <c r="HJ192" s="78"/>
      <c r="HK192" s="78"/>
      <c r="HL192" s="100"/>
      <c r="HM192" s="78"/>
      <c r="HN192" s="81"/>
      <c r="HO192" s="102"/>
      <c r="HP192" s="80"/>
      <c r="HQ192" s="78"/>
      <c r="HR192" s="78"/>
      <c r="HS192" s="78"/>
      <c r="HT192" s="78"/>
      <c r="HU192" s="83"/>
      <c r="HV192" s="84"/>
      <c r="HW192" s="84"/>
      <c r="HX192" s="84"/>
      <c r="HY192" s="85"/>
      <c r="HZ192" s="78"/>
      <c r="IA192" s="78"/>
      <c r="IB192" s="78"/>
      <c r="IC192" s="100"/>
      <c r="ID192" s="78"/>
      <c r="IE192" s="81"/>
      <c r="IF192" s="102"/>
      <c r="IG192" s="80"/>
      <c r="IH192" s="78"/>
      <c r="II192" s="78"/>
      <c r="IJ192" s="78"/>
      <c r="IK192" s="78"/>
      <c r="IL192" s="83"/>
      <c r="IM192" s="84"/>
      <c r="IN192" s="84"/>
      <c r="IO192" s="84"/>
      <c r="IP192" s="85"/>
      <c r="IQ192" s="78"/>
      <c r="IR192" s="78"/>
      <c r="IS192" s="78"/>
      <c r="IT192" s="100"/>
      <c r="IU192" s="78"/>
      <c r="IV192" s="81"/>
      <c r="IW192" s="102"/>
      <c r="IX192" s="80"/>
      <c r="IY192" s="78"/>
      <c r="IZ192" s="78"/>
      <c r="JA192" s="78"/>
      <c r="JB192" s="78"/>
      <c r="JC192" s="83"/>
      <c r="JD192" s="84"/>
      <c r="JE192" s="84"/>
      <c r="JF192" s="84"/>
      <c r="JG192" s="85"/>
      <c r="JH192" s="78"/>
      <c r="JI192" s="78"/>
      <c r="JJ192" s="78"/>
      <c r="JK192" s="100"/>
      <c r="JL192" s="78"/>
      <c r="JM192" s="81"/>
      <c r="JN192" s="102"/>
      <c r="JO192" s="80"/>
      <c r="JP192" s="78"/>
      <c r="JQ192" s="78"/>
      <c r="JR192" s="78"/>
      <c r="JS192" s="78"/>
      <c r="JT192" s="83"/>
      <c r="JU192" s="84"/>
      <c r="JV192" s="84"/>
      <c r="JW192" s="84"/>
      <c r="JX192" s="85"/>
      <c r="JY192" s="78"/>
      <c r="JZ192" s="78"/>
      <c r="KA192" s="78"/>
      <c r="KB192" s="100"/>
      <c r="KC192" s="78"/>
      <c r="KD192" s="81"/>
      <c r="KE192" s="102"/>
      <c r="KF192" s="80"/>
      <c r="KG192" s="78"/>
      <c r="KH192" s="78"/>
      <c r="KI192" s="78"/>
      <c r="KJ192" s="78"/>
      <c r="KK192" s="83"/>
      <c r="KL192" s="84"/>
      <c r="KM192" s="84"/>
      <c r="KN192" s="84"/>
      <c r="KO192" s="85"/>
      <c r="KP192" s="78"/>
      <c r="KQ192" s="78"/>
      <c r="KR192" s="78"/>
      <c r="KS192" s="100"/>
      <c r="KT192" s="78"/>
      <c r="KU192" s="81"/>
      <c r="KV192" s="102"/>
      <c r="KW192" s="80"/>
      <c r="KX192" s="78"/>
      <c r="KY192" s="78"/>
      <c r="KZ192" s="78"/>
      <c r="LA192" s="78"/>
      <c r="LB192" s="83"/>
      <c r="LC192" s="84"/>
      <c r="LD192" s="84"/>
      <c r="LE192" s="84"/>
      <c r="LF192" s="85"/>
      <c r="LG192" s="78"/>
      <c r="LH192" s="78"/>
      <c r="LI192" s="78"/>
      <c r="LJ192" s="100"/>
      <c r="LK192" s="78"/>
      <c r="LL192" s="81"/>
      <c r="LM192" s="102"/>
      <c r="LN192" s="80"/>
      <c r="LO192" s="78"/>
      <c r="LP192" s="78"/>
      <c r="LQ192" s="78"/>
      <c r="LR192" s="78"/>
      <c r="LS192" s="83"/>
      <c r="LT192" s="84"/>
      <c r="LU192" s="84"/>
      <c r="LV192" s="84"/>
      <c r="LW192" s="85"/>
      <c r="LX192" s="78"/>
      <c r="LY192" s="78"/>
      <c r="LZ192" s="78"/>
      <c r="MA192" s="100"/>
      <c r="MB192" s="78"/>
      <c r="MC192" s="81"/>
      <c r="MD192" s="102"/>
      <c r="ME192" s="80"/>
      <c r="MF192" s="78"/>
      <c r="MG192" s="78"/>
      <c r="MH192" s="78"/>
      <c r="MI192" s="78"/>
      <c r="MJ192" s="83"/>
      <c r="MK192" s="84"/>
      <c r="ML192" s="84"/>
      <c r="MM192" s="84"/>
      <c r="MN192" s="85"/>
      <c r="MO192" s="78"/>
      <c r="MP192" s="78"/>
      <c r="MQ192" s="78"/>
      <c r="MR192" s="100"/>
      <c r="MS192" s="78"/>
      <c r="MT192" s="81"/>
      <c r="MU192" s="102"/>
      <c r="MV192" s="80"/>
      <c r="MW192" s="78"/>
      <c r="MX192" s="78"/>
      <c r="MY192" s="78"/>
      <c r="MZ192" s="78"/>
      <c r="NA192" s="83"/>
      <c r="NB192" s="84"/>
      <c r="NC192" s="84"/>
      <c r="ND192" s="84"/>
      <c r="NE192" s="85"/>
      <c r="NF192" s="78"/>
      <c r="NG192" s="78"/>
      <c r="NH192" s="78"/>
      <c r="NI192" s="100"/>
      <c r="NJ192" s="78"/>
      <c r="NK192" s="81"/>
      <c r="NL192" s="102"/>
      <c r="NM192" s="80"/>
      <c r="NN192" s="78"/>
      <c r="NO192" s="78"/>
      <c r="NP192" s="78"/>
      <c r="NQ192" s="78"/>
      <c r="NR192" s="83"/>
      <c r="NS192" s="84"/>
      <c r="NT192" s="84"/>
      <c r="NU192" s="84"/>
      <c r="NV192" s="85"/>
      <c r="NW192" s="78"/>
      <c r="NX192" s="78"/>
      <c r="NY192" s="78"/>
      <c r="NZ192" s="100"/>
      <c r="OA192" s="78"/>
      <c r="OB192" s="81"/>
      <c r="OC192" s="102"/>
      <c r="OD192" s="80"/>
      <c r="OE192" s="78"/>
      <c r="OF192" s="78"/>
      <c r="OG192" s="78"/>
      <c r="OH192" s="78"/>
      <c r="OI192" s="83"/>
      <c r="OJ192" s="84"/>
      <c r="OK192" s="84"/>
      <c r="OL192" s="84"/>
      <c r="OM192" s="85"/>
      <c r="ON192" s="78"/>
      <c r="OO192" s="78"/>
      <c r="OP192" s="78"/>
      <c r="OQ192" s="100"/>
      <c r="OR192" s="78"/>
      <c r="OS192" s="81"/>
      <c r="OT192" s="102"/>
      <c r="OU192" s="80"/>
      <c r="OV192" s="78"/>
      <c r="OW192" s="78"/>
      <c r="OX192" s="78"/>
      <c r="OY192" s="78"/>
      <c r="OZ192" s="83"/>
      <c r="PA192" s="84"/>
      <c r="PB192" s="84"/>
      <c r="PC192" s="84"/>
      <c r="PD192" s="85"/>
      <c r="PE192" s="78"/>
      <c r="PF192" s="78"/>
      <c r="PG192" s="78"/>
      <c r="PH192" s="100"/>
      <c r="PI192" s="78"/>
      <c r="PJ192" s="81"/>
      <c r="PK192" s="102"/>
      <c r="PL192" s="80"/>
      <c r="PM192" s="78"/>
      <c r="PN192" s="78"/>
      <c r="PO192" s="78"/>
      <c r="PP192" s="78"/>
      <c r="PQ192" s="83"/>
      <c r="PR192" s="84"/>
      <c r="PS192" s="84"/>
      <c r="PT192" s="84"/>
      <c r="PU192" s="85"/>
      <c r="PV192" s="78"/>
      <c r="PW192" s="78"/>
      <c r="PX192" s="78"/>
      <c r="PY192" s="100"/>
      <c r="PZ192" s="78"/>
      <c r="QA192" s="81"/>
      <c r="QB192" s="102"/>
      <c r="QC192" s="80"/>
      <c r="QD192" s="78"/>
      <c r="QE192" s="78"/>
      <c r="QF192" s="78"/>
      <c r="QG192" s="78"/>
      <c r="QH192" s="83"/>
      <c r="QI192" s="84"/>
      <c r="QJ192" s="84"/>
      <c r="QK192" s="84"/>
      <c r="QL192" s="85"/>
      <c r="QM192" s="78"/>
      <c r="QN192" s="78"/>
      <c r="QO192" s="78"/>
      <c r="QP192" s="100"/>
      <c r="QQ192" s="78"/>
      <c r="QR192" s="81"/>
      <c r="QS192" s="102"/>
      <c r="QT192" s="80"/>
      <c r="QU192" s="78"/>
      <c r="QV192" s="78"/>
      <c r="QW192" s="78"/>
      <c r="QX192" s="78"/>
      <c r="QY192" s="83"/>
      <c r="QZ192" s="84"/>
      <c r="RA192" s="84"/>
      <c r="RB192" s="84"/>
      <c r="RC192" s="85"/>
      <c r="RD192" s="78"/>
      <c r="RE192" s="78"/>
      <c r="RF192" s="78"/>
      <c r="RG192" s="100"/>
      <c r="RH192" s="78"/>
      <c r="RI192" s="81"/>
      <c r="RJ192" s="102"/>
      <c r="RK192" s="80"/>
      <c r="RL192" s="78"/>
      <c r="RM192" s="78"/>
      <c r="RN192" s="78"/>
      <c r="RO192" s="78"/>
      <c r="RP192" s="83"/>
      <c r="RQ192" s="84"/>
      <c r="RR192" s="84"/>
      <c r="RS192" s="84"/>
      <c r="RT192" s="85"/>
      <c r="RU192" s="78"/>
      <c r="RV192" s="78"/>
      <c r="RW192" s="78"/>
      <c r="RX192" s="100"/>
      <c r="RY192" s="78"/>
      <c r="RZ192" s="81"/>
      <c r="SA192" s="102"/>
      <c r="SB192" s="80"/>
      <c r="SC192" s="78"/>
      <c r="SD192" s="78"/>
      <c r="SE192" s="78"/>
      <c r="SF192" s="78"/>
      <c r="SG192" s="83"/>
      <c r="SH192" s="84"/>
      <c r="SI192" s="84"/>
      <c r="SJ192" s="84"/>
      <c r="SK192" s="85"/>
      <c r="SL192" s="78"/>
      <c r="SM192" s="78"/>
      <c r="SN192" s="78"/>
      <c r="SO192" s="100"/>
      <c r="SP192" s="78"/>
      <c r="SQ192" s="81"/>
      <c r="SR192" s="102"/>
      <c r="SS192" s="80"/>
      <c r="ST192" s="78"/>
      <c r="SU192" s="78"/>
      <c r="SV192" s="78"/>
      <c r="SW192" s="78"/>
      <c r="SX192" s="83"/>
      <c r="SY192" s="84"/>
      <c r="SZ192" s="84"/>
      <c r="TA192" s="84"/>
      <c r="TB192" s="85"/>
      <c r="TC192" s="78"/>
      <c r="TD192" s="78"/>
      <c r="TE192" s="78"/>
      <c r="TF192" s="100"/>
      <c r="TG192" s="78"/>
      <c r="TH192" s="81"/>
      <c r="TI192" s="102"/>
      <c r="TJ192" s="80"/>
      <c r="TK192" s="78"/>
      <c r="TL192" s="78"/>
      <c r="TM192" s="78"/>
      <c r="TN192" s="78"/>
      <c r="TO192" s="83"/>
      <c r="TP192" s="84"/>
      <c r="TQ192" s="84"/>
      <c r="TR192" s="84"/>
      <c r="TS192" s="85"/>
      <c r="TT192" s="78"/>
      <c r="TU192" s="78"/>
      <c r="TV192" s="78"/>
      <c r="TW192" s="100"/>
      <c r="TX192" s="78"/>
      <c r="TY192" s="81"/>
      <c r="TZ192" s="102"/>
      <c r="UA192" s="80"/>
      <c r="UB192" s="78"/>
      <c r="UC192" s="78"/>
      <c r="UD192" s="78"/>
      <c r="UE192" s="78"/>
      <c r="UF192" s="83"/>
      <c r="UG192" s="84"/>
      <c r="UH192" s="84"/>
      <c r="UI192" s="84"/>
      <c r="UJ192" s="85"/>
      <c r="UK192" s="78"/>
      <c r="UL192" s="78"/>
      <c r="UM192" s="78"/>
      <c r="UN192" s="100"/>
      <c r="UO192" s="78"/>
      <c r="UP192" s="81"/>
      <c r="UQ192" s="102"/>
      <c r="UR192" s="80"/>
      <c r="US192" s="78"/>
      <c r="UT192" s="78"/>
      <c r="UU192" s="78"/>
      <c r="UV192" s="78"/>
      <c r="UW192" s="83"/>
      <c r="UX192" s="84"/>
      <c r="UY192" s="84"/>
      <c r="UZ192" s="84"/>
      <c r="VA192" s="85"/>
      <c r="VB192" s="78"/>
      <c r="VC192" s="78"/>
      <c r="VD192" s="78"/>
      <c r="VE192" s="100"/>
      <c r="VF192" s="78"/>
      <c r="VG192" s="81"/>
      <c r="VH192" s="102"/>
      <c r="VI192" s="80"/>
      <c r="VJ192" s="78"/>
      <c r="VK192" s="78"/>
      <c r="VL192" s="78"/>
      <c r="VM192" s="78"/>
      <c r="VN192" s="83"/>
      <c r="VO192" s="84"/>
      <c r="VP192" s="84"/>
      <c r="VQ192" s="84"/>
      <c r="VR192" s="85"/>
      <c r="VS192" s="78"/>
      <c r="VT192" s="78"/>
      <c r="VU192" s="78"/>
      <c r="VV192" s="100"/>
      <c r="VW192" s="78"/>
      <c r="VX192" s="81"/>
      <c r="VY192" s="102"/>
      <c r="VZ192" s="80"/>
      <c r="WA192" s="78"/>
      <c r="WB192" s="78"/>
      <c r="WC192" s="78"/>
      <c r="WD192" s="78"/>
      <c r="WE192" s="83"/>
      <c r="WF192" s="84"/>
      <c r="WG192" s="84"/>
      <c r="WH192" s="84"/>
      <c r="WI192" s="85"/>
      <c r="WJ192" s="78"/>
      <c r="WK192" s="78"/>
      <c r="WL192" s="78"/>
      <c r="WM192" s="100"/>
      <c r="WN192" s="78"/>
      <c r="WO192" s="81"/>
      <c r="WP192" s="102"/>
      <c r="WQ192" s="80"/>
      <c r="WR192" s="78"/>
      <c r="WS192" s="78"/>
      <c r="WT192" s="78"/>
      <c r="WU192" s="78"/>
      <c r="WV192" s="83"/>
      <c r="WW192" s="84"/>
      <c r="WX192" s="84"/>
      <c r="WY192" s="84"/>
      <c r="WZ192" s="85"/>
      <c r="XA192" s="78"/>
      <c r="XB192" s="78"/>
      <c r="XC192" s="78"/>
      <c r="XD192" s="100"/>
      <c r="XE192" s="78"/>
      <c r="XF192" s="81"/>
      <c r="XG192" s="102"/>
      <c r="XH192" s="80"/>
      <c r="XI192" s="78"/>
      <c r="XJ192" s="78"/>
      <c r="XK192" s="78"/>
      <c r="XL192" s="78"/>
      <c r="XM192" s="83"/>
      <c r="XN192" s="84"/>
      <c r="XO192" s="84"/>
      <c r="XP192" s="84"/>
      <c r="XQ192" s="85"/>
      <c r="XR192" s="78"/>
      <c r="XS192" s="78"/>
      <c r="XT192" s="78"/>
      <c r="XU192" s="100"/>
      <c r="XV192" s="78"/>
      <c r="XW192" s="81"/>
      <c r="XX192" s="102"/>
      <c r="XY192" s="80"/>
      <c r="XZ192" s="78"/>
      <c r="YA192" s="78"/>
      <c r="YB192" s="78"/>
      <c r="YC192" s="78"/>
      <c r="YD192" s="83"/>
      <c r="YE192" s="84"/>
      <c r="YF192" s="84"/>
      <c r="YG192" s="84"/>
      <c r="YH192" s="85"/>
      <c r="YI192" s="78"/>
      <c r="YJ192" s="78"/>
      <c r="YK192" s="78"/>
      <c r="YL192" s="100"/>
      <c r="YM192" s="78"/>
      <c r="YN192" s="81"/>
      <c r="YO192" s="102"/>
      <c r="YP192" s="80"/>
      <c r="YQ192" s="78"/>
      <c r="YR192" s="78"/>
      <c r="YS192" s="78"/>
      <c r="YT192" s="78"/>
      <c r="YU192" s="83"/>
      <c r="YV192" s="84"/>
      <c r="YW192" s="84"/>
      <c r="YX192" s="84"/>
      <c r="YY192" s="85"/>
      <c r="YZ192" s="78"/>
      <c r="ZA192" s="78"/>
      <c r="ZB192" s="78"/>
      <c r="ZC192" s="100"/>
      <c r="ZD192" s="78"/>
      <c r="ZE192" s="81"/>
      <c r="ZF192" s="102"/>
      <c r="ZG192" s="80"/>
      <c r="ZH192" s="78"/>
      <c r="ZI192" s="78"/>
      <c r="ZJ192" s="78"/>
      <c r="ZK192" s="78"/>
      <c r="ZL192" s="83"/>
      <c r="ZM192" s="84"/>
      <c r="ZN192" s="84"/>
      <c r="ZO192" s="84"/>
      <c r="ZP192" s="85"/>
      <c r="ZQ192" s="78"/>
      <c r="ZR192" s="78"/>
      <c r="ZS192" s="78"/>
      <c r="ZT192" s="100"/>
      <c r="ZU192" s="78"/>
      <c r="ZV192" s="81"/>
      <c r="ZW192" s="102"/>
      <c r="ZX192" s="80"/>
      <c r="ZY192" s="78"/>
      <c r="ZZ192" s="78"/>
      <c r="AAA192" s="78"/>
      <c r="AAB192" s="78"/>
      <c r="AAC192" s="83"/>
      <c r="AAD192" s="84"/>
      <c r="AAE192" s="84"/>
      <c r="AAF192" s="84"/>
      <c r="AAG192" s="85"/>
      <c r="AAH192" s="78"/>
      <c r="AAI192" s="78"/>
      <c r="AAJ192" s="78"/>
      <c r="AAK192" s="100"/>
      <c r="AAL192" s="78"/>
      <c r="AAM192" s="81"/>
      <c r="AAN192" s="102"/>
      <c r="AAO192" s="80"/>
      <c r="AAP192" s="78"/>
      <c r="AAQ192" s="78"/>
      <c r="AAR192" s="78"/>
      <c r="AAS192" s="78"/>
      <c r="AAT192" s="83"/>
      <c r="AAU192" s="84"/>
      <c r="AAV192" s="84"/>
      <c r="AAW192" s="84"/>
      <c r="AAX192" s="85"/>
      <c r="AAY192" s="78"/>
      <c r="AAZ192" s="78"/>
      <c r="ABA192" s="78"/>
      <c r="ABB192" s="100"/>
      <c r="ABC192" s="78"/>
      <c r="ABD192" s="81"/>
      <c r="ABE192" s="102"/>
      <c r="ABF192" s="80"/>
      <c r="ABG192" s="78"/>
      <c r="ABH192" s="78"/>
      <c r="ABI192" s="78"/>
      <c r="ABJ192" s="78"/>
      <c r="ABK192" s="83"/>
      <c r="ABL192" s="84"/>
      <c r="ABM192" s="84"/>
      <c r="ABN192" s="84"/>
      <c r="ABO192" s="85"/>
      <c r="ABP192" s="78"/>
      <c r="ABQ192" s="78"/>
      <c r="ABR192" s="78"/>
      <c r="ABS192" s="100"/>
      <c r="ABT192" s="78"/>
      <c r="ABU192" s="81"/>
      <c r="ABV192" s="102"/>
      <c r="ABW192" s="80"/>
      <c r="ABX192" s="78"/>
      <c r="ABY192" s="78"/>
      <c r="ABZ192" s="78"/>
      <c r="ACA192" s="78"/>
      <c r="ACB192" s="83"/>
      <c r="ACC192" s="84"/>
      <c r="ACD192" s="84"/>
      <c r="ACE192" s="84"/>
      <c r="ACF192" s="85"/>
      <c r="ACG192" s="78"/>
      <c r="ACH192" s="78"/>
      <c r="ACI192" s="78"/>
      <c r="ACJ192" s="100"/>
      <c r="ACK192" s="78"/>
      <c r="ACL192" s="81"/>
      <c r="ACM192" s="102"/>
      <c r="ACN192" s="80"/>
      <c r="ACO192" s="78"/>
      <c r="ACP192" s="78"/>
      <c r="ACQ192" s="78"/>
      <c r="ACR192" s="78"/>
      <c r="ACS192" s="83"/>
      <c r="ACT192" s="84"/>
      <c r="ACU192" s="84"/>
      <c r="ACV192" s="84"/>
      <c r="ACW192" s="85"/>
      <c r="ACX192" s="78"/>
      <c r="ACY192" s="78"/>
      <c r="ACZ192" s="78"/>
      <c r="ADA192" s="100"/>
      <c r="ADB192" s="78"/>
      <c r="ADC192" s="81"/>
      <c r="ADD192" s="102"/>
      <c r="ADE192" s="80"/>
      <c r="ADF192" s="78"/>
      <c r="ADG192" s="78"/>
      <c r="ADH192" s="78"/>
      <c r="ADI192" s="78"/>
      <c r="ADJ192" s="83"/>
      <c r="ADK192" s="84"/>
      <c r="ADL192" s="84"/>
      <c r="ADM192" s="84"/>
      <c r="ADN192" s="85"/>
      <c r="ADO192" s="78"/>
      <c r="ADP192" s="78"/>
      <c r="ADQ192" s="78"/>
      <c r="ADR192" s="100"/>
      <c r="ADS192" s="78"/>
      <c r="ADT192" s="81"/>
      <c r="ADU192" s="102"/>
      <c r="ADV192" s="80"/>
      <c r="ADW192" s="78"/>
      <c r="ADX192" s="78"/>
      <c r="ADY192" s="78"/>
      <c r="ADZ192" s="78"/>
      <c r="AEA192" s="83"/>
      <c r="AEB192" s="84"/>
      <c r="AEC192" s="84"/>
      <c r="AED192" s="84"/>
      <c r="AEE192" s="85"/>
      <c r="AEF192" s="78"/>
      <c r="AEG192" s="78"/>
      <c r="AEH192" s="78"/>
      <c r="AEI192" s="100"/>
      <c r="AEJ192" s="78"/>
      <c r="AEK192" s="81"/>
      <c r="AEL192" s="102"/>
      <c r="AEM192" s="80"/>
      <c r="AEN192" s="78"/>
      <c r="AEO192" s="78"/>
      <c r="AEP192" s="78"/>
      <c r="AEQ192" s="78"/>
      <c r="AER192" s="83"/>
      <c r="AES192" s="84"/>
      <c r="AET192" s="84"/>
      <c r="AEU192" s="84"/>
      <c r="AEV192" s="85"/>
      <c r="AEW192" s="78"/>
      <c r="AEX192" s="78"/>
      <c r="AEY192" s="78"/>
      <c r="AEZ192" s="100"/>
      <c r="AFA192" s="78"/>
      <c r="AFB192" s="81"/>
      <c r="AFC192" s="102"/>
      <c r="AFD192" s="80"/>
      <c r="AFE192" s="78"/>
      <c r="AFF192" s="78"/>
      <c r="AFG192" s="78"/>
      <c r="AFH192" s="78"/>
      <c r="AFI192" s="83"/>
      <c r="AFJ192" s="84"/>
      <c r="AFK192" s="84"/>
      <c r="AFL192" s="84"/>
      <c r="AFM192" s="85"/>
      <c r="AFN192" s="78"/>
      <c r="AFO192" s="78"/>
      <c r="AFP192" s="78"/>
      <c r="AFQ192" s="100"/>
      <c r="AFR192" s="78"/>
      <c r="AFS192" s="81"/>
      <c r="AFT192" s="102"/>
      <c r="AFU192" s="80"/>
      <c r="AFV192" s="78"/>
      <c r="AFW192" s="78"/>
      <c r="AFX192" s="78"/>
      <c r="AFY192" s="78"/>
      <c r="AFZ192" s="83"/>
      <c r="AGA192" s="84"/>
      <c r="AGB192" s="84"/>
      <c r="AGC192" s="84"/>
      <c r="AGD192" s="85"/>
      <c r="AGE192" s="78"/>
      <c r="AGF192" s="78"/>
      <c r="AGG192" s="78"/>
      <c r="AGH192" s="100"/>
      <c r="AGI192" s="78"/>
      <c r="AGJ192" s="81"/>
      <c r="AGK192" s="102"/>
      <c r="AGL192" s="80"/>
      <c r="AGM192" s="78"/>
      <c r="AGN192" s="78"/>
      <c r="AGO192" s="78"/>
      <c r="AGP192" s="78"/>
      <c r="AGQ192" s="83"/>
      <c r="AGR192" s="84"/>
      <c r="AGS192" s="84"/>
      <c r="AGT192" s="84"/>
      <c r="AGU192" s="85"/>
      <c r="AGV192" s="78"/>
      <c r="AGW192" s="78"/>
      <c r="AGX192" s="78"/>
      <c r="AGY192" s="100"/>
      <c r="AGZ192" s="78"/>
      <c r="AHA192" s="81"/>
      <c r="AHB192" s="102"/>
      <c r="AHC192" s="80"/>
      <c r="AHD192" s="78"/>
      <c r="AHE192" s="78"/>
      <c r="AHF192" s="78"/>
      <c r="AHG192" s="78"/>
      <c r="AHH192" s="83"/>
      <c r="AHI192" s="84"/>
      <c r="AHJ192" s="84"/>
      <c r="AHK192" s="84"/>
      <c r="AHL192" s="85"/>
      <c r="AHM192" s="78"/>
      <c r="AHN192" s="78"/>
      <c r="AHO192" s="78"/>
      <c r="AHP192" s="100"/>
      <c r="AHQ192" s="78"/>
      <c r="AHR192" s="81"/>
      <c r="AHS192" s="102"/>
      <c r="AHT192" s="80"/>
      <c r="AHU192" s="78"/>
      <c r="AHV192" s="78"/>
      <c r="AHW192" s="78"/>
      <c r="AHX192" s="78"/>
      <c r="AHY192" s="83"/>
      <c r="AHZ192" s="84"/>
      <c r="AIA192" s="84"/>
      <c r="AIB192" s="84"/>
      <c r="AIC192" s="85"/>
      <c r="AID192" s="78"/>
      <c r="AIE192" s="78"/>
      <c r="AIF192" s="78"/>
      <c r="AIG192" s="100"/>
      <c r="AIH192" s="78"/>
      <c r="AII192" s="81"/>
      <c r="AIJ192" s="102"/>
      <c r="AIK192" s="80"/>
      <c r="AIL192" s="78"/>
      <c r="AIM192" s="78"/>
      <c r="AIN192" s="78"/>
      <c r="AIO192" s="78"/>
      <c r="AIP192" s="83"/>
      <c r="AIQ192" s="84"/>
      <c r="AIR192" s="84"/>
      <c r="AIS192" s="84"/>
      <c r="AIT192" s="85"/>
      <c r="AIU192" s="78"/>
      <c r="AIV192" s="78"/>
      <c r="AIW192" s="78"/>
      <c r="AIX192" s="100"/>
      <c r="AIY192" s="78"/>
      <c r="AIZ192" s="81"/>
      <c r="AJA192" s="102"/>
      <c r="AJB192" s="80"/>
      <c r="AJC192" s="78"/>
      <c r="AJD192" s="78"/>
      <c r="AJE192" s="78"/>
      <c r="AJF192" s="78"/>
      <c r="AJG192" s="83"/>
      <c r="AJH192" s="84"/>
      <c r="AJI192" s="84"/>
      <c r="AJJ192" s="84"/>
      <c r="AJK192" s="85"/>
      <c r="AJL192" s="78"/>
      <c r="AJM192" s="78"/>
      <c r="AJN192" s="78"/>
      <c r="AJO192" s="100"/>
      <c r="AJP192" s="78"/>
      <c r="AJQ192" s="81"/>
      <c r="AJR192" s="102"/>
      <c r="AJS192" s="80"/>
      <c r="AJT192" s="78"/>
      <c r="AJU192" s="78"/>
      <c r="AJV192" s="78"/>
      <c r="AJW192" s="78"/>
      <c r="AJX192" s="83"/>
      <c r="AJY192" s="84"/>
      <c r="AJZ192" s="84"/>
      <c r="AKA192" s="84"/>
      <c r="AKB192" s="85"/>
      <c r="AKC192" s="78"/>
      <c r="AKD192" s="78"/>
      <c r="AKE192" s="78"/>
      <c r="AKF192" s="100"/>
      <c r="AKG192" s="78"/>
      <c r="AKH192" s="81"/>
      <c r="AKI192" s="102"/>
      <c r="AKJ192" s="80"/>
      <c r="AKK192" s="78"/>
      <c r="AKL192" s="78"/>
      <c r="AKM192" s="78"/>
      <c r="AKN192" s="78"/>
      <c r="AKO192" s="83"/>
      <c r="AKP192" s="84"/>
      <c r="AKQ192" s="84"/>
      <c r="AKR192" s="84"/>
      <c r="AKS192" s="85"/>
      <c r="AKT192" s="78"/>
      <c r="AKU192" s="78"/>
      <c r="AKV192" s="78"/>
      <c r="AKW192" s="100"/>
      <c r="AKX192" s="78"/>
      <c r="AKY192" s="81"/>
      <c r="AKZ192" s="102"/>
      <c r="ALA192" s="80"/>
      <c r="ALB192" s="78"/>
      <c r="ALC192" s="78"/>
      <c r="ALD192" s="78"/>
      <c r="ALE192" s="78"/>
      <c r="ALF192" s="83"/>
      <c r="ALG192" s="84"/>
      <c r="ALH192" s="84"/>
      <c r="ALI192" s="84"/>
      <c r="ALJ192" s="85"/>
      <c r="ALK192" s="78"/>
      <c r="ALL192" s="78"/>
      <c r="ALM192" s="78"/>
      <c r="ALN192" s="100"/>
      <c r="ALO192" s="78"/>
      <c r="ALP192" s="81"/>
      <c r="ALQ192" s="102"/>
      <c r="ALR192" s="80"/>
      <c r="ALS192" s="78"/>
      <c r="ALT192" s="78"/>
      <c r="ALU192" s="78"/>
      <c r="ALV192" s="78"/>
      <c r="ALW192" s="83"/>
      <c r="ALX192" s="84"/>
      <c r="ALY192" s="84"/>
      <c r="ALZ192" s="84"/>
      <c r="AMA192" s="85"/>
      <c r="AMB192" s="78"/>
      <c r="AMC192" s="78"/>
      <c r="AMD192" s="78"/>
      <c r="AME192" s="100"/>
      <c r="AMF192" s="78"/>
      <c r="AMG192" s="81"/>
      <c r="AMH192" s="102"/>
      <c r="AMI192" s="80"/>
      <c r="AMJ192" s="78"/>
      <c r="AMK192" s="78"/>
      <c r="AML192" s="78"/>
      <c r="AMM192" s="78"/>
      <c r="AMN192" s="83"/>
      <c r="AMO192" s="84"/>
      <c r="AMP192" s="84"/>
      <c r="AMQ192" s="84"/>
      <c r="AMR192" s="85"/>
      <c r="AMS192" s="78"/>
      <c r="AMT192" s="78"/>
      <c r="AMU192" s="78"/>
      <c r="AMV192" s="100"/>
      <c r="AMW192" s="78"/>
      <c r="AMX192" s="81"/>
      <c r="AMY192" s="102"/>
      <c r="AMZ192" s="80"/>
      <c r="ANA192" s="78"/>
      <c r="ANB192" s="78"/>
      <c r="ANC192" s="78"/>
      <c r="AND192" s="78"/>
      <c r="ANE192" s="83"/>
      <c r="ANF192" s="84"/>
      <c r="ANG192" s="84"/>
      <c r="ANH192" s="84"/>
      <c r="ANI192" s="85"/>
      <c r="ANJ192" s="78"/>
      <c r="ANK192" s="78"/>
      <c r="ANL192" s="78"/>
      <c r="ANM192" s="100"/>
      <c r="ANN192" s="78"/>
      <c r="ANO192" s="81"/>
      <c r="ANP192" s="102"/>
      <c r="ANQ192" s="80"/>
      <c r="ANR192" s="78"/>
      <c r="ANS192" s="78"/>
      <c r="ANT192" s="78"/>
      <c r="ANU192" s="78"/>
      <c r="ANV192" s="83"/>
      <c r="ANW192" s="84"/>
      <c r="ANX192" s="84"/>
      <c r="ANY192" s="84"/>
      <c r="ANZ192" s="85"/>
      <c r="AOA192" s="78"/>
      <c r="AOB192" s="78"/>
      <c r="AOC192" s="78"/>
      <c r="AOD192" s="100"/>
      <c r="AOE192" s="78"/>
      <c r="AOF192" s="81"/>
      <c r="AOG192" s="102"/>
      <c r="AOH192" s="80"/>
      <c r="AOI192" s="78"/>
      <c r="AOJ192" s="78"/>
      <c r="AOK192" s="78"/>
      <c r="AOL192" s="78"/>
      <c r="AOM192" s="83"/>
      <c r="AON192" s="84"/>
      <c r="AOO192" s="84"/>
      <c r="AOP192" s="84"/>
      <c r="AOQ192" s="85"/>
      <c r="AOR192" s="78"/>
      <c r="AOS192" s="78"/>
      <c r="AOT192" s="78"/>
      <c r="AOU192" s="100"/>
      <c r="AOV192" s="78"/>
      <c r="AOW192" s="81"/>
      <c r="AOX192" s="102"/>
      <c r="AOY192" s="80"/>
      <c r="AOZ192" s="78"/>
      <c r="APA192" s="78"/>
      <c r="APB192" s="78"/>
      <c r="APC192" s="78"/>
      <c r="APD192" s="83"/>
      <c r="APE192" s="84"/>
      <c r="APF192" s="84"/>
      <c r="APG192" s="84"/>
      <c r="APH192" s="85"/>
      <c r="API192" s="78"/>
      <c r="APJ192" s="78"/>
      <c r="APK192" s="78"/>
      <c r="APL192" s="100"/>
      <c r="APM192" s="78"/>
      <c r="APN192" s="81"/>
      <c r="APO192" s="102"/>
      <c r="APP192" s="80"/>
      <c r="APQ192" s="78"/>
      <c r="APR192" s="78"/>
      <c r="APS192" s="78"/>
      <c r="APT192" s="78"/>
      <c r="APU192" s="83"/>
      <c r="APV192" s="84"/>
      <c r="APW192" s="84"/>
      <c r="APX192" s="84"/>
      <c r="APY192" s="85"/>
      <c r="APZ192" s="78"/>
      <c r="AQA192" s="78"/>
      <c r="AQB192" s="78"/>
      <c r="AQC192" s="100"/>
      <c r="AQD192" s="78"/>
      <c r="AQE192" s="81"/>
      <c r="AQF192" s="102"/>
      <c r="AQG192" s="80"/>
      <c r="AQH192" s="78"/>
      <c r="AQI192" s="78"/>
      <c r="AQJ192" s="78"/>
      <c r="AQK192" s="78"/>
      <c r="AQL192" s="83"/>
      <c r="AQM192" s="84"/>
      <c r="AQN192" s="84"/>
      <c r="AQO192" s="84"/>
      <c r="AQP192" s="85"/>
      <c r="AQQ192" s="78"/>
      <c r="AQR192" s="78"/>
      <c r="AQS192" s="78"/>
      <c r="AQT192" s="100"/>
      <c r="AQU192" s="78"/>
      <c r="AQV192" s="81"/>
      <c r="AQW192" s="102"/>
      <c r="AQX192" s="80"/>
      <c r="AQY192" s="78"/>
      <c r="AQZ192" s="78"/>
      <c r="ARA192" s="78"/>
      <c r="ARB192" s="78"/>
      <c r="ARC192" s="83"/>
      <c r="ARD192" s="84"/>
      <c r="ARE192" s="84"/>
      <c r="ARF192" s="84"/>
      <c r="ARG192" s="85"/>
      <c r="ARH192" s="78"/>
      <c r="ARI192" s="78"/>
      <c r="ARJ192" s="78"/>
      <c r="ARK192" s="100"/>
      <c r="ARL192" s="78"/>
      <c r="ARM192" s="81"/>
      <c r="ARN192" s="102"/>
      <c r="ARO192" s="80"/>
      <c r="ARP192" s="78"/>
      <c r="ARQ192" s="78"/>
      <c r="ARR192" s="78"/>
      <c r="ARS192" s="78"/>
      <c r="ART192" s="83"/>
      <c r="ARU192" s="84"/>
      <c r="ARV192" s="84"/>
      <c r="ARW192" s="84"/>
      <c r="ARX192" s="85"/>
      <c r="ARY192" s="78"/>
      <c r="ARZ192" s="78"/>
      <c r="ASA192" s="78"/>
      <c r="ASB192" s="100"/>
      <c r="ASC192" s="78"/>
      <c r="ASD192" s="81"/>
      <c r="ASE192" s="102"/>
      <c r="ASF192" s="80"/>
      <c r="ASG192" s="78"/>
      <c r="ASH192" s="78"/>
      <c r="ASI192" s="78"/>
      <c r="ASJ192" s="78"/>
      <c r="ASK192" s="83"/>
      <c r="ASL192" s="84"/>
      <c r="ASM192" s="84"/>
      <c r="ASN192" s="84"/>
      <c r="ASO192" s="85"/>
      <c r="ASP192" s="78"/>
      <c r="ASQ192" s="78"/>
      <c r="ASR192" s="78"/>
      <c r="ASS192" s="100"/>
      <c r="AST192" s="78"/>
      <c r="ASU192" s="81"/>
      <c r="ASV192" s="102"/>
      <c r="ASW192" s="80"/>
      <c r="ASX192" s="78"/>
      <c r="ASY192" s="78"/>
      <c r="ASZ192" s="78"/>
      <c r="ATA192" s="78"/>
      <c r="ATB192" s="83"/>
      <c r="ATC192" s="84"/>
      <c r="ATD192" s="84"/>
      <c r="ATE192" s="84"/>
      <c r="ATF192" s="85"/>
      <c r="ATG192" s="78"/>
      <c r="ATH192" s="78"/>
      <c r="ATI192" s="78"/>
      <c r="ATJ192" s="100"/>
      <c r="ATK192" s="78"/>
      <c r="ATL192" s="81"/>
      <c r="ATM192" s="102"/>
      <c r="ATN192" s="80"/>
      <c r="ATO192" s="78"/>
      <c r="ATP192" s="78"/>
      <c r="ATQ192" s="78"/>
      <c r="ATR192" s="78"/>
      <c r="ATS192" s="83"/>
      <c r="ATT192" s="84"/>
      <c r="ATU192" s="84"/>
      <c r="ATV192" s="84"/>
      <c r="ATW192" s="85"/>
      <c r="ATX192" s="78"/>
      <c r="ATY192" s="78"/>
      <c r="ATZ192" s="78"/>
      <c r="AUA192" s="100"/>
      <c r="AUB192" s="78"/>
      <c r="AUC192" s="81"/>
      <c r="AUD192" s="102"/>
      <c r="AUE192" s="80"/>
      <c r="AUF192" s="78"/>
      <c r="AUG192" s="78"/>
      <c r="AUH192" s="78"/>
      <c r="AUI192" s="78"/>
      <c r="AUJ192" s="83"/>
      <c r="AUK192" s="84"/>
      <c r="AUL192" s="84"/>
      <c r="AUM192" s="84"/>
      <c r="AUN192" s="85"/>
      <c r="AUO192" s="78"/>
      <c r="AUP192" s="78"/>
      <c r="AUQ192" s="78"/>
      <c r="AUR192" s="100"/>
      <c r="AUS192" s="78"/>
      <c r="AUT192" s="81"/>
      <c r="AUU192" s="102"/>
      <c r="AUV192" s="80"/>
      <c r="AUW192" s="78"/>
      <c r="AUX192" s="78"/>
      <c r="AUY192" s="78"/>
      <c r="AUZ192" s="78"/>
      <c r="AVA192" s="83"/>
      <c r="AVB192" s="84"/>
      <c r="AVC192" s="84"/>
      <c r="AVD192" s="84"/>
      <c r="AVE192" s="85"/>
      <c r="AVF192" s="78"/>
      <c r="AVG192" s="78"/>
      <c r="AVH192" s="78"/>
      <c r="AVI192" s="100"/>
      <c r="AVJ192" s="78"/>
      <c r="AVK192" s="81"/>
      <c r="AVL192" s="102"/>
      <c r="AVM192" s="80"/>
      <c r="AVN192" s="78"/>
      <c r="AVO192" s="78"/>
      <c r="AVP192" s="78"/>
      <c r="AVQ192" s="78"/>
      <c r="AVR192" s="83"/>
      <c r="AVS192" s="84"/>
      <c r="AVT192" s="84"/>
      <c r="AVU192" s="84"/>
      <c r="AVV192" s="85"/>
      <c r="AVW192" s="78"/>
      <c r="AVX192" s="78"/>
      <c r="AVY192" s="78"/>
      <c r="AVZ192" s="100"/>
      <c r="AWA192" s="78"/>
      <c r="AWB192" s="81"/>
      <c r="AWC192" s="102"/>
      <c r="AWD192" s="80"/>
      <c r="AWE192" s="78"/>
      <c r="AWF192" s="78"/>
      <c r="AWG192" s="78"/>
      <c r="AWH192" s="78"/>
      <c r="AWI192" s="83"/>
      <c r="AWJ192" s="84"/>
      <c r="AWK192" s="84"/>
      <c r="AWL192" s="84"/>
      <c r="AWM192" s="85"/>
      <c r="AWN192" s="78"/>
      <c r="AWO192" s="78"/>
      <c r="AWP192" s="78"/>
      <c r="AWQ192" s="100"/>
      <c r="AWR192" s="78"/>
      <c r="AWS192" s="81"/>
      <c r="AWT192" s="102"/>
      <c r="AWU192" s="80"/>
      <c r="AWV192" s="78"/>
      <c r="AWW192" s="78"/>
      <c r="AWX192" s="78"/>
      <c r="AWY192" s="78"/>
      <c r="AWZ192" s="83"/>
      <c r="AXA192" s="84"/>
      <c r="AXB192" s="84"/>
      <c r="AXC192" s="84"/>
      <c r="AXD192" s="85"/>
      <c r="AXE192" s="78"/>
      <c r="AXF192" s="78"/>
      <c r="AXG192" s="78"/>
      <c r="AXH192" s="100"/>
      <c r="AXI192" s="78"/>
      <c r="AXJ192" s="81"/>
      <c r="AXK192" s="102"/>
      <c r="AXL192" s="80"/>
      <c r="AXM192" s="78"/>
      <c r="AXN192" s="78"/>
      <c r="AXO192" s="78"/>
      <c r="AXP192" s="78"/>
      <c r="AXQ192" s="83"/>
      <c r="AXR192" s="84"/>
      <c r="AXS192" s="84"/>
      <c r="AXT192" s="84"/>
      <c r="AXU192" s="85"/>
      <c r="AXV192" s="78"/>
      <c r="AXW192" s="78"/>
      <c r="AXX192" s="78"/>
      <c r="AXY192" s="100"/>
      <c r="AXZ192" s="78"/>
      <c r="AYA192" s="81"/>
      <c r="AYB192" s="102"/>
      <c r="AYC192" s="80"/>
      <c r="AYD192" s="78"/>
      <c r="AYE192" s="78"/>
      <c r="AYF192" s="78"/>
      <c r="AYG192" s="78"/>
      <c r="AYH192" s="83"/>
      <c r="AYI192" s="84"/>
      <c r="AYJ192" s="84"/>
      <c r="AYK192" s="84"/>
      <c r="AYL192" s="85"/>
      <c r="AYM192" s="78"/>
      <c r="AYN192" s="78"/>
      <c r="AYO192" s="78"/>
      <c r="AYP192" s="100"/>
      <c r="AYQ192" s="78"/>
      <c r="AYR192" s="81"/>
      <c r="AYS192" s="102"/>
      <c r="AYT192" s="80"/>
      <c r="AYU192" s="78"/>
      <c r="AYV192" s="78"/>
      <c r="AYW192" s="78"/>
      <c r="AYX192" s="78"/>
      <c r="AYY192" s="83"/>
      <c r="AYZ192" s="84"/>
      <c r="AZA192" s="84"/>
      <c r="AZB192" s="84"/>
      <c r="AZC192" s="85"/>
      <c r="AZD192" s="78"/>
      <c r="AZE192" s="78"/>
      <c r="AZF192" s="78"/>
      <c r="AZG192" s="100"/>
      <c r="AZH192" s="78"/>
      <c r="AZI192" s="81"/>
      <c r="AZJ192" s="102"/>
      <c r="AZK192" s="80"/>
      <c r="AZL192" s="78"/>
      <c r="AZM192" s="78"/>
      <c r="AZN192" s="78"/>
      <c r="AZO192" s="78"/>
      <c r="AZP192" s="83"/>
      <c r="AZQ192" s="84"/>
      <c r="AZR192" s="84"/>
      <c r="AZS192" s="84"/>
      <c r="AZT192" s="85"/>
      <c r="AZU192" s="78"/>
      <c r="AZV192" s="78"/>
      <c r="AZW192" s="78"/>
      <c r="AZX192" s="100"/>
      <c r="AZY192" s="78"/>
      <c r="AZZ192" s="81"/>
      <c r="BAA192" s="102"/>
      <c r="BAB192" s="80"/>
      <c r="BAC192" s="78"/>
      <c r="BAD192" s="78"/>
      <c r="BAE192" s="78"/>
      <c r="BAF192" s="78"/>
      <c r="BAG192" s="83"/>
      <c r="BAH192" s="84"/>
      <c r="BAI192" s="84"/>
      <c r="BAJ192" s="84"/>
      <c r="BAK192" s="85"/>
      <c r="BAL192" s="78"/>
      <c r="BAM192" s="78"/>
      <c r="BAN192" s="78"/>
      <c r="BAO192" s="100"/>
      <c r="BAP192" s="78"/>
      <c r="BAQ192" s="81"/>
      <c r="BAR192" s="102"/>
      <c r="BAS192" s="80"/>
      <c r="BAT192" s="78"/>
      <c r="BAU192" s="78"/>
      <c r="BAV192" s="78"/>
      <c r="BAW192" s="78"/>
      <c r="BAX192" s="83"/>
      <c r="BAY192" s="84"/>
      <c r="BAZ192" s="84"/>
      <c r="BBA192" s="84"/>
      <c r="BBB192" s="85"/>
      <c r="BBC192" s="78"/>
      <c r="BBD192" s="78"/>
      <c r="BBE192" s="78"/>
      <c r="BBF192" s="100"/>
      <c r="BBG192" s="78"/>
      <c r="BBH192" s="81"/>
      <c r="BBI192" s="102"/>
      <c r="BBJ192" s="80"/>
      <c r="BBK192" s="78"/>
      <c r="BBL192" s="78"/>
      <c r="BBM192" s="78"/>
      <c r="BBN192" s="78"/>
      <c r="BBO192" s="83"/>
      <c r="BBP192" s="84"/>
      <c r="BBQ192" s="84"/>
      <c r="BBR192" s="84"/>
      <c r="BBS192" s="85"/>
      <c r="BBT192" s="78"/>
      <c r="BBU192" s="78"/>
      <c r="BBV192" s="78"/>
      <c r="BBW192" s="100"/>
      <c r="BBX192" s="78"/>
      <c r="BBY192" s="81"/>
      <c r="BBZ192" s="102"/>
      <c r="BCA192" s="80"/>
      <c r="BCB192" s="78"/>
      <c r="BCC192" s="78"/>
      <c r="BCD192" s="78"/>
      <c r="BCE192" s="78"/>
      <c r="BCF192" s="83"/>
      <c r="BCG192" s="84"/>
      <c r="BCH192" s="84"/>
      <c r="BCI192" s="84"/>
      <c r="BCJ192" s="85"/>
      <c r="BCK192" s="78"/>
      <c r="BCL192" s="78"/>
      <c r="BCM192" s="78"/>
      <c r="BCN192" s="100"/>
      <c r="BCO192" s="78"/>
      <c r="BCP192" s="81"/>
      <c r="BCQ192" s="102"/>
      <c r="BCR192" s="80"/>
      <c r="BCS192" s="78"/>
      <c r="BCT192" s="78"/>
      <c r="BCU192" s="78"/>
      <c r="BCV192" s="78"/>
      <c r="BCW192" s="83"/>
      <c r="BCX192" s="84"/>
      <c r="BCY192" s="84"/>
      <c r="BCZ192" s="84"/>
      <c r="BDA192" s="85"/>
      <c r="BDB192" s="78"/>
      <c r="BDC192" s="78"/>
      <c r="BDD192" s="78"/>
      <c r="BDE192" s="100"/>
      <c r="BDF192" s="78"/>
      <c r="BDG192" s="81"/>
      <c r="BDH192" s="102"/>
      <c r="BDI192" s="80"/>
      <c r="BDJ192" s="78"/>
      <c r="BDK192" s="78"/>
      <c r="BDL192" s="78"/>
      <c r="BDM192" s="78"/>
      <c r="BDN192" s="83"/>
      <c r="BDO192" s="84"/>
      <c r="BDP192" s="84"/>
      <c r="BDQ192" s="84"/>
      <c r="BDR192" s="85"/>
      <c r="BDS192" s="78"/>
      <c r="BDT192" s="78"/>
      <c r="BDU192" s="78"/>
      <c r="BDV192" s="100"/>
      <c r="BDW192" s="78"/>
      <c r="BDX192" s="81"/>
      <c r="BDY192" s="102"/>
      <c r="BDZ192" s="80"/>
      <c r="BEA192" s="78"/>
      <c r="BEB192" s="78"/>
      <c r="BEC192" s="78"/>
      <c r="BED192" s="78"/>
      <c r="BEE192" s="83"/>
      <c r="BEF192" s="84"/>
      <c r="BEG192" s="84"/>
      <c r="BEH192" s="84"/>
      <c r="BEI192" s="85"/>
      <c r="BEJ192" s="78"/>
      <c r="BEK192" s="78"/>
      <c r="BEL192" s="78"/>
      <c r="BEM192" s="100"/>
      <c r="BEN192" s="78"/>
      <c r="BEO192" s="81"/>
      <c r="BEP192" s="102"/>
      <c r="BEQ192" s="80"/>
      <c r="BER192" s="78"/>
      <c r="BES192" s="78"/>
      <c r="BET192" s="78"/>
      <c r="BEU192" s="78"/>
      <c r="BEV192" s="83"/>
      <c r="BEW192" s="84"/>
      <c r="BEX192" s="84"/>
      <c r="BEY192" s="84"/>
      <c r="BEZ192" s="85"/>
      <c r="BFA192" s="78"/>
      <c r="BFB192" s="78"/>
      <c r="BFC192" s="78"/>
      <c r="BFD192" s="100"/>
      <c r="BFE192" s="78"/>
      <c r="BFF192" s="81"/>
      <c r="BFG192" s="102"/>
      <c r="BFH192" s="80"/>
      <c r="BFI192" s="78"/>
      <c r="BFJ192" s="78"/>
      <c r="BFK192" s="78"/>
      <c r="BFL192" s="78"/>
      <c r="BFM192" s="83"/>
      <c r="BFN192" s="84"/>
      <c r="BFO192" s="84"/>
      <c r="BFP192" s="84"/>
      <c r="BFQ192" s="85"/>
      <c r="BFR192" s="78"/>
      <c r="BFS192" s="78"/>
      <c r="BFT192" s="78"/>
      <c r="BFU192" s="100"/>
      <c r="BFV192" s="78"/>
      <c r="BFW192" s="81"/>
      <c r="BFX192" s="102"/>
      <c r="BFY192" s="80"/>
      <c r="BFZ192" s="78"/>
      <c r="BGA192" s="78"/>
      <c r="BGB192" s="78"/>
      <c r="BGC192" s="78"/>
      <c r="BGD192" s="83"/>
      <c r="BGE192" s="84"/>
      <c r="BGF192" s="84"/>
      <c r="BGG192" s="84"/>
      <c r="BGH192" s="85"/>
      <c r="BGI192" s="78"/>
      <c r="BGJ192" s="78"/>
      <c r="BGK192" s="78"/>
      <c r="BGL192" s="100"/>
      <c r="BGM192" s="78"/>
      <c r="BGN192" s="81"/>
      <c r="BGO192" s="102"/>
      <c r="BGP192" s="80"/>
      <c r="BGQ192" s="78"/>
      <c r="BGR192" s="78"/>
      <c r="BGS192" s="78"/>
      <c r="BGT192" s="78"/>
      <c r="BGU192" s="83"/>
      <c r="BGV192" s="84"/>
      <c r="BGW192" s="84"/>
      <c r="BGX192" s="84"/>
      <c r="BGY192" s="85"/>
      <c r="BGZ192" s="78"/>
      <c r="BHA192" s="78"/>
      <c r="BHB192" s="78"/>
      <c r="BHC192" s="100"/>
      <c r="BHD192" s="78"/>
      <c r="BHE192" s="81"/>
      <c r="BHF192" s="102"/>
      <c r="BHG192" s="80"/>
      <c r="BHH192" s="78"/>
      <c r="BHI192" s="78"/>
      <c r="BHJ192" s="78"/>
      <c r="BHK192" s="78"/>
      <c r="BHL192" s="83"/>
      <c r="BHM192" s="84"/>
      <c r="BHN192" s="84"/>
      <c r="BHO192" s="84"/>
      <c r="BHP192" s="85"/>
      <c r="BHQ192" s="78"/>
      <c r="BHR192" s="78"/>
      <c r="BHS192" s="78"/>
      <c r="BHT192" s="100"/>
      <c r="BHU192" s="78"/>
      <c r="BHV192" s="81"/>
      <c r="BHW192" s="102"/>
      <c r="BHX192" s="80"/>
      <c r="BHY192" s="78"/>
      <c r="BHZ192" s="78"/>
      <c r="BIA192" s="78"/>
      <c r="BIB192" s="78"/>
      <c r="BIC192" s="83"/>
      <c r="BID192" s="84"/>
      <c r="BIE192" s="84"/>
      <c r="BIF192" s="84"/>
      <c r="BIG192" s="85"/>
      <c r="BIH192" s="78"/>
      <c r="BII192" s="78"/>
      <c r="BIJ192" s="78"/>
      <c r="BIK192" s="100"/>
      <c r="BIL192" s="78"/>
      <c r="BIM192" s="81"/>
      <c r="BIN192" s="102"/>
      <c r="BIO192" s="80"/>
      <c r="BIP192" s="78"/>
      <c r="BIQ192" s="78"/>
      <c r="BIR192" s="78"/>
      <c r="BIS192" s="78"/>
      <c r="BIT192" s="83"/>
      <c r="BIU192" s="84"/>
      <c r="BIV192" s="84"/>
      <c r="BIW192" s="84"/>
      <c r="BIX192" s="85"/>
      <c r="BIY192" s="78"/>
      <c r="BIZ192" s="78"/>
      <c r="BJA192" s="78"/>
      <c r="BJB192" s="100"/>
      <c r="BJC192" s="78"/>
      <c r="BJD192" s="81"/>
      <c r="BJE192" s="102"/>
      <c r="BJF192" s="80"/>
      <c r="BJG192" s="78"/>
      <c r="BJH192" s="78"/>
      <c r="BJI192" s="78"/>
      <c r="BJJ192" s="78"/>
      <c r="BJK192" s="83"/>
      <c r="BJL192" s="84"/>
      <c r="BJM192" s="84"/>
      <c r="BJN192" s="84"/>
      <c r="BJO192" s="85"/>
      <c r="BJP192" s="78"/>
      <c r="BJQ192" s="78"/>
      <c r="BJR192" s="78"/>
      <c r="BJS192" s="100"/>
      <c r="BJT192" s="78"/>
      <c r="BJU192" s="81"/>
      <c r="BJV192" s="102"/>
      <c r="BJW192" s="80"/>
      <c r="BJX192" s="78"/>
      <c r="BJY192" s="78"/>
      <c r="BJZ192" s="78"/>
      <c r="BKA192" s="78"/>
      <c r="BKB192" s="83"/>
      <c r="BKC192" s="84"/>
      <c r="BKD192" s="84"/>
      <c r="BKE192" s="84"/>
      <c r="BKF192" s="85"/>
      <c r="BKG192" s="78"/>
      <c r="BKH192" s="78"/>
      <c r="BKI192" s="78"/>
      <c r="BKJ192" s="100"/>
      <c r="BKK192" s="78"/>
      <c r="BKL192" s="81"/>
      <c r="BKM192" s="102"/>
      <c r="BKN192" s="80"/>
      <c r="BKO192" s="78"/>
      <c r="BKP192" s="78"/>
      <c r="BKQ192" s="78"/>
      <c r="BKR192" s="78"/>
      <c r="BKS192" s="83"/>
      <c r="BKT192" s="84"/>
      <c r="BKU192" s="84"/>
      <c r="BKV192" s="84"/>
      <c r="BKW192" s="85"/>
      <c r="BKX192" s="78"/>
      <c r="BKY192" s="78"/>
      <c r="BKZ192" s="78"/>
      <c r="BLA192" s="100"/>
      <c r="BLB192" s="78"/>
      <c r="BLC192" s="81"/>
      <c r="BLD192" s="102"/>
      <c r="BLE192" s="80"/>
      <c r="BLF192" s="78"/>
      <c r="BLG192" s="78"/>
      <c r="BLH192" s="78"/>
      <c r="BLI192" s="78"/>
      <c r="BLJ192" s="83"/>
      <c r="BLK192" s="84"/>
      <c r="BLL192" s="84"/>
      <c r="BLM192" s="84"/>
      <c r="BLN192" s="85"/>
      <c r="BLO192" s="78"/>
      <c r="BLP192" s="78"/>
      <c r="BLQ192" s="78"/>
      <c r="BLR192" s="100"/>
      <c r="BLS192" s="78"/>
      <c r="BLT192" s="81"/>
      <c r="BLU192" s="102"/>
      <c r="BLV192" s="80"/>
      <c r="BLW192" s="78"/>
      <c r="BLX192" s="78"/>
      <c r="BLY192" s="78"/>
      <c r="BLZ192" s="78"/>
      <c r="BMA192" s="83"/>
      <c r="BMB192" s="84"/>
      <c r="BMC192" s="84"/>
      <c r="BMD192" s="84"/>
      <c r="BME192" s="85"/>
      <c r="BMF192" s="78"/>
      <c r="BMG192" s="78"/>
      <c r="BMH192" s="78"/>
      <c r="BMI192" s="100"/>
      <c r="BMJ192" s="78"/>
      <c r="BMK192" s="81"/>
      <c r="BML192" s="102"/>
      <c r="BMM192" s="80"/>
      <c r="BMN192" s="78"/>
      <c r="BMO192" s="78"/>
      <c r="BMP192" s="78"/>
      <c r="BMQ192" s="78"/>
      <c r="BMR192" s="83"/>
      <c r="BMS192" s="84"/>
      <c r="BMT192" s="84"/>
      <c r="BMU192" s="84"/>
      <c r="BMV192" s="85"/>
      <c r="BMW192" s="78"/>
      <c r="BMX192" s="78"/>
      <c r="BMY192" s="78"/>
      <c r="BMZ192" s="100"/>
      <c r="BNA192" s="78"/>
      <c r="BNB192" s="81"/>
      <c r="BNC192" s="102"/>
      <c r="BND192" s="80"/>
      <c r="BNE192" s="78"/>
      <c r="BNF192" s="78"/>
      <c r="BNG192" s="78"/>
      <c r="BNH192" s="78"/>
      <c r="BNI192" s="83"/>
      <c r="BNJ192" s="84"/>
      <c r="BNK192" s="84"/>
      <c r="BNL192" s="84"/>
      <c r="BNM192" s="85"/>
      <c r="BNN192" s="78"/>
      <c r="BNO192" s="78"/>
      <c r="BNP192" s="78"/>
      <c r="BNQ192" s="100"/>
      <c r="BNR192" s="78"/>
      <c r="BNS192" s="81"/>
      <c r="BNT192" s="102"/>
      <c r="BNU192" s="80"/>
      <c r="BNV192" s="78"/>
      <c r="BNW192" s="78"/>
      <c r="BNX192" s="78"/>
      <c r="BNY192" s="78"/>
      <c r="BNZ192" s="83"/>
      <c r="BOA192" s="84"/>
      <c r="BOB192" s="84"/>
      <c r="BOC192" s="84"/>
      <c r="BOD192" s="85"/>
      <c r="BOE192" s="78"/>
      <c r="BOF192" s="78"/>
      <c r="BOG192" s="78"/>
      <c r="BOH192" s="100"/>
      <c r="BOI192" s="78"/>
      <c r="BOJ192" s="81"/>
      <c r="BOK192" s="102"/>
      <c r="BOL192" s="80"/>
      <c r="BOM192" s="78"/>
      <c r="BON192" s="78"/>
      <c r="BOO192" s="78"/>
      <c r="BOP192" s="78"/>
      <c r="BOQ192" s="83"/>
      <c r="BOR192" s="84"/>
      <c r="BOS192" s="84"/>
      <c r="BOT192" s="84"/>
      <c r="BOU192" s="85"/>
      <c r="BOV192" s="78"/>
      <c r="BOW192" s="78"/>
      <c r="BOX192" s="78"/>
      <c r="BOY192" s="100"/>
      <c r="BOZ192" s="78"/>
      <c r="BPA192" s="81"/>
      <c r="BPB192" s="102"/>
      <c r="BPC192" s="80"/>
      <c r="BPD192" s="78"/>
      <c r="BPE192" s="78"/>
      <c r="BPF192" s="78"/>
      <c r="BPG192" s="78"/>
      <c r="BPH192" s="83"/>
      <c r="BPI192" s="84"/>
      <c r="BPJ192" s="84"/>
      <c r="BPK192" s="84"/>
      <c r="BPL192" s="85"/>
      <c r="BPM192" s="78"/>
      <c r="BPN192" s="78"/>
      <c r="BPO192" s="78"/>
      <c r="BPP192" s="100"/>
      <c r="BPQ192" s="78"/>
      <c r="BPR192" s="81"/>
      <c r="BPS192" s="102"/>
      <c r="BPT192" s="80"/>
      <c r="BPU192" s="78"/>
      <c r="BPV192" s="78"/>
      <c r="BPW192" s="78"/>
      <c r="BPX192" s="78"/>
      <c r="BPY192" s="83"/>
      <c r="BPZ192" s="84"/>
      <c r="BQA192" s="84"/>
      <c r="BQB192" s="84"/>
      <c r="BQC192" s="85"/>
      <c r="BQD192" s="78"/>
      <c r="BQE192" s="78"/>
      <c r="BQF192" s="78"/>
      <c r="BQG192" s="100"/>
      <c r="BQH192" s="78"/>
      <c r="BQI192" s="81"/>
      <c r="BQJ192" s="102"/>
      <c r="BQK192" s="80"/>
      <c r="BQL192" s="78"/>
      <c r="BQM192" s="78"/>
      <c r="BQN192" s="78"/>
      <c r="BQO192" s="78"/>
      <c r="BQP192" s="83"/>
      <c r="BQQ192" s="84"/>
      <c r="BQR192" s="84"/>
      <c r="BQS192" s="84"/>
      <c r="BQT192" s="85"/>
      <c r="BQU192" s="78"/>
      <c r="BQV192" s="78"/>
      <c r="BQW192" s="78"/>
      <c r="BQX192" s="100"/>
      <c r="BQY192" s="78"/>
      <c r="BQZ192" s="81"/>
      <c r="BRA192" s="102"/>
      <c r="BRB192" s="80"/>
      <c r="BRC192" s="78"/>
      <c r="BRD192" s="78"/>
      <c r="BRE192" s="78"/>
      <c r="BRF192" s="78"/>
      <c r="BRG192" s="83"/>
      <c r="BRH192" s="84"/>
      <c r="BRI192" s="84"/>
      <c r="BRJ192" s="84"/>
      <c r="BRK192" s="85"/>
      <c r="BRL192" s="78"/>
      <c r="BRM192" s="78"/>
      <c r="BRN192" s="78"/>
      <c r="BRO192" s="100"/>
      <c r="BRP192" s="78"/>
      <c r="BRQ192" s="81"/>
      <c r="BRR192" s="102"/>
      <c r="BRS192" s="80"/>
      <c r="BRT192" s="78"/>
      <c r="BRU192" s="78"/>
      <c r="BRV192" s="78"/>
      <c r="BRW192" s="78"/>
      <c r="BRX192" s="83"/>
      <c r="BRY192" s="84"/>
      <c r="BRZ192" s="84"/>
      <c r="BSA192" s="84"/>
      <c r="BSB192" s="85"/>
      <c r="BSC192" s="78"/>
      <c r="BSD192" s="78"/>
      <c r="BSE192" s="78"/>
      <c r="BSF192" s="100"/>
      <c r="BSG192" s="78"/>
      <c r="BSH192" s="81"/>
      <c r="BSI192" s="102"/>
      <c r="BSJ192" s="80"/>
      <c r="BSK192" s="78"/>
      <c r="BSL192" s="78"/>
      <c r="BSM192" s="78"/>
      <c r="BSN192" s="78"/>
      <c r="BSO192" s="83"/>
      <c r="BSP192" s="84"/>
      <c r="BSQ192" s="84"/>
      <c r="BSR192" s="84"/>
      <c r="BSS192" s="85"/>
      <c r="BST192" s="78"/>
      <c r="BSU192" s="78"/>
      <c r="BSV192" s="78"/>
      <c r="BSW192" s="100"/>
      <c r="BSX192" s="78"/>
      <c r="BSY192" s="81"/>
      <c r="BSZ192" s="102"/>
      <c r="BTA192" s="80"/>
      <c r="BTB192" s="78"/>
      <c r="BTC192" s="78"/>
      <c r="BTD192" s="78"/>
      <c r="BTE192" s="78"/>
      <c r="BTF192" s="83"/>
      <c r="BTG192" s="84"/>
      <c r="BTH192" s="84"/>
      <c r="BTI192" s="84"/>
      <c r="BTJ192" s="85"/>
      <c r="BTK192" s="78"/>
      <c r="BTL192" s="78"/>
      <c r="BTM192" s="78"/>
      <c r="BTN192" s="100"/>
      <c r="BTO192" s="78"/>
      <c r="BTP192" s="81"/>
      <c r="BTQ192" s="102"/>
      <c r="BTR192" s="80"/>
      <c r="BTS192" s="78"/>
      <c r="BTT192" s="78"/>
      <c r="BTU192" s="78"/>
      <c r="BTV192" s="78"/>
      <c r="BTW192" s="83"/>
      <c r="BTX192" s="84"/>
      <c r="BTY192" s="84"/>
      <c r="BTZ192" s="84"/>
      <c r="BUA192" s="85"/>
      <c r="BUB192" s="78"/>
      <c r="BUC192" s="78"/>
      <c r="BUD192" s="78"/>
      <c r="BUE192" s="100"/>
      <c r="BUF192" s="78"/>
      <c r="BUG192" s="81"/>
      <c r="BUH192" s="102"/>
      <c r="BUI192" s="80"/>
      <c r="BUJ192" s="78"/>
      <c r="BUK192" s="78"/>
      <c r="BUL192" s="78"/>
      <c r="BUM192" s="78"/>
      <c r="BUN192" s="83"/>
      <c r="BUO192" s="84"/>
      <c r="BUP192" s="84"/>
      <c r="BUQ192" s="84"/>
      <c r="BUR192" s="85"/>
      <c r="BUS192" s="78"/>
      <c r="BUT192" s="78"/>
      <c r="BUU192" s="78"/>
      <c r="BUV192" s="100"/>
      <c r="BUW192" s="78"/>
      <c r="BUX192" s="81"/>
      <c r="BUY192" s="102"/>
      <c r="BUZ192" s="80"/>
      <c r="BVA192" s="78"/>
      <c r="BVB192" s="78"/>
      <c r="BVC192" s="78"/>
      <c r="BVD192" s="78"/>
      <c r="BVE192" s="83"/>
      <c r="BVF192" s="84"/>
      <c r="BVG192" s="84"/>
      <c r="BVH192" s="84"/>
      <c r="BVI192" s="85"/>
      <c r="BVJ192" s="78"/>
      <c r="BVK192" s="78"/>
      <c r="BVL192" s="78"/>
      <c r="BVM192" s="100"/>
      <c r="BVN192" s="78"/>
      <c r="BVO192" s="81"/>
      <c r="BVP192" s="102"/>
      <c r="BVQ192" s="80"/>
      <c r="BVR192" s="78"/>
      <c r="BVS192" s="78"/>
      <c r="BVT192" s="78"/>
      <c r="BVU192" s="78"/>
      <c r="BVV192" s="83"/>
      <c r="BVW192" s="84"/>
      <c r="BVX192" s="84"/>
      <c r="BVY192" s="84"/>
      <c r="BVZ192" s="85"/>
      <c r="BWA192" s="78"/>
      <c r="BWB192" s="78"/>
      <c r="BWC192" s="78"/>
      <c r="BWD192" s="100"/>
      <c r="BWE192" s="78"/>
      <c r="BWF192" s="81"/>
      <c r="BWG192" s="102"/>
      <c r="BWH192" s="80"/>
      <c r="BWI192" s="78"/>
      <c r="BWJ192" s="78"/>
      <c r="BWK192" s="78"/>
      <c r="BWL192" s="78"/>
      <c r="BWM192" s="83"/>
      <c r="BWN192" s="84"/>
      <c r="BWO192" s="84"/>
      <c r="BWP192" s="84"/>
      <c r="BWQ192" s="85"/>
      <c r="BWR192" s="78"/>
      <c r="BWS192" s="78"/>
      <c r="BWT192" s="78"/>
      <c r="BWU192" s="100"/>
      <c r="BWV192" s="78"/>
      <c r="BWW192" s="81"/>
      <c r="BWX192" s="102"/>
      <c r="BWY192" s="80"/>
      <c r="BWZ192" s="78"/>
      <c r="BXA192" s="78"/>
      <c r="BXB192" s="78"/>
      <c r="BXC192" s="78"/>
      <c r="BXD192" s="83"/>
      <c r="BXE192" s="84"/>
      <c r="BXF192" s="84"/>
      <c r="BXG192" s="84"/>
      <c r="BXH192" s="85"/>
      <c r="BXI192" s="78"/>
      <c r="BXJ192" s="78"/>
      <c r="BXK192" s="78"/>
      <c r="BXL192" s="100"/>
      <c r="BXM192" s="78"/>
      <c r="BXN192" s="81"/>
      <c r="BXO192" s="102"/>
      <c r="BXP192" s="80"/>
      <c r="BXQ192" s="78"/>
      <c r="BXR192" s="78"/>
      <c r="BXS192" s="78"/>
      <c r="BXT192" s="78"/>
      <c r="BXU192" s="83"/>
      <c r="BXV192" s="84"/>
      <c r="BXW192" s="84"/>
      <c r="BXX192" s="84"/>
      <c r="BXY192" s="85"/>
      <c r="BXZ192" s="78"/>
      <c r="BYA192" s="78"/>
      <c r="BYB192" s="78"/>
      <c r="BYC192" s="100"/>
      <c r="BYD192" s="78"/>
      <c r="BYE192" s="81"/>
      <c r="BYF192" s="102"/>
      <c r="BYG192" s="80"/>
      <c r="BYH192" s="78"/>
      <c r="BYI192" s="78"/>
      <c r="BYJ192" s="78"/>
      <c r="BYK192" s="78"/>
      <c r="BYL192" s="83"/>
      <c r="BYM192" s="84"/>
      <c r="BYN192" s="84"/>
      <c r="BYO192" s="84"/>
      <c r="BYP192" s="85"/>
      <c r="BYQ192" s="78"/>
      <c r="BYR192" s="78"/>
      <c r="BYS192" s="78"/>
      <c r="BYT192" s="100"/>
      <c r="BYU192" s="78"/>
      <c r="BYV192" s="81"/>
      <c r="BYW192" s="102"/>
      <c r="BYX192" s="80"/>
      <c r="BYY192" s="78"/>
      <c r="BYZ192" s="78"/>
      <c r="BZA192" s="78"/>
      <c r="BZB192" s="78"/>
      <c r="BZC192" s="83"/>
      <c r="BZD192" s="84"/>
      <c r="BZE192" s="84"/>
      <c r="BZF192" s="84"/>
      <c r="BZG192" s="85"/>
      <c r="BZH192" s="78"/>
      <c r="BZI192" s="78"/>
      <c r="BZJ192" s="78"/>
      <c r="BZK192" s="100"/>
      <c r="BZL192" s="78"/>
      <c r="BZM192" s="81"/>
      <c r="BZN192" s="102"/>
      <c r="BZO192" s="80"/>
      <c r="BZP192" s="78"/>
      <c r="BZQ192" s="78"/>
      <c r="BZR192" s="78"/>
      <c r="BZS192" s="78"/>
      <c r="BZT192" s="83"/>
      <c r="BZU192" s="84"/>
      <c r="BZV192" s="84"/>
      <c r="BZW192" s="84"/>
      <c r="BZX192" s="85"/>
      <c r="BZY192" s="78"/>
      <c r="BZZ192" s="78"/>
      <c r="CAA192" s="78"/>
      <c r="CAB192" s="100"/>
      <c r="CAC192" s="78"/>
      <c r="CAD192" s="81"/>
      <c r="CAE192" s="102"/>
      <c r="CAF192" s="80"/>
      <c r="CAG192" s="78"/>
      <c r="CAH192" s="78"/>
      <c r="CAI192" s="78"/>
      <c r="CAJ192" s="78"/>
      <c r="CAK192" s="83"/>
      <c r="CAL192" s="84"/>
      <c r="CAM192" s="84"/>
      <c r="CAN192" s="84"/>
      <c r="CAO192" s="85"/>
      <c r="CAP192" s="78"/>
      <c r="CAQ192" s="78"/>
      <c r="CAR192" s="78"/>
      <c r="CAS192" s="100"/>
      <c r="CAT192" s="78"/>
      <c r="CAU192" s="81"/>
      <c r="CAV192" s="102"/>
      <c r="CAW192" s="80"/>
      <c r="CAX192" s="78"/>
      <c r="CAY192" s="78"/>
      <c r="CAZ192" s="78"/>
      <c r="CBA192" s="78"/>
      <c r="CBB192" s="83"/>
      <c r="CBC192" s="84"/>
      <c r="CBD192" s="84"/>
      <c r="CBE192" s="84"/>
      <c r="CBF192" s="85"/>
      <c r="CBG192" s="78"/>
      <c r="CBH192" s="78"/>
      <c r="CBI192" s="78"/>
      <c r="CBJ192" s="100"/>
      <c r="CBK192" s="78"/>
      <c r="CBL192" s="81"/>
      <c r="CBM192" s="102"/>
      <c r="CBN192" s="80"/>
      <c r="CBO192" s="78"/>
      <c r="CBP192" s="78"/>
      <c r="CBQ192" s="78"/>
      <c r="CBR192" s="78"/>
      <c r="CBS192" s="83"/>
      <c r="CBT192" s="84"/>
      <c r="CBU192" s="84"/>
      <c r="CBV192" s="84"/>
      <c r="CBW192" s="85"/>
      <c r="CBX192" s="78"/>
      <c r="CBY192" s="78"/>
      <c r="CBZ192" s="78"/>
      <c r="CCA192" s="100"/>
      <c r="CCB192" s="78"/>
      <c r="CCC192" s="81"/>
      <c r="CCD192" s="102"/>
      <c r="CCE192" s="80"/>
      <c r="CCF192" s="78"/>
      <c r="CCG192" s="78"/>
      <c r="CCH192" s="78"/>
      <c r="CCI192" s="78"/>
      <c r="CCJ192" s="83"/>
      <c r="CCK192" s="84"/>
      <c r="CCL192" s="84"/>
      <c r="CCM192" s="84"/>
      <c r="CCN192" s="85"/>
      <c r="CCO192" s="78"/>
      <c r="CCP192" s="78"/>
      <c r="CCQ192" s="78"/>
      <c r="CCR192" s="100"/>
      <c r="CCS192" s="78"/>
      <c r="CCT192" s="81"/>
      <c r="CCU192" s="102"/>
      <c r="CCV192" s="80"/>
      <c r="CCW192" s="78"/>
      <c r="CCX192" s="78"/>
      <c r="CCY192" s="78"/>
      <c r="CCZ192" s="78"/>
      <c r="CDA192" s="83"/>
      <c r="CDB192" s="84"/>
      <c r="CDC192" s="84"/>
      <c r="CDD192" s="84"/>
      <c r="CDE192" s="85"/>
      <c r="CDF192" s="78"/>
      <c r="CDG192" s="78"/>
      <c r="CDH192" s="78"/>
      <c r="CDI192" s="100"/>
      <c r="CDJ192" s="78"/>
      <c r="CDK192" s="81"/>
      <c r="CDL192" s="102"/>
      <c r="CDM192" s="80"/>
      <c r="CDN192" s="78"/>
      <c r="CDO192" s="78"/>
      <c r="CDP192" s="78"/>
      <c r="CDQ192" s="78"/>
      <c r="CDR192" s="83"/>
      <c r="CDS192" s="84"/>
      <c r="CDT192" s="84"/>
      <c r="CDU192" s="84"/>
      <c r="CDV192" s="85"/>
      <c r="CDW192" s="78"/>
      <c r="CDX192" s="78"/>
      <c r="CDY192" s="78"/>
      <c r="CDZ192" s="100"/>
      <c r="CEA192" s="78"/>
      <c r="CEB192" s="81"/>
      <c r="CEC192" s="102"/>
      <c r="CED192" s="80"/>
      <c r="CEE192" s="78"/>
      <c r="CEF192" s="78"/>
      <c r="CEG192" s="78"/>
      <c r="CEH192" s="78"/>
      <c r="CEI192" s="83"/>
      <c r="CEJ192" s="84"/>
      <c r="CEK192" s="84"/>
      <c r="CEL192" s="84"/>
      <c r="CEM192" s="85"/>
      <c r="CEN192" s="78"/>
      <c r="CEO192" s="78"/>
      <c r="CEP192" s="78"/>
      <c r="CEQ192" s="100"/>
      <c r="CER192" s="78"/>
      <c r="CES192" s="81"/>
      <c r="CET192" s="102"/>
      <c r="CEU192" s="80"/>
      <c r="CEV192" s="78"/>
      <c r="CEW192" s="78"/>
      <c r="CEX192" s="78"/>
      <c r="CEY192" s="78"/>
      <c r="CEZ192" s="83"/>
      <c r="CFA192" s="84"/>
      <c r="CFB192" s="84"/>
      <c r="CFC192" s="84"/>
      <c r="CFD192" s="85"/>
      <c r="CFE192" s="78"/>
      <c r="CFF192" s="78"/>
      <c r="CFG192" s="78"/>
      <c r="CFH192" s="100"/>
      <c r="CFI192" s="78"/>
      <c r="CFJ192" s="81"/>
      <c r="CFK192" s="102"/>
      <c r="CFL192" s="80"/>
      <c r="CFM192" s="78"/>
      <c r="CFN192" s="78"/>
      <c r="CFO192" s="78"/>
      <c r="CFP192" s="78"/>
      <c r="CFQ192" s="83"/>
      <c r="CFR192" s="84"/>
      <c r="CFS192" s="84"/>
      <c r="CFT192" s="84"/>
      <c r="CFU192" s="85"/>
      <c r="CFV192" s="78"/>
      <c r="CFW192" s="78"/>
      <c r="CFX192" s="78"/>
      <c r="CFY192" s="100"/>
      <c r="CFZ192" s="78"/>
      <c r="CGA192" s="81"/>
      <c r="CGB192" s="102"/>
      <c r="CGC192" s="80"/>
      <c r="CGD192" s="78"/>
      <c r="CGE192" s="78"/>
      <c r="CGF192" s="78"/>
      <c r="CGG192" s="78"/>
      <c r="CGH192" s="83"/>
      <c r="CGI192" s="84"/>
      <c r="CGJ192" s="84"/>
      <c r="CGK192" s="84"/>
      <c r="CGL192" s="85"/>
      <c r="CGM192" s="78"/>
      <c r="CGN192" s="78"/>
      <c r="CGO192" s="78"/>
      <c r="CGP192" s="100"/>
      <c r="CGQ192" s="78"/>
      <c r="CGR192" s="81"/>
      <c r="CGS192" s="102"/>
      <c r="CGT192" s="80"/>
      <c r="CGU192" s="78"/>
      <c r="CGV192" s="78"/>
      <c r="CGW192" s="78"/>
      <c r="CGX192" s="78"/>
      <c r="CGY192" s="83"/>
      <c r="CGZ192" s="84"/>
      <c r="CHA192" s="84"/>
      <c r="CHB192" s="84"/>
      <c r="CHC192" s="85"/>
      <c r="CHD192" s="78"/>
      <c r="CHE192" s="78"/>
      <c r="CHF192" s="78"/>
      <c r="CHG192" s="100"/>
      <c r="CHH192" s="78"/>
      <c r="CHI192" s="81"/>
      <c r="CHJ192" s="102"/>
      <c r="CHK192" s="80"/>
      <c r="CHL192" s="78"/>
      <c r="CHM192" s="78"/>
      <c r="CHN192" s="78"/>
      <c r="CHO192" s="78"/>
      <c r="CHP192" s="83"/>
      <c r="CHQ192" s="84"/>
      <c r="CHR192" s="84"/>
      <c r="CHS192" s="84"/>
      <c r="CHT192" s="85"/>
      <c r="CHU192" s="78"/>
      <c r="CHV192" s="78"/>
      <c r="CHW192" s="78"/>
      <c r="CHX192" s="100"/>
      <c r="CHY192" s="78"/>
      <c r="CHZ192" s="81"/>
      <c r="CIA192" s="102"/>
      <c r="CIB192" s="80"/>
      <c r="CIC192" s="78"/>
      <c r="CID192" s="78"/>
      <c r="CIE192" s="78"/>
      <c r="CIF192" s="78"/>
      <c r="CIG192" s="83"/>
      <c r="CIH192" s="84"/>
      <c r="CII192" s="84"/>
      <c r="CIJ192" s="84"/>
      <c r="CIK192" s="85"/>
      <c r="CIL192" s="78"/>
      <c r="CIM192" s="78"/>
      <c r="CIN192" s="78"/>
      <c r="CIO192" s="100"/>
      <c r="CIP192" s="78"/>
      <c r="CIQ192" s="81"/>
      <c r="CIR192" s="102"/>
      <c r="CIS192" s="80"/>
      <c r="CIT192" s="78"/>
      <c r="CIU192" s="78"/>
      <c r="CIV192" s="78"/>
      <c r="CIW192" s="78"/>
      <c r="CIX192" s="83"/>
      <c r="CIY192" s="84"/>
      <c r="CIZ192" s="84"/>
      <c r="CJA192" s="84"/>
      <c r="CJB192" s="85"/>
      <c r="CJC192" s="78"/>
      <c r="CJD192" s="78"/>
      <c r="CJE192" s="78"/>
      <c r="CJF192" s="100"/>
      <c r="CJG192" s="78"/>
      <c r="CJH192" s="81"/>
      <c r="CJI192" s="102"/>
      <c r="CJJ192" s="80"/>
      <c r="CJK192" s="78"/>
      <c r="CJL192" s="78"/>
      <c r="CJM192" s="78"/>
      <c r="CJN192" s="78"/>
      <c r="CJO192" s="83"/>
      <c r="CJP192" s="84"/>
      <c r="CJQ192" s="84"/>
      <c r="CJR192" s="84"/>
      <c r="CJS192" s="85"/>
      <c r="CJT192" s="78"/>
      <c r="CJU192" s="78"/>
      <c r="CJV192" s="78"/>
      <c r="CJW192" s="100"/>
      <c r="CJX192" s="78"/>
      <c r="CJY192" s="81"/>
      <c r="CJZ192" s="102"/>
      <c r="CKA192" s="80"/>
      <c r="CKB192" s="78"/>
      <c r="CKC192" s="78"/>
      <c r="CKD192" s="78"/>
      <c r="CKE192" s="78"/>
      <c r="CKF192" s="83"/>
      <c r="CKG192" s="84"/>
      <c r="CKH192" s="84"/>
      <c r="CKI192" s="84"/>
      <c r="CKJ192" s="85"/>
      <c r="CKK192" s="78"/>
      <c r="CKL192" s="78"/>
      <c r="CKM192" s="78"/>
      <c r="CKN192" s="100"/>
      <c r="CKO192" s="78"/>
      <c r="CKP192" s="81"/>
      <c r="CKQ192" s="102"/>
      <c r="CKR192" s="80"/>
      <c r="CKS192" s="78"/>
      <c r="CKT192" s="78"/>
      <c r="CKU192" s="78"/>
      <c r="CKV192" s="78"/>
      <c r="CKW192" s="83"/>
      <c r="CKX192" s="84"/>
      <c r="CKY192" s="84"/>
      <c r="CKZ192" s="84"/>
      <c r="CLA192" s="85"/>
      <c r="CLB192" s="78"/>
      <c r="CLC192" s="78"/>
      <c r="CLD192" s="78"/>
      <c r="CLE192" s="100"/>
      <c r="CLF192" s="78"/>
      <c r="CLG192" s="81"/>
      <c r="CLH192" s="102"/>
      <c r="CLI192" s="80"/>
      <c r="CLJ192" s="78"/>
      <c r="CLK192" s="78"/>
      <c r="CLL192" s="78"/>
      <c r="CLM192" s="78"/>
      <c r="CLN192" s="83"/>
      <c r="CLO192" s="84"/>
      <c r="CLP192" s="84"/>
      <c r="CLQ192" s="84"/>
      <c r="CLR192" s="85"/>
      <c r="CLS192" s="78"/>
      <c r="CLT192" s="78"/>
      <c r="CLU192" s="78"/>
      <c r="CLV192" s="100"/>
      <c r="CLW192" s="78"/>
      <c r="CLX192" s="81"/>
      <c r="CLY192" s="102"/>
      <c r="CLZ192" s="80"/>
      <c r="CMA192" s="78"/>
      <c r="CMB192" s="78"/>
      <c r="CMC192" s="78"/>
      <c r="CMD192" s="78"/>
      <c r="CME192" s="83"/>
      <c r="CMF192" s="84"/>
      <c r="CMG192" s="84"/>
      <c r="CMH192" s="84"/>
      <c r="CMI192" s="85"/>
      <c r="CMJ192" s="78"/>
      <c r="CMK192" s="78"/>
      <c r="CML192" s="78"/>
      <c r="CMM192" s="100"/>
      <c r="CMN192" s="78"/>
      <c r="CMO192" s="81"/>
      <c r="CMP192" s="102"/>
      <c r="CMQ192" s="80"/>
      <c r="CMR192" s="78"/>
      <c r="CMS192" s="78"/>
      <c r="CMT192" s="78"/>
      <c r="CMU192" s="78"/>
      <c r="CMV192" s="83"/>
      <c r="CMW192" s="84"/>
      <c r="CMX192" s="84"/>
      <c r="CMY192" s="84"/>
      <c r="CMZ192" s="85"/>
      <c r="CNA192" s="78"/>
      <c r="CNB192" s="78"/>
      <c r="CNC192" s="78"/>
      <c r="CND192" s="100"/>
      <c r="CNE192" s="78"/>
      <c r="CNF192" s="81"/>
      <c r="CNG192" s="102"/>
      <c r="CNH192" s="80"/>
      <c r="CNI192" s="78"/>
      <c r="CNJ192" s="78"/>
      <c r="CNK192" s="78"/>
      <c r="CNL192" s="78"/>
      <c r="CNM192" s="83"/>
      <c r="CNN192" s="84"/>
      <c r="CNO192" s="84"/>
      <c r="CNP192" s="84"/>
      <c r="CNQ192" s="85"/>
      <c r="CNR192" s="78"/>
      <c r="CNS192" s="78"/>
      <c r="CNT192" s="78"/>
      <c r="CNU192" s="100"/>
      <c r="CNV192" s="78"/>
      <c r="CNW192" s="81"/>
      <c r="CNX192" s="102"/>
      <c r="CNY192" s="80"/>
      <c r="CNZ192" s="78"/>
      <c r="COA192" s="78"/>
      <c r="COB192" s="78"/>
      <c r="COC192" s="78"/>
      <c r="COD192" s="83"/>
      <c r="COE192" s="84"/>
      <c r="COF192" s="84"/>
      <c r="COG192" s="84"/>
      <c r="COH192" s="85"/>
      <c r="COI192" s="78"/>
      <c r="COJ192" s="78"/>
      <c r="COK192" s="78"/>
      <c r="COL192" s="100"/>
      <c r="COM192" s="78"/>
      <c r="CON192" s="81"/>
      <c r="COO192" s="102"/>
      <c r="COP192" s="80"/>
      <c r="COQ192" s="78"/>
      <c r="COR192" s="78"/>
      <c r="COS192" s="78"/>
      <c r="COT192" s="78"/>
      <c r="COU192" s="83"/>
      <c r="COV192" s="84"/>
      <c r="COW192" s="84"/>
      <c r="COX192" s="84"/>
      <c r="COY192" s="85"/>
      <c r="COZ192" s="78"/>
      <c r="CPA192" s="78"/>
      <c r="CPB192" s="78"/>
      <c r="CPC192" s="100"/>
      <c r="CPD192" s="78"/>
      <c r="CPE192" s="81"/>
      <c r="CPF192" s="102"/>
      <c r="CPG192" s="80"/>
      <c r="CPH192" s="78"/>
      <c r="CPI192" s="78"/>
      <c r="CPJ192" s="78"/>
      <c r="CPK192" s="78"/>
      <c r="CPL192" s="83"/>
      <c r="CPM192" s="84"/>
      <c r="CPN192" s="84"/>
      <c r="CPO192" s="84"/>
      <c r="CPP192" s="85"/>
      <c r="CPQ192" s="78"/>
      <c r="CPR192" s="78"/>
      <c r="CPS192" s="78"/>
      <c r="CPT192" s="100"/>
      <c r="CPU192" s="78"/>
      <c r="CPV192" s="81"/>
      <c r="CPW192" s="102"/>
      <c r="CPX192" s="80"/>
      <c r="CPY192" s="78"/>
      <c r="CPZ192" s="78"/>
      <c r="CQA192" s="78"/>
      <c r="CQB192" s="78"/>
      <c r="CQC192" s="83"/>
      <c r="CQD192" s="84"/>
      <c r="CQE192" s="84"/>
      <c r="CQF192" s="84"/>
      <c r="CQG192" s="85"/>
      <c r="CQH192" s="78"/>
      <c r="CQI192" s="78"/>
      <c r="CQJ192" s="78"/>
      <c r="CQK192" s="100"/>
      <c r="CQL192" s="78"/>
      <c r="CQM192" s="81"/>
      <c r="CQN192" s="102"/>
      <c r="CQO192" s="80"/>
      <c r="CQP192" s="78"/>
      <c r="CQQ192" s="78"/>
      <c r="CQR192" s="78"/>
      <c r="CQS192" s="78"/>
      <c r="CQT192" s="83"/>
      <c r="CQU192" s="84"/>
      <c r="CQV192" s="84"/>
      <c r="CQW192" s="84"/>
      <c r="CQX192" s="85"/>
      <c r="CQY192" s="78"/>
      <c r="CQZ192" s="78"/>
      <c r="CRA192" s="78"/>
      <c r="CRB192" s="100"/>
      <c r="CRC192" s="78"/>
      <c r="CRD192" s="81"/>
      <c r="CRE192" s="102"/>
      <c r="CRF192" s="80"/>
      <c r="CRG192" s="78"/>
      <c r="CRH192" s="78"/>
      <c r="CRI192" s="78"/>
      <c r="CRJ192" s="78"/>
      <c r="CRK192" s="83"/>
      <c r="CRL192" s="84"/>
      <c r="CRM192" s="84"/>
      <c r="CRN192" s="84"/>
      <c r="CRO192" s="85"/>
      <c r="CRP192" s="78"/>
      <c r="CRQ192" s="78"/>
      <c r="CRR192" s="78"/>
      <c r="CRS192" s="100"/>
      <c r="CRT192" s="78"/>
      <c r="CRU192" s="81"/>
      <c r="CRV192" s="102"/>
      <c r="CRW192" s="80"/>
      <c r="CRX192" s="78"/>
      <c r="CRY192" s="78"/>
      <c r="CRZ192" s="78"/>
      <c r="CSA192" s="78"/>
      <c r="CSB192" s="83"/>
      <c r="CSC192" s="84"/>
      <c r="CSD192" s="84"/>
      <c r="CSE192" s="84"/>
      <c r="CSF192" s="85"/>
      <c r="CSG192" s="78"/>
      <c r="CSH192" s="78"/>
      <c r="CSI192" s="78"/>
      <c r="CSJ192" s="100"/>
      <c r="CSK192" s="78"/>
      <c r="CSL192" s="81"/>
      <c r="CSM192" s="102"/>
      <c r="CSN192" s="80"/>
      <c r="CSO192" s="78"/>
      <c r="CSP192" s="78"/>
      <c r="CSQ192" s="78"/>
      <c r="CSR192" s="78"/>
      <c r="CSS192" s="83"/>
      <c r="CST192" s="84"/>
      <c r="CSU192" s="84"/>
      <c r="CSV192" s="84"/>
      <c r="CSW192" s="85"/>
      <c r="CSX192" s="78"/>
      <c r="CSY192" s="78"/>
      <c r="CSZ192" s="78"/>
      <c r="CTA192" s="100"/>
      <c r="CTB192" s="78"/>
      <c r="CTC192" s="81"/>
      <c r="CTD192" s="102"/>
      <c r="CTE192" s="80"/>
      <c r="CTF192" s="78"/>
      <c r="CTG192" s="78"/>
      <c r="CTH192" s="78"/>
      <c r="CTI192" s="78"/>
      <c r="CTJ192" s="83"/>
      <c r="CTK192" s="84"/>
      <c r="CTL192" s="84"/>
      <c r="CTM192" s="84"/>
      <c r="CTN192" s="85"/>
      <c r="CTO192" s="78"/>
      <c r="CTP192" s="78"/>
      <c r="CTQ192" s="78"/>
      <c r="CTR192" s="100"/>
      <c r="CTS192" s="78"/>
      <c r="CTT192" s="81"/>
      <c r="CTU192" s="102"/>
      <c r="CTV192" s="80"/>
      <c r="CTW192" s="78"/>
      <c r="CTX192" s="78"/>
      <c r="CTY192" s="78"/>
      <c r="CTZ192" s="78"/>
      <c r="CUA192" s="83"/>
      <c r="CUB192" s="84"/>
      <c r="CUC192" s="84"/>
      <c r="CUD192" s="84"/>
      <c r="CUE192" s="85"/>
      <c r="CUF192" s="78"/>
      <c r="CUG192" s="78"/>
      <c r="CUH192" s="78"/>
      <c r="CUI192" s="100"/>
      <c r="CUJ192" s="78"/>
      <c r="CUK192" s="81"/>
      <c r="CUL192" s="102"/>
      <c r="CUM192" s="80"/>
      <c r="CUN192" s="78"/>
      <c r="CUO192" s="78"/>
      <c r="CUP192" s="78"/>
      <c r="CUQ192" s="78"/>
      <c r="CUR192" s="83"/>
      <c r="CUS192" s="84"/>
      <c r="CUT192" s="84"/>
      <c r="CUU192" s="84"/>
      <c r="CUV192" s="85"/>
      <c r="CUW192" s="78"/>
      <c r="CUX192" s="78"/>
      <c r="CUY192" s="78"/>
      <c r="CUZ192" s="100"/>
      <c r="CVA192" s="78"/>
      <c r="CVB192" s="81"/>
      <c r="CVC192" s="102"/>
      <c r="CVD192" s="80"/>
      <c r="CVE192" s="78"/>
      <c r="CVF192" s="78"/>
      <c r="CVG192" s="78"/>
      <c r="CVH192" s="78"/>
      <c r="CVI192" s="83"/>
      <c r="CVJ192" s="84"/>
      <c r="CVK192" s="84"/>
      <c r="CVL192" s="84"/>
      <c r="CVM192" s="85"/>
      <c r="CVN192" s="78"/>
      <c r="CVO192" s="78"/>
      <c r="CVP192" s="78"/>
      <c r="CVQ192" s="100"/>
      <c r="CVR192" s="78"/>
      <c r="CVS192" s="81"/>
      <c r="CVT192" s="102"/>
      <c r="CVU192" s="80"/>
      <c r="CVV192" s="78"/>
      <c r="CVW192" s="78"/>
      <c r="CVX192" s="78"/>
      <c r="CVY192" s="78"/>
      <c r="CVZ192" s="83"/>
      <c r="CWA192" s="84"/>
      <c r="CWB192" s="84"/>
      <c r="CWC192" s="84"/>
      <c r="CWD192" s="85"/>
      <c r="CWE192" s="78"/>
      <c r="CWF192" s="78"/>
      <c r="CWG192" s="78"/>
      <c r="CWH192" s="100"/>
      <c r="CWI192" s="78"/>
      <c r="CWJ192" s="81"/>
      <c r="CWK192" s="102"/>
      <c r="CWL192" s="80"/>
      <c r="CWM192" s="78"/>
      <c r="CWN192" s="78"/>
      <c r="CWO192" s="78"/>
      <c r="CWP192" s="78"/>
      <c r="CWQ192" s="83"/>
      <c r="CWR192" s="84"/>
      <c r="CWS192" s="84"/>
      <c r="CWT192" s="84"/>
      <c r="CWU192" s="85"/>
      <c r="CWV192" s="78"/>
      <c r="CWW192" s="78"/>
      <c r="CWX192" s="78"/>
      <c r="CWY192" s="100"/>
      <c r="CWZ192" s="78"/>
      <c r="CXA192" s="81"/>
      <c r="CXB192" s="102"/>
      <c r="CXC192" s="80"/>
      <c r="CXD192" s="78"/>
      <c r="CXE192" s="78"/>
      <c r="CXF192" s="78"/>
      <c r="CXG192" s="78"/>
      <c r="CXH192" s="83"/>
      <c r="CXI192" s="84"/>
      <c r="CXJ192" s="84"/>
      <c r="CXK192" s="84"/>
      <c r="CXL192" s="85"/>
      <c r="CXM192" s="78"/>
      <c r="CXN192" s="78"/>
      <c r="CXO192" s="78"/>
      <c r="CXP192" s="100"/>
      <c r="CXQ192" s="78"/>
      <c r="CXR192" s="81"/>
      <c r="CXS192" s="102"/>
      <c r="CXT192" s="80"/>
      <c r="CXU192" s="78"/>
      <c r="CXV192" s="78"/>
      <c r="CXW192" s="78"/>
      <c r="CXX192" s="78"/>
      <c r="CXY192" s="83"/>
      <c r="CXZ192" s="84"/>
      <c r="CYA192" s="84"/>
      <c r="CYB192" s="84"/>
      <c r="CYC192" s="85"/>
      <c r="CYD192" s="78"/>
      <c r="CYE192" s="78"/>
      <c r="CYF192" s="78"/>
      <c r="CYG192" s="100"/>
      <c r="CYH192" s="78"/>
      <c r="CYI192" s="81"/>
      <c r="CYJ192" s="102"/>
      <c r="CYK192" s="80"/>
      <c r="CYL192" s="78"/>
      <c r="CYM192" s="78"/>
      <c r="CYN192" s="78"/>
      <c r="CYO192" s="78"/>
      <c r="CYP192" s="83"/>
      <c r="CYQ192" s="84"/>
      <c r="CYR192" s="84"/>
      <c r="CYS192" s="84"/>
      <c r="CYT192" s="85"/>
      <c r="CYU192" s="78"/>
      <c r="CYV192" s="78"/>
      <c r="CYW192" s="78"/>
      <c r="CYX192" s="100"/>
      <c r="CYY192" s="78"/>
      <c r="CYZ192" s="81"/>
      <c r="CZA192" s="102"/>
      <c r="CZB192" s="80"/>
      <c r="CZC192" s="78"/>
      <c r="CZD192" s="78"/>
      <c r="CZE192" s="78"/>
      <c r="CZF192" s="78"/>
      <c r="CZG192" s="83"/>
      <c r="CZH192" s="84"/>
      <c r="CZI192" s="84"/>
      <c r="CZJ192" s="84"/>
      <c r="CZK192" s="85"/>
      <c r="CZL192" s="78"/>
      <c r="CZM192" s="78"/>
      <c r="CZN192" s="78"/>
      <c r="CZO192" s="100"/>
      <c r="CZP192" s="78"/>
      <c r="CZQ192" s="81"/>
      <c r="CZR192" s="102"/>
      <c r="CZS192" s="80"/>
      <c r="CZT192" s="78"/>
      <c r="CZU192" s="78"/>
      <c r="CZV192" s="78"/>
      <c r="CZW192" s="78"/>
      <c r="CZX192" s="83"/>
      <c r="CZY192" s="84"/>
      <c r="CZZ192" s="84"/>
      <c r="DAA192" s="84"/>
      <c r="DAB192" s="85"/>
      <c r="DAC192" s="78"/>
      <c r="DAD192" s="78"/>
      <c r="DAE192" s="78"/>
      <c r="DAF192" s="100"/>
      <c r="DAG192" s="78"/>
      <c r="DAH192" s="81"/>
      <c r="DAI192" s="102"/>
      <c r="DAJ192" s="80"/>
      <c r="DAK192" s="78"/>
      <c r="DAL192" s="78"/>
      <c r="DAM192" s="78"/>
      <c r="DAN192" s="78"/>
      <c r="DAO192" s="83"/>
      <c r="DAP192" s="84"/>
      <c r="DAQ192" s="84"/>
      <c r="DAR192" s="84"/>
      <c r="DAS192" s="85"/>
      <c r="DAT192" s="78"/>
      <c r="DAU192" s="78"/>
      <c r="DAV192" s="78"/>
      <c r="DAW192" s="100"/>
      <c r="DAX192" s="78"/>
      <c r="DAY192" s="81"/>
      <c r="DAZ192" s="102"/>
      <c r="DBA192" s="80"/>
      <c r="DBB192" s="78"/>
      <c r="DBC192" s="78"/>
      <c r="DBD192" s="78"/>
      <c r="DBE192" s="78"/>
      <c r="DBF192" s="83"/>
      <c r="DBG192" s="84"/>
      <c r="DBH192" s="84"/>
      <c r="DBI192" s="84"/>
      <c r="DBJ192" s="85"/>
      <c r="DBK192" s="78"/>
      <c r="DBL192" s="78"/>
      <c r="DBM192" s="78"/>
      <c r="DBN192" s="100"/>
      <c r="DBO192" s="78"/>
      <c r="DBP192" s="81"/>
      <c r="DBQ192" s="102"/>
      <c r="DBR192" s="80"/>
      <c r="DBS192" s="78"/>
      <c r="DBT192" s="78"/>
      <c r="DBU192" s="78"/>
      <c r="DBV192" s="78"/>
      <c r="DBW192" s="83"/>
      <c r="DBX192" s="84"/>
      <c r="DBY192" s="84"/>
      <c r="DBZ192" s="84"/>
      <c r="DCA192" s="85"/>
      <c r="DCB192" s="78"/>
      <c r="DCC192" s="78"/>
      <c r="DCD192" s="78"/>
      <c r="DCE192" s="100"/>
      <c r="DCF192" s="78"/>
      <c r="DCG192" s="81"/>
      <c r="DCH192" s="102"/>
      <c r="DCI192" s="80"/>
      <c r="DCJ192" s="78"/>
      <c r="DCK192" s="78"/>
      <c r="DCL192" s="78"/>
      <c r="DCM192" s="78"/>
      <c r="DCN192" s="83"/>
      <c r="DCO192" s="84"/>
      <c r="DCP192" s="84"/>
      <c r="DCQ192" s="84"/>
      <c r="DCR192" s="85"/>
      <c r="DCS192" s="78"/>
      <c r="DCT192" s="78"/>
      <c r="DCU192" s="78"/>
      <c r="DCV192" s="100"/>
      <c r="DCW192" s="78"/>
      <c r="DCX192" s="81"/>
      <c r="DCY192" s="102"/>
      <c r="DCZ192" s="80"/>
      <c r="DDA192" s="78"/>
      <c r="DDB192" s="78"/>
      <c r="DDC192" s="78"/>
      <c r="DDD192" s="78"/>
      <c r="DDE192" s="83"/>
      <c r="DDF192" s="84"/>
      <c r="DDG192" s="84"/>
      <c r="DDH192" s="84"/>
      <c r="DDI192" s="85"/>
      <c r="DDJ192" s="78"/>
      <c r="DDK192" s="78"/>
      <c r="DDL192" s="78"/>
      <c r="DDM192" s="100"/>
      <c r="DDN192" s="78"/>
      <c r="DDO192" s="81"/>
      <c r="DDP192" s="102"/>
      <c r="DDQ192" s="80"/>
      <c r="DDR192" s="78"/>
      <c r="DDS192" s="78"/>
      <c r="DDT192" s="78"/>
      <c r="DDU192" s="78"/>
      <c r="DDV192" s="83"/>
      <c r="DDW192" s="84"/>
      <c r="DDX192" s="84"/>
      <c r="DDY192" s="84"/>
      <c r="DDZ192" s="85"/>
      <c r="DEA192" s="78"/>
      <c r="DEB192" s="78"/>
      <c r="DEC192" s="78"/>
      <c r="DED192" s="100"/>
      <c r="DEE192" s="78"/>
      <c r="DEF192" s="81"/>
      <c r="DEG192" s="102"/>
      <c r="DEH192" s="80"/>
      <c r="DEI192" s="78"/>
      <c r="DEJ192" s="78"/>
      <c r="DEK192" s="78"/>
      <c r="DEL192" s="78"/>
      <c r="DEM192" s="83"/>
      <c r="DEN192" s="84"/>
      <c r="DEO192" s="84"/>
      <c r="DEP192" s="84"/>
      <c r="DEQ192" s="85"/>
      <c r="DER192" s="78"/>
      <c r="DES192" s="78"/>
      <c r="DET192" s="78"/>
      <c r="DEU192" s="100"/>
      <c r="DEV192" s="78"/>
      <c r="DEW192" s="81"/>
      <c r="DEX192" s="102"/>
      <c r="DEY192" s="80"/>
      <c r="DEZ192" s="78"/>
      <c r="DFA192" s="78"/>
      <c r="DFB192" s="78"/>
      <c r="DFC192" s="78"/>
      <c r="DFD192" s="83"/>
      <c r="DFE192" s="84"/>
      <c r="DFF192" s="84"/>
      <c r="DFG192" s="84"/>
      <c r="DFH192" s="85"/>
      <c r="DFI192" s="78"/>
      <c r="DFJ192" s="78"/>
      <c r="DFK192" s="78"/>
      <c r="DFL192" s="100"/>
      <c r="DFM192" s="78"/>
      <c r="DFN192" s="81"/>
      <c r="DFO192" s="102"/>
      <c r="DFP192" s="80"/>
      <c r="DFQ192" s="78"/>
      <c r="DFR192" s="78"/>
      <c r="DFS192" s="78"/>
      <c r="DFT192" s="78"/>
      <c r="DFU192" s="83"/>
      <c r="DFV192" s="84"/>
      <c r="DFW192" s="84"/>
      <c r="DFX192" s="84"/>
      <c r="DFY192" s="85"/>
      <c r="DFZ192" s="78"/>
      <c r="DGA192" s="78"/>
      <c r="DGB192" s="78"/>
      <c r="DGC192" s="100"/>
      <c r="DGD192" s="78"/>
      <c r="DGE192" s="81"/>
      <c r="DGF192" s="102"/>
      <c r="DGG192" s="80"/>
      <c r="DGH192" s="78"/>
      <c r="DGI192" s="78"/>
      <c r="DGJ192" s="78"/>
      <c r="DGK192" s="78"/>
      <c r="DGL192" s="83"/>
      <c r="DGM192" s="84"/>
      <c r="DGN192" s="84"/>
      <c r="DGO192" s="84"/>
      <c r="DGP192" s="85"/>
      <c r="DGQ192" s="78"/>
      <c r="DGR192" s="78"/>
      <c r="DGS192" s="78"/>
      <c r="DGT192" s="100"/>
      <c r="DGU192" s="78"/>
      <c r="DGV192" s="81"/>
      <c r="DGW192" s="102"/>
      <c r="DGX192" s="80"/>
      <c r="DGY192" s="78"/>
      <c r="DGZ192" s="78"/>
      <c r="DHA192" s="78"/>
      <c r="DHB192" s="78"/>
      <c r="DHC192" s="83"/>
      <c r="DHD192" s="84"/>
      <c r="DHE192" s="84"/>
      <c r="DHF192" s="84"/>
      <c r="DHG192" s="85"/>
      <c r="DHH192" s="78"/>
      <c r="DHI192" s="78"/>
      <c r="DHJ192" s="78"/>
      <c r="DHK192" s="100"/>
      <c r="DHL192" s="78"/>
      <c r="DHM192" s="81"/>
      <c r="DHN192" s="102"/>
      <c r="DHO192" s="80"/>
      <c r="DHP192" s="78"/>
      <c r="DHQ192" s="78"/>
      <c r="DHR192" s="78"/>
      <c r="DHS192" s="78"/>
      <c r="DHT192" s="83"/>
      <c r="DHU192" s="84"/>
      <c r="DHV192" s="84"/>
      <c r="DHW192" s="84"/>
      <c r="DHX192" s="85"/>
      <c r="DHY192" s="78"/>
      <c r="DHZ192" s="78"/>
      <c r="DIA192" s="78"/>
      <c r="DIB192" s="100"/>
      <c r="DIC192" s="78"/>
      <c r="DID192" s="81"/>
      <c r="DIE192" s="102"/>
      <c r="DIF192" s="80"/>
      <c r="DIG192" s="78"/>
      <c r="DIH192" s="78"/>
      <c r="DII192" s="78"/>
      <c r="DIJ192" s="78"/>
      <c r="DIK192" s="83"/>
      <c r="DIL192" s="84"/>
      <c r="DIM192" s="84"/>
      <c r="DIN192" s="84"/>
      <c r="DIO192" s="85"/>
      <c r="DIP192" s="78"/>
      <c r="DIQ192" s="78"/>
      <c r="DIR192" s="78"/>
      <c r="DIS192" s="100"/>
      <c r="DIT192" s="78"/>
      <c r="DIU192" s="81"/>
      <c r="DIV192" s="102"/>
      <c r="DIW192" s="80"/>
      <c r="DIX192" s="78"/>
      <c r="DIY192" s="78"/>
      <c r="DIZ192" s="78"/>
      <c r="DJA192" s="78"/>
      <c r="DJB192" s="83"/>
      <c r="DJC192" s="84"/>
      <c r="DJD192" s="84"/>
      <c r="DJE192" s="84"/>
      <c r="DJF192" s="85"/>
      <c r="DJG192" s="78"/>
      <c r="DJH192" s="78"/>
      <c r="DJI192" s="78"/>
      <c r="DJJ192" s="100"/>
      <c r="DJK192" s="78"/>
      <c r="DJL192" s="81"/>
      <c r="DJM192" s="102"/>
      <c r="DJN192" s="80"/>
      <c r="DJO192" s="78"/>
      <c r="DJP192" s="78"/>
      <c r="DJQ192" s="78"/>
      <c r="DJR192" s="78"/>
      <c r="DJS192" s="83"/>
      <c r="DJT192" s="84"/>
      <c r="DJU192" s="84"/>
      <c r="DJV192" s="84"/>
      <c r="DJW192" s="85"/>
      <c r="DJX192" s="78"/>
      <c r="DJY192" s="78"/>
      <c r="DJZ192" s="78"/>
      <c r="DKA192" s="100"/>
      <c r="DKB192" s="78"/>
      <c r="DKC192" s="81"/>
      <c r="DKD192" s="102"/>
      <c r="DKE192" s="80"/>
      <c r="DKF192" s="78"/>
      <c r="DKG192" s="78"/>
      <c r="DKH192" s="78"/>
      <c r="DKI192" s="78"/>
      <c r="DKJ192" s="83"/>
      <c r="DKK192" s="84"/>
      <c r="DKL192" s="84"/>
      <c r="DKM192" s="84"/>
      <c r="DKN192" s="85"/>
      <c r="DKO192" s="78"/>
      <c r="DKP192" s="78"/>
      <c r="DKQ192" s="78"/>
      <c r="DKR192" s="100"/>
      <c r="DKS192" s="78"/>
      <c r="DKT192" s="81"/>
      <c r="DKU192" s="102"/>
      <c r="DKV192" s="80"/>
      <c r="DKW192" s="78"/>
      <c r="DKX192" s="78"/>
      <c r="DKY192" s="78"/>
      <c r="DKZ192" s="78"/>
      <c r="DLA192" s="83"/>
      <c r="DLB192" s="84"/>
      <c r="DLC192" s="84"/>
      <c r="DLD192" s="84"/>
      <c r="DLE192" s="85"/>
      <c r="DLF192" s="78"/>
      <c r="DLG192" s="78"/>
      <c r="DLH192" s="78"/>
      <c r="DLI192" s="100"/>
      <c r="DLJ192" s="78"/>
      <c r="DLK192" s="81"/>
      <c r="DLL192" s="102"/>
      <c r="DLM192" s="80"/>
      <c r="DLN192" s="78"/>
      <c r="DLO192" s="78"/>
      <c r="DLP192" s="78"/>
      <c r="DLQ192" s="78"/>
      <c r="DLR192" s="83"/>
      <c r="DLS192" s="84"/>
      <c r="DLT192" s="84"/>
      <c r="DLU192" s="84"/>
      <c r="DLV192" s="85"/>
      <c r="DLW192" s="78"/>
      <c r="DLX192" s="78"/>
      <c r="DLY192" s="78"/>
      <c r="DLZ192" s="100"/>
      <c r="DMA192" s="78"/>
      <c r="DMB192" s="81"/>
      <c r="DMC192" s="102"/>
      <c r="DMD192" s="80"/>
      <c r="DME192" s="78"/>
      <c r="DMF192" s="78"/>
      <c r="DMG192" s="78"/>
      <c r="DMH192" s="78"/>
      <c r="DMI192" s="83"/>
      <c r="DMJ192" s="84"/>
      <c r="DMK192" s="84"/>
      <c r="DML192" s="84"/>
      <c r="DMM192" s="85"/>
      <c r="DMN192" s="78"/>
      <c r="DMO192" s="78"/>
      <c r="DMP192" s="78"/>
      <c r="DMQ192" s="100"/>
      <c r="DMR192" s="78"/>
      <c r="DMS192" s="81"/>
      <c r="DMT192" s="102"/>
      <c r="DMU192" s="80"/>
      <c r="DMV192" s="78"/>
      <c r="DMW192" s="78"/>
      <c r="DMX192" s="78"/>
      <c r="DMY192" s="78"/>
      <c r="DMZ192" s="83"/>
      <c r="DNA192" s="84"/>
      <c r="DNB192" s="84"/>
      <c r="DNC192" s="84"/>
      <c r="DND192" s="85"/>
      <c r="DNE192" s="78"/>
      <c r="DNF192" s="78"/>
      <c r="DNG192" s="78"/>
      <c r="DNH192" s="100"/>
      <c r="DNI192" s="78"/>
      <c r="DNJ192" s="81"/>
      <c r="DNK192" s="102"/>
      <c r="DNL192" s="80"/>
      <c r="DNM192" s="78"/>
      <c r="DNN192" s="78"/>
      <c r="DNO192" s="78"/>
      <c r="DNP192" s="78"/>
      <c r="DNQ192" s="83"/>
      <c r="DNR192" s="84"/>
      <c r="DNS192" s="84"/>
      <c r="DNT192" s="84"/>
      <c r="DNU192" s="85"/>
      <c r="DNV192" s="78"/>
      <c r="DNW192" s="78"/>
      <c r="DNX192" s="78"/>
      <c r="DNY192" s="100"/>
      <c r="DNZ192" s="78"/>
      <c r="DOA192" s="81"/>
      <c r="DOB192" s="102"/>
      <c r="DOC192" s="80"/>
      <c r="DOD192" s="78"/>
      <c r="DOE192" s="78"/>
      <c r="DOF192" s="78"/>
      <c r="DOG192" s="78"/>
      <c r="DOH192" s="83"/>
      <c r="DOI192" s="84"/>
      <c r="DOJ192" s="84"/>
      <c r="DOK192" s="84"/>
      <c r="DOL192" s="85"/>
      <c r="DOM192" s="78"/>
      <c r="DON192" s="78"/>
      <c r="DOO192" s="78"/>
      <c r="DOP192" s="100"/>
      <c r="DOQ192" s="78"/>
      <c r="DOR192" s="81"/>
      <c r="DOS192" s="102"/>
      <c r="DOT192" s="80"/>
      <c r="DOU192" s="78"/>
      <c r="DOV192" s="78"/>
      <c r="DOW192" s="78"/>
      <c r="DOX192" s="78"/>
      <c r="DOY192" s="83"/>
      <c r="DOZ192" s="84"/>
      <c r="DPA192" s="84"/>
      <c r="DPB192" s="84"/>
      <c r="DPC192" s="85"/>
      <c r="DPD192" s="78"/>
      <c r="DPE192" s="78"/>
      <c r="DPF192" s="78"/>
      <c r="DPG192" s="100"/>
      <c r="DPH192" s="78"/>
      <c r="DPI192" s="81"/>
      <c r="DPJ192" s="102"/>
      <c r="DPK192" s="80"/>
      <c r="DPL192" s="78"/>
      <c r="DPM192" s="78"/>
      <c r="DPN192" s="78"/>
      <c r="DPO192" s="78"/>
      <c r="DPP192" s="83"/>
      <c r="DPQ192" s="84"/>
      <c r="DPR192" s="84"/>
      <c r="DPS192" s="84"/>
      <c r="DPT192" s="85"/>
      <c r="DPU192" s="78"/>
      <c r="DPV192" s="78"/>
      <c r="DPW192" s="78"/>
      <c r="DPX192" s="100"/>
      <c r="DPY192" s="78"/>
      <c r="DPZ192" s="81"/>
      <c r="DQA192" s="102"/>
      <c r="DQB192" s="80"/>
      <c r="DQC192" s="78"/>
      <c r="DQD192" s="78"/>
      <c r="DQE192" s="78"/>
      <c r="DQF192" s="78"/>
      <c r="DQG192" s="83"/>
      <c r="DQH192" s="84"/>
      <c r="DQI192" s="84"/>
      <c r="DQJ192" s="84"/>
      <c r="DQK192" s="85"/>
      <c r="DQL192" s="78"/>
      <c r="DQM192" s="78"/>
      <c r="DQN192" s="78"/>
      <c r="DQO192" s="100"/>
      <c r="DQP192" s="78"/>
      <c r="DQQ192" s="81"/>
      <c r="DQR192" s="102"/>
      <c r="DQS192" s="80"/>
      <c r="DQT192" s="78"/>
      <c r="DQU192" s="78"/>
      <c r="DQV192" s="78"/>
      <c r="DQW192" s="78"/>
      <c r="DQX192" s="83"/>
      <c r="DQY192" s="84"/>
      <c r="DQZ192" s="84"/>
      <c r="DRA192" s="84"/>
      <c r="DRB192" s="85"/>
      <c r="DRC192" s="78"/>
      <c r="DRD192" s="78"/>
      <c r="DRE192" s="78"/>
      <c r="DRF192" s="100"/>
      <c r="DRG192" s="78"/>
      <c r="DRH192" s="81"/>
      <c r="DRI192" s="102"/>
      <c r="DRJ192" s="80"/>
      <c r="DRK192" s="78"/>
      <c r="DRL192" s="78"/>
      <c r="DRM192" s="78"/>
      <c r="DRN192" s="78"/>
      <c r="DRO192" s="83"/>
      <c r="DRP192" s="84"/>
      <c r="DRQ192" s="84"/>
      <c r="DRR192" s="84"/>
      <c r="DRS192" s="85"/>
      <c r="DRT192" s="78"/>
      <c r="DRU192" s="78"/>
      <c r="DRV192" s="78"/>
      <c r="DRW192" s="100"/>
      <c r="DRX192" s="78"/>
      <c r="DRY192" s="81"/>
      <c r="DRZ192" s="102"/>
      <c r="DSA192" s="80"/>
      <c r="DSB192" s="78"/>
      <c r="DSC192" s="78"/>
      <c r="DSD192" s="78"/>
      <c r="DSE192" s="78"/>
      <c r="DSF192" s="83"/>
      <c r="DSG192" s="84"/>
      <c r="DSH192" s="84"/>
      <c r="DSI192" s="84"/>
      <c r="DSJ192" s="85"/>
      <c r="DSK192" s="78"/>
      <c r="DSL192" s="78"/>
      <c r="DSM192" s="78"/>
      <c r="DSN192" s="100"/>
      <c r="DSO192" s="78"/>
      <c r="DSP192" s="81"/>
      <c r="DSQ192" s="102"/>
      <c r="DSR192" s="80"/>
      <c r="DSS192" s="78"/>
      <c r="DST192" s="78"/>
      <c r="DSU192" s="78"/>
      <c r="DSV192" s="78"/>
      <c r="DSW192" s="83"/>
      <c r="DSX192" s="84"/>
      <c r="DSY192" s="84"/>
      <c r="DSZ192" s="84"/>
      <c r="DTA192" s="85"/>
      <c r="DTB192" s="78"/>
      <c r="DTC192" s="78"/>
      <c r="DTD192" s="78"/>
      <c r="DTE192" s="100"/>
      <c r="DTF192" s="78"/>
      <c r="DTG192" s="81"/>
      <c r="DTH192" s="102"/>
      <c r="DTI192" s="80"/>
      <c r="DTJ192" s="78"/>
      <c r="DTK192" s="78"/>
      <c r="DTL192" s="78"/>
      <c r="DTM192" s="78"/>
      <c r="DTN192" s="83"/>
      <c r="DTO192" s="84"/>
      <c r="DTP192" s="84"/>
      <c r="DTQ192" s="84"/>
      <c r="DTR192" s="85"/>
      <c r="DTS192" s="78"/>
      <c r="DTT192" s="78"/>
      <c r="DTU192" s="78"/>
      <c r="DTV192" s="100"/>
      <c r="DTW192" s="78"/>
      <c r="DTX192" s="81"/>
      <c r="DTY192" s="102"/>
      <c r="DTZ192" s="80"/>
      <c r="DUA192" s="78"/>
      <c r="DUB192" s="78"/>
      <c r="DUC192" s="78"/>
      <c r="DUD192" s="78"/>
      <c r="DUE192" s="83"/>
      <c r="DUF192" s="84"/>
      <c r="DUG192" s="84"/>
      <c r="DUH192" s="84"/>
      <c r="DUI192" s="85"/>
      <c r="DUJ192" s="78"/>
      <c r="DUK192" s="78"/>
      <c r="DUL192" s="78"/>
      <c r="DUM192" s="100"/>
      <c r="DUN192" s="78"/>
      <c r="DUO192" s="81"/>
      <c r="DUP192" s="102"/>
      <c r="DUQ192" s="80"/>
      <c r="DUR192" s="78"/>
      <c r="DUS192" s="78"/>
      <c r="DUT192" s="78"/>
      <c r="DUU192" s="78"/>
      <c r="DUV192" s="83"/>
      <c r="DUW192" s="84"/>
      <c r="DUX192" s="84"/>
      <c r="DUY192" s="84"/>
      <c r="DUZ192" s="85"/>
      <c r="DVA192" s="78"/>
      <c r="DVB192" s="78"/>
      <c r="DVC192" s="78"/>
      <c r="DVD192" s="100"/>
      <c r="DVE192" s="78"/>
      <c r="DVF192" s="81"/>
      <c r="DVG192" s="102"/>
      <c r="DVH192" s="80"/>
      <c r="DVI192" s="78"/>
      <c r="DVJ192" s="78"/>
      <c r="DVK192" s="78"/>
      <c r="DVL192" s="78"/>
      <c r="DVM192" s="83"/>
      <c r="DVN192" s="84"/>
      <c r="DVO192" s="84"/>
      <c r="DVP192" s="84"/>
      <c r="DVQ192" s="85"/>
      <c r="DVR192" s="78"/>
      <c r="DVS192" s="78"/>
      <c r="DVT192" s="78"/>
      <c r="DVU192" s="100"/>
      <c r="DVV192" s="78"/>
      <c r="DVW192" s="81"/>
      <c r="DVX192" s="102"/>
      <c r="DVY192" s="80"/>
      <c r="DVZ192" s="78"/>
      <c r="DWA192" s="78"/>
      <c r="DWB192" s="78"/>
      <c r="DWC192" s="78"/>
      <c r="DWD192" s="83"/>
      <c r="DWE192" s="84"/>
      <c r="DWF192" s="84"/>
      <c r="DWG192" s="84"/>
      <c r="DWH192" s="85"/>
      <c r="DWI192" s="78"/>
      <c r="DWJ192" s="78"/>
      <c r="DWK192" s="78"/>
      <c r="DWL192" s="100"/>
      <c r="DWM192" s="78"/>
      <c r="DWN192" s="81"/>
      <c r="DWO192" s="102"/>
      <c r="DWP192" s="80"/>
      <c r="DWQ192" s="78"/>
      <c r="DWR192" s="78"/>
      <c r="DWS192" s="78"/>
      <c r="DWT192" s="78"/>
      <c r="DWU192" s="83"/>
      <c r="DWV192" s="84"/>
      <c r="DWW192" s="84"/>
      <c r="DWX192" s="84"/>
      <c r="DWY192" s="85"/>
      <c r="DWZ192" s="78"/>
      <c r="DXA192" s="78"/>
      <c r="DXB192" s="78"/>
      <c r="DXC192" s="100"/>
      <c r="DXD192" s="78"/>
      <c r="DXE192" s="81"/>
      <c r="DXF192" s="102"/>
      <c r="DXG192" s="80"/>
      <c r="DXH192" s="78"/>
      <c r="DXI192" s="78"/>
      <c r="DXJ192" s="78"/>
      <c r="DXK192" s="78"/>
      <c r="DXL192" s="83"/>
      <c r="DXM192" s="84"/>
      <c r="DXN192" s="84"/>
      <c r="DXO192" s="84"/>
      <c r="DXP192" s="85"/>
      <c r="DXQ192" s="78"/>
      <c r="DXR192" s="78"/>
      <c r="DXS192" s="78"/>
      <c r="DXT192" s="100"/>
      <c r="DXU192" s="78"/>
      <c r="DXV192" s="81"/>
      <c r="DXW192" s="102"/>
      <c r="DXX192" s="80"/>
      <c r="DXY192" s="78"/>
      <c r="DXZ192" s="78"/>
      <c r="DYA192" s="78"/>
      <c r="DYB192" s="78"/>
      <c r="DYC192" s="83"/>
      <c r="DYD192" s="84"/>
      <c r="DYE192" s="84"/>
      <c r="DYF192" s="84"/>
      <c r="DYG192" s="85"/>
      <c r="DYH192" s="78"/>
      <c r="DYI192" s="78"/>
      <c r="DYJ192" s="78"/>
      <c r="DYK192" s="100"/>
      <c r="DYL192" s="78"/>
      <c r="DYM192" s="81"/>
      <c r="DYN192" s="102"/>
      <c r="DYO192" s="80"/>
      <c r="DYP192" s="78"/>
      <c r="DYQ192" s="78"/>
      <c r="DYR192" s="78"/>
      <c r="DYS192" s="78"/>
      <c r="DYT192" s="83"/>
      <c r="DYU192" s="84"/>
      <c r="DYV192" s="84"/>
      <c r="DYW192" s="84"/>
      <c r="DYX192" s="85"/>
      <c r="DYY192" s="78"/>
      <c r="DYZ192" s="78"/>
      <c r="DZA192" s="78"/>
      <c r="DZB192" s="100"/>
      <c r="DZC192" s="78"/>
      <c r="DZD192" s="81"/>
      <c r="DZE192" s="102"/>
      <c r="DZF192" s="80"/>
      <c r="DZG192" s="78"/>
      <c r="DZH192" s="78"/>
      <c r="DZI192" s="78"/>
      <c r="DZJ192" s="78"/>
      <c r="DZK192" s="83"/>
      <c r="DZL192" s="84"/>
      <c r="DZM192" s="84"/>
      <c r="DZN192" s="84"/>
      <c r="DZO192" s="85"/>
      <c r="DZP192" s="78"/>
      <c r="DZQ192" s="78"/>
      <c r="DZR192" s="78"/>
      <c r="DZS192" s="100"/>
      <c r="DZT192" s="78"/>
      <c r="DZU192" s="81"/>
      <c r="DZV192" s="102"/>
      <c r="DZW192" s="80"/>
      <c r="DZX192" s="78"/>
      <c r="DZY192" s="78"/>
      <c r="DZZ192" s="78"/>
      <c r="EAA192" s="78"/>
      <c r="EAB192" s="83"/>
      <c r="EAC192" s="84"/>
      <c r="EAD192" s="84"/>
      <c r="EAE192" s="84"/>
      <c r="EAF192" s="85"/>
      <c r="EAG192" s="78"/>
      <c r="EAH192" s="78"/>
      <c r="EAI192" s="78"/>
      <c r="EAJ192" s="100"/>
      <c r="EAK192" s="78"/>
      <c r="EAL192" s="81"/>
      <c r="EAM192" s="102"/>
      <c r="EAN192" s="80"/>
      <c r="EAO192" s="78"/>
      <c r="EAP192" s="78"/>
      <c r="EAQ192" s="78"/>
      <c r="EAR192" s="78"/>
      <c r="EAS192" s="83"/>
      <c r="EAT192" s="84"/>
      <c r="EAU192" s="84"/>
      <c r="EAV192" s="84"/>
      <c r="EAW192" s="85"/>
      <c r="EAX192" s="78"/>
      <c r="EAY192" s="78"/>
      <c r="EAZ192" s="78"/>
      <c r="EBA192" s="100"/>
      <c r="EBB192" s="78"/>
      <c r="EBC192" s="81"/>
      <c r="EBD192" s="102"/>
      <c r="EBE192" s="80"/>
      <c r="EBF192" s="78"/>
      <c r="EBG192" s="78"/>
      <c r="EBH192" s="78"/>
      <c r="EBI192" s="78"/>
      <c r="EBJ192" s="83"/>
      <c r="EBK192" s="84"/>
      <c r="EBL192" s="84"/>
      <c r="EBM192" s="84"/>
      <c r="EBN192" s="85"/>
      <c r="EBO192" s="78"/>
      <c r="EBP192" s="78"/>
      <c r="EBQ192" s="78"/>
      <c r="EBR192" s="100"/>
      <c r="EBS192" s="78"/>
      <c r="EBT192" s="81"/>
      <c r="EBU192" s="102"/>
      <c r="EBV192" s="80"/>
      <c r="EBW192" s="78"/>
      <c r="EBX192" s="78"/>
      <c r="EBY192" s="78"/>
      <c r="EBZ192" s="78"/>
      <c r="ECA192" s="83"/>
      <c r="ECB192" s="84"/>
      <c r="ECC192" s="84"/>
      <c r="ECD192" s="84"/>
      <c r="ECE192" s="85"/>
      <c r="ECF192" s="78"/>
      <c r="ECG192" s="78"/>
      <c r="ECH192" s="78"/>
      <c r="ECI192" s="100"/>
      <c r="ECJ192" s="78"/>
      <c r="ECK192" s="81"/>
      <c r="ECL192" s="102"/>
      <c r="ECM192" s="80"/>
      <c r="ECN192" s="78"/>
      <c r="ECO192" s="78"/>
      <c r="ECP192" s="78"/>
      <c r="ECQ192" s="78"/>
      <c r="ECR192" s="83"/>
      <c r="ECS192" s="84"/>
      <c r="ECT192" s="84"/>
      <c r="ECU192" s="84"/>
      <c r="ECV192" s="85"/>
      <c r="ECW192" s="78"/>
      <c r="ECX192" s="78"/>
      <c r="ECY192" s="78"/>
      <c r="ECZ192" s="100"/>
      <c r="EDA192" s="78"/>
      <c r="EDB192" s="81"/>
      <c r="EDC192" s="102"/>
      <c r="EDD192" s="80"/>
      <c r="EDE192" s="78"/>
      <c r="EDF192" s="78"/>
      <c r="EDG192" s="78"/>
      <c r="EDH192" s="78"/>
      <c r="EDI192" s="83"/>
      <c r="EDJ192" s="84"/>
      <c r="EDK192" s="84"/>
      <c r="EDL192" s="84"/>
      <c r="EDM192" s="85"/>
      <c r="EDN192" s="78"/>
      <c r="EDO192" s="78"/>
      <c r="EDP192" s="78"/>
      <c r="EDQ192" s="100"/>
      <c r="EDR192" s="78"/>
      <c r="EDS192" s="81"/>
      <c r="EDT192" s="102"/>
      <c r="EDU192" s="80"/>
      <c r="EDV192" s="78"/>
      <c r="EDW192" s="78"/>
      <c r="EDX192" s="78"/>
      <c r="EDY192" s="78"/>
      <c r="EDZ192" s="83"/>
      <c r="EEA192" s="84"/>
      <c r="EEB192" s="84"/>
      <c r="EEC192" s="84"/>
      <c r="EED192" s="85"/>
      <c r="EEE192" s="78"/>
      <c r="EEF192" s="78"/>
      <c r="EEG192" s="78"/>
      <c r="EEH192" s="100"/>
      <c r="EEI192" s="78"/>
      <c r="EEJ192" s="81"/>
      <c r="EEK192" s="102"/>
      <c r="EEL192" s="80"/>
      <c r="EEM192" s="78"/>
      <c r="EEN192" s="78"/>
      <c r="EEO192" s="78"/>
      <c r="EEP192" s="78"/>
      <c r="EEQ192" s="83"/>
      <c r="EER192" s="84"/>
      <c r="EES192" s="84"/>
      <c r="EET192" s="84"/>
      <c r="EEU192" s="85"/>
      <c r="EEV192" s="78"/>
      <c r="EEW192" s="78"/>
      <c r="EEX192" s="78"/>
      <c r="EEY192" s="100"/>
      <c r="EEZ192" s="78"/>
      <c r="EFA192" s="81"/>
      <c r="EFB192" s="102"/>
      <c r="EFC192" s="80"/>
      <c r="EFD192" s="78"/>
      <c r="EFE192" s="78"/>
      <c r="EFF192" s="78"/>
      <c r="EFG192" s="78"/>
      <c r="EFH192" s="83"/>
      <c r="EFI192" s="84"/>
      <c r="EFJ192" s="84"/>
      <c r="EFK192" s="84"/>
      <c r="EFL192" s="85"/>
      <c r="EFM192" s="78"/>
      <c r="EFN192" s="78"/>
      <c r="EFO192" s="78"/>
      <c r="EFP192" s="100"/>
      <c r="EFQ192" s="78"/>
      <c r="EFR192" s="81"/>
      <c r="EFS192" s="102"/>
      <c r="EFT192" s="80"/>
      <c r="EFU192" s="78"/>
      <c r="EFV192" s="78"/>
      <c r="EFW192" s="78"/>
      <c r="EFX192" s="78"/>
      <c r="EFY192" s="83"/>
      <c r="EFZ192" s="84"/>
      <c r="EGA192" s="84"/>
      <c r="EGB192" s="84"/>
      <c r="EGC192" s="85"/>
      <c r="EGD192" s="78"/>
      <c r="EGE192" s="78"/>
      <c r="EGF192" s="78"/>
      <c r="EGG192" s="100"/>
      <c r="EGH192" s="78"/>
      <c r="EGI192" s="81"/>
      <c r="EGJ192" s="102"/>
      <c r="EGK192" s="80"/>
      <c r="EGL192" s="78"/>
      <c r="EGM192" s="78"/>
      <c r="EGN192" s="78"/>
      <c r="EGO192" s="78"/>
      <c r="EGP192" s="83"/>
      <c r="EGQ192" s="84"/>
      <c r="EGR192" s="84"/>
      <c r="EGS192" s="84"/>
      <c r="EGT192" s="85"/>
      <c r="EGU192" s="78"/>
      <c r="EGV192" s="78"/>
      <c r="EGW192" s="78"/>
      <c r="EGX192" s="100"/>
      <c r="EGY192" s="78"/>
      <c r="EGZ192" s="81"/>
      <c r="EHA192" s="102"/>
      <c r="EHB192" s="80"/>
      <c r="EHC192" s="78"/>
      <c r="EHD192" s="78"/>
      <c r="EHE192" s="78"/>
      <c r="EHF192" s="78"/>
      <c r="EHG192" s="83"/>
      <c r="EHH192" s="84"/>
      <c r="EHI192" s="84"/>
      <c r="EHJ192" s="84"/>
      <c r="EHK192" s="85"/>
      <c r="EHL192" s="78"/>
      <c r="EHM192" s="78"/>
      <c r="EHN192" s="78"/>
      <c r="EHO192" s="100"/>
      <c r="EHP192" s="78"/>
      <c r="EHQ192" s="81"/>
      <c r="EHR192" s="102"/>
      <c r="EHS192" s="80"/>
      <c r="EHT192" s="78"/>
      <c r="EHU192" s="78"/>
      <c r="EHV192" s="78"/>
      <c r="EHW192" s="78"/>
      <c r="EHX192" s="83"/>
      <c r="EHY192" s="84"/>
      <c r="EHZ192" s="84"/>
      <c r="EIA192" s="84"/>
      <c r="EIB192" s="85"/>
      <c r="EIC192" s="78"/>
      <c r="EID192" s="78"/>
      <c r="EIE192" s="78"/>
      <c r="EIF192" s="100"/>
      <c r="EIG192" s="78"/>
      <c r="EIH192" s="81"/>
      <c r="EII192" s="102"/>
      <c r="EIJ192" s="80"/>
      <c r="EIK192" s="78"/>
      <c r="EIL192" s="78"/>
      <c r="EIM192" s="78"/>
      <c r="EIN192" s="78"/>
      <c r="EIO192" s="83"/>
      <c r="EIP192" s="84"/>
      <c r="EIQ192" s="84"/>
      <c r="EIR192" s="84"/>
      <c r="EIS192" s="85"/>
      <c r="EIT192" s="78"/>
      <c r="EIU192" s="78"/>
      <c r="EIV192" s="78"/>
      <c r="EIW192" s="100"/>
      <c r="EIX192" s="78"/>
      <c r="EIY192" s="81"/>
      <c r="EIZ192" s="102"/>
      <c r="EJA192" s="80"/>
      <c r="EJB192" s="78"/>
      <c r="EJC192" s="78"/>
      <c r="EJD192" s="78"/>
      <c r="EJE192" s="78"/>
      <c r="EJF192" s="83"/>
      <c r="EJG192" s="84"/>
      <c r="EJH192" s="84"/>
      <c r="EJI192" s="84"/>
      <c r="EJJ192" s="85"/>
      <c r="EJK192" s="78"/>
      <c r="EJL192" s="78"/>
      <c r="EJM192" s="78"/>
      <c r="EJN192" s="100"/>
      <c r="EJO192" s="78"/>
      <c r="EJP192" s="81"/>
      <c r="EJQ192" s="102"/>
      <c r="EJR192" s="80"/>
      <c r="EJS192" s="78"/>
      <c r="EJT192" s="78"/>
      <c r="EJU192" s="78"/>
      <c r="EJV192" s="78"/>
      <c r="EJW192" s="83"/>
      <c r="EJX192" s="84"/>
      <c r="EJY192" s="84"/>
      <c r="EJZ192" s="84"/>
      <c r="EKA192" s="85"/>
      <c r="EKB192" s="78"/>
      <c r="EKC192" s="78"/>
      <c r="EKD192" s="78"/>
      <c r="EKE192" s="100"/>
      <c r="EKF192" s="78"/>
      <c r="EKG192" s="81"/>
      <c r="EKH192" s="102"/>
      <c r="EKI192" s="80"/>
      <c r="EKJ192" s="78"/>
      <c r="EKK192" s="78"/>
      <c r="EKL192" s="78"/>
      <c r="EKM192" s="78"/>
      <c r="EKN192" s="83"/>
      <c r="EKO192" s="84"/>
      <c r="EKP192" s="84"/>
      <c r="EKQ192" s="84"/>
      <c r="EKR192" s="85"/>
      <c r="EKS192" s="78"/>
      <c r="EKT192" s="78"/>
      <c r="EKU192" s="78"/>
      <c r="EKV192" s="100"/>
      <c r="EKW192" s="78"/>
      <c r="EKX192" s="81"/>
      <c r="EKY192" s="102"/>
      <c r="EKZ192" s="80"/>
      <c r="ELA192" s="78"/>
      <c r="ELB192" s="78"/>
      <c r="ELC192" s="78"/>
      <c r="ELD192" s="78"/>
      <c r="ELE192" s="83"/>
      <c r="ELF192" s="84"/>
      <c r="ELG192" s="84"/>
      <c r="ELH192" s="84"/>
      <c r="ELI192" s="85"/>
      <c r="ELJ192" s="78"/>
      <c r="ELK192" s="78"/>
      <c r="ELL192" s="78"/>
      <c r="ELM192" s="100"/>
      <c r="ELN192" s="78"/>
      <c r="ELO192" s="81"/>
      <c r="ELP192" s="102"/>
      <c r="ELQ192" s="80"/>
      <c r="ELR192" s="78"/>
      <c r="ELS192" s="78"/>
      <c r="ELT192" s="78"/>
      <c r="ELU192" s="78"/>
      <c r="ELV192" s="83"/>
      <c r="ELW192" s="84"/>
      <c r="ELX192" s="84"/>
      <c r="ELY192" s="84"/>
      <c r="ELZ192" s="85"/>
      <c r="EMA192" s="78"/>
      <c r="EMB192" s="78"/>
      <c r="EMC192" s="78"/>
      <c r="EMD192" s="100"/>
      <c r="EME192" s="78"/>
      <c r="EMF192" s="81"/>
      <c r="EMG192" s="102"/>
      <c r="EMH192" s="80"/>
      <c r="EMI192" s="78"/>
      <c r="EMJ192" s="78"/>
      <c r="EMK192" s="78"/>
      <c r="EML192" s="78"/>
      <c r="EMM192" s="83"/>
      <c r="EMN192" s="84"/>
      <c r="EMO192" s="84"/>
      <c r="EMP192" s="84"/>
      <c r="EMQ192" s="85"/>
      <c r="EMR192" s="78"/>
      <c r="EMS192" s="78"/>
      <c r="EMT192" s="78"/>
      <c r="EMU192" s="100"/>
      <c r="EMV192" s="78"/>
      <c r="EMW192" s="81"/>
      <c r="EMX192" s="102"/>
      <c r="EMY192" s="80"/>
      <c r="EMZ192" s="78"/>
      <c r="ENA192" s="78"/>
      <c r="ENB192" s="78"/>
      <c r="ENC192" s="78"/>
      <c r="END192" s="83"/>
      <c r="ENE192" s="84"/>
      <c r="ENF192" s="84"/>
      <c r="ENG192" s="84"/>
      <c r="ENH192" s="85"/>
      <c r="ENI192" s="78"/>
      <c r="ENJ192" s="78"/>
      <c r="ENK192" s="78"/>
      <c r="ENL192" s="100"/>
      <c r="ENM192" s="78"/>
      <c r="ENN192" s="81"/>
      <c r="ENO192" s="102"/>
      <c r="ENP192" s="80"/>
      <c r="ENQ192" s="78"/>
      <c r="ENR192" s="78"/>
      <c r="ENS192" s="78"/>
      <c r="ENT192" s="78"/>
      <c r="ENU192" s="83"/>
      <c r="ENV192" s="84"/>
      <c r="ENW192" s="84"/>
      <c r="ENX192" s="84"/>
      <c r="ENY192" s="85"/>
      <c r="ENZ192" s="78"/>
      <c r="EOA192" s="78"/>
      <c r="EOB192" s="78"/>
      <c r="EOC192" s="100"/>
      <c r="EOD192" s="78"/>
      <c r="EOE192" s="81"/>
      <c r="EOF192" s="102"/>
      <c r="EOG192" s="80"/>
      <c r="EOH192" s="78"/>
      <c r="EOI192" s="78"/>
      <c r="EOJ192" s="78"/>
      <c r="EOK192" s="78"/>
      <c r="EOL192" s="83"/>
      <c r="EOM192" s="84"/>
      <c r="EON192" s="84"/>
      <c r="EOO192" s="84"/>
      <c r="EOP192" s="85"/>
      <c r="EOQ192" s="78"/>
      <c r="EOR192" s="78"/>
      <c r="EOS192" s="78"/>
      <c r="EOT192" s="100"/>
      <c r="EOU192" s="78"/>
      <c r="EOV192" s="81"/>
      <c r="EOW192" s="102"/>
      <c r="EOX192" s="80"/>
      <c r="EOY192" s="78"/>
      <c r="EOZ192" s="78"/>
      <c r="EPA192" s="78"/>
      <c r="EPB192" s="78"/>
      <c r="EPC192" s="83"/>
      <c r="EPD192" s="84"/>
      <c r="EPE192" s="84"/>
      <c r="EPF192" s="84"/>
      <c r="EPG192" s="85"/>
      <c r="EPH192" s="78"/>
      <c r="EPI192" s="78"/>
      <c r="EPJ192" s="78"/>
      <c r="EPK192" s="100"/>
      <c r="EPL192" s="78"/>
      <c r="EPM192" s="81"/>
      <c r="EPN192" s="102"/>
      <c r="EPO192" s="80"/>
      <c r="EPP192" s="78"/>
      <c r="EPQ192" s="78"/>
      <c r="EPR192" s="78"/>
      <c r="EPS192" s="78"/>
      <c r="EPT192" s="83"/>
      <c r="EPU192" s="84"/>
      <c r="EPV192" s="84"/>
      <c r="EPW192" s="84"/>
      <c r="EPX192" s="85"/>
      <c r="EPY192" s="78"/>
      <c r="EPZ192" s="78"/>
      <c r="EQA192" s="78"/>
      <c r="EQB192" s="100"/>
      <c r="EQC192" s="78"/>
      <c r="EQD192" s="81"/>
      <c r="EQE192" s="102"/>
      <c r="EQF192" s="80"/>
      <c r="EQG192" s="78"/>
      <c r="EQH192" s="78"/>
      <c r="EQI192" s="78"/>
      <c r="EQJ192" s="78"/>
      <c r="EQK192" s="83"/>
      <c r="EQL192" s="84"/>
      <c r="EQM192" s="84"/>
      <c r="EQN192" s="84"/>
      <c r="EQO192" s="85"/>
      <c r="EQP192" s="78"/>
      <c r="EQQ192" s="78"/>
      <c r="EQR192" s="78"/>
      <c r="EQS192" s="100"/>
      <c r="EQT192" s="78"/>
      <c r="EQU192" s="81"/>
      <c r="EQV192" s="102"/>
      <c r="EQW192" s="80"/>
      <c r="EQX192" s="78"/>
      <c r="EQY192" s="78"/>
      <c r="EQZ192" s="78"/>
      <c r="ERA192" s="78"/>
      <c r="ERB192" s="83"/>
      <c r="ERC192" s="84"/>
      <c r="ERD192" s="84"/>
      <c r="ERE192" s="84"/>
      <c r="ERF192" s="85"/>
      <c r="ERG192" s="78"/>
      <c r="ERH192" s="78"/>
      <c r="ERI192" s="78"/>
      <c r="ERJ192" s="100"/>
      <c r="ERK192" s="78"/>
      <c r="ERL192" s="81"/>
      <c r="ERM192" s="102"/>
      <c r="ERN192" s="80"/>
      <c r="ERO192" s="78"/>
      <c r="ERP192" s="78"/>
      <c r="ERQ192" s="78"/>
      <c r="ERR192" s="78"/>
      <c r="ERS192" s="83"/>
      <c r="ERT192" s="84"/>
      <c r="ERU192" s="84"/>
      <c r="ERV192" s="84"/>
      <c r="ERW192" s="85"/>
      <c r="ERX192" s="78"/>
      <c r="ERY192" s="78"/>
      <c r="ERZ192" s="78"/>
      <c r="ESA192" s="100"/>
      <c r="ESB192" s="78"/>
      <c r="ESC192" s="81"/>
      <c r="ESD192" s="102"/>
      <c r="ESE192" s="80"/>
      <c r="ESF192" s="78"/>
      <c r="ESG192" s="78"/>
      <c r="ESH192" s="78"/>
      <c r="ESI192" s="78"/>
      <c r="ESJ192" s="83"/>
      <c r="ESK192" s="84"/>
      <c r="ESL192" s="84"/>
      <c r="ESM192" s="84"/>
      <c r="ESN192" s="85"/>
      <c r="ESO192" s="78"/>
      <c r="ESP192" s="78"/>
      <c r="ESQ192" s="78"/>
      <c r="ESR192" s="100"/>
      <c r="ESS192" s="78"/>
      <c r="EST192" s="81"/>
      <c r="ESU192" s="102"/>
      <c r="ESV192" s="80"/>
      <c r="ESW192" s="78"/>
      <c r="ESX192" s="78"/>
      <c r="ESY192" s="78"/>
      <c r="ESZ192" s="78"/>
      <c r="ETA192" s="83"/>
      <c r="ETB192" s="84"/>
      <c r="ETC192" s="84"/>
      <c r="ETD192" s="84"/>
      <c r="ETE192" s="85"/>
      <c r="ETF192" s="78"/>
      <c r="ETG192" s="78"/>
      <c r="ETH192" s="78"/>
      <c r="ETI192" s="100"/>
      <c r="ETJ192" s="78"/>
      <c r="ETK192" s="81"/>
      <c r="ETL192" s="102"/>
      <c r="ETM192" s="80"/>
      <c r="ETN192" s="78"/>
      <c r="ETO192" s="78"/>
      <c r="ETP192" s="78"/>
      <c r="ETQ192" s="78"/>
      <c r="ETR192" s="83"/>
      <c r="ETS192" s="84"/>
      <c r="ETT192" s="84"/>
      <c r="ETU192" s="84"/>
      <c r="ETV192" s="85"/>
      <c r="ETW192" s="78"/>
      <c r="ETX192" s="78"/>
      <c r="ETY192" s="78"/>
      <c r="ETZ192" s="100"/>
      <c r="EUA192" s="78"/>
      <c r="EUB192" s="81"/>
      <c r="EUC192" s="102"/>
      <c r="EUD192" s="80"/>
      <c r="EUE192" s="78"/>
      <c r="EUF192" s="78"/>
      <c r="EUG192" s="78"/>
      <c r="EUH192" s="78"/>
      <c r="EUI192" s="83"/>
      <c r="EUJ192" s="84"/>
      <c r="EUK192" s="84"/>
      <c r="EUL192" s="84"/>
      <c r="EUM192" s="85"/>
      <c r="EUN192" s="78"/>
      <c r="EUO192" s="78"/>
      <c r="EUP192" s="78"/>
      <c r="EUQ192" s="100"/>
      <c r="EUR192" s="78"/>
      <c r="EUS192" s="81"/>
      <c r="EUT192" s="102"/>
      <c r="EUU192" s="80"/>
      <c r="EUV192" s="78"/>
      <c r="EUW192" s="78"/>
      <c r="EUX192" s="78"/>
      <c r="EUY192" s="78"/>
      <c r="EUZ192" s="83"/>
      <c r="EVA192" s="84"/>
      <c r="EVB192" s="84"/>
      <c r="EVC192" s="84"/>
      <c r="EVD192" s="85"/>
      <c r="EVE192" s="78"/>
      <c r="EVF192" s="78"/>
      <c r="EVG192" s="78"/>
      <c r="EVH192" s="100"/>
      <c r="EVI192" s="78"/>
      <c r="EVJ192" s="81"/>
      <c r="EVK192" s="102"/>
      <c r="EVL192" s="80"/>
      <c r="EVM192" s="78"/>
      <c r="EVN192" s="78"/>
      <c r="EVO192" s="78"/>
      <c r="EVP192" s="78"/>
      <c r="EVQ192" s="83"/>
      <c r="EVR192" s="84"/>
      <c r="EVS192" s="84"/>
      <c r="EVT192" s="84"/>
      <c r="EVU192" s="85"/>
      <c r="EVV192" s="78"/>
      <c r="EVW192" s="78"/>
      <c r="EVX192" s="78"/>
      <c r="EVY192" s="100"/>
      <c r="EVZ192" s="78"/>
      <c r="EWA192" s="81"/>
      <c r="EWB192" s="102"/>
      <c r="EWC192" s="80"/>
      <c r="EWD192" s="78"/>
      <c r="EWE192" s="78"/>
      <c r="EWF192" s="78"/>
      <c r="EWG192" s="78"/>
      <c r="EWH192" s="83"/>
      <c r="EWI192" s="84"/>
      <c r="EWJ192" s="84"/>
      <c r="EWK192" s="84"/>
      <c r="EWL192" s="85"/>
      <c r="EWM192" s="78"/>
      <c r="EWN192" s="78"/>
      <c r="EWO192" s="78"/>
      <c r="EWP192" s="100"/>
      <c r="EWQ192" s="78"/>
      <c r="EWR192" s="81"/>
      <c r="EWS192" s="102"/>
      <c r="EWT192" s="80"/>
      <c r="EWU192" s="78"/>
      <c r="EWV192" s="78"/>
      <c r="EWW192" s="78"/>
      <c r="EWX192" s="78"/>
      <c r="EWY192" s="83"/>
      <c r="EWZ192" s="84"/>
      <c r="EXA192" s="84"/>
      <c r="EXB192" s="84"/>
      <c r="EXC192" s="85"/>
      <c r="EXD192" s="78"/>
      <c r="EXE192" s="78"/>
      <c r="EXF192" s="78"/>
      <c r="EXG192" s="100"/>
      <c r="EXH192" s="78"/>
      <c r="EXI192" s="81"/>
      <c r="EXJ192" s="102"/>
      <c r="EXK192" s="80"/>
      <c r="EXL192" s="78"/>
      <c r="EXM192" s="78"/>
      <c r="EXN192" s="78"/>
      <c r="EXO192" s="78"/>
      <c r="EXP192" s="83"/>
      <c r="EXQ192" s="84"/>
      <c r="EXR192" s="84"/>
      <c r="EXS192" s="84"/>
      <c r="EXT192" s="85"/>
      <c r="EXU192" s="78"/>
      <c r="EXV192" s="78"/>
      <c r="EXW192" s="78"/>
      <c r="EXX192" s="100"/>
      <c r="EXY192" s="78"/>
      <c r="EXZ192" s="81"/>
      <c r="EYA192" s="102"/>
      <c r="EYB192" s="80"/>
      <c r="EYC192" s="78"/>
      <c r="EYD192" s="78"/>
      <c r="EYE192" s="78"/>
      <c r="EYF192" s="78"/>
      <c r="EYG192" s="83"/>
      <c r="EYH192" s="84"/>
      <c r="EYI192" s="84"/>
      <c r="EYJ192" s="84"/>
      <c r="EYK192" s="85"/>
      <c r="EYL192" s="78"/>
      <c r="EYM192" s="78"/>
      <c r="EYN192" s="78"/>
      <c r="EYO192" s="100"/>
      <c r="EYP192" s="78"/>
      <c r="EYQ192" s="81"/>
      <c r="EYR192" s="102"/>
      <c r="EYS192" s="80"/>
      <c r="EYT192" s="78"/>
      <c r="EYU192" s="78"/>
      <c r="EYV192" s="78"/>
      <c r="EYW192" s="78"/>
      <c r="EYX192" s="83"/>
      <c r="EYY192" s="84"/>
      <c r="EYZ192" s="84"/>
      <c r="EZA192" s="84"/>
      <c r="EZB192" s="85"/>
      <c r="EZC192" s="78"/>
      <c r="EZD192" s="78"/>
      <c r="EZE192" s="78"/>
      <c r="EZF192" s="100"/>
      <c r="EZG192" s="78"/>
      <c r="EZH192" s="81"/>
      <c r="EZI192" s="102"/>
      <c r="EZJ192" s="80"/>
      <c r="EZK192" s="78"/>
      <c r="EZL192" s="78"/>
      <c r="EZM192" s="78"/>
      <c r="EZN192" s="78"/>
      <c r="EZO192" s="83"/>
      <c r="EZP192" s="84"/>
      <c r="EZQ192" s="84"/>
      <c r="EZR192" s="84"/>
      <c r="EZS192" s="85"/>
      <c r="EZT192" s="78"/>
      <c r="EZU192" s="78"/>
      <c r="EZV192" s="78"/>
      <c r="EZW192" s="100"/>
      <c r="EZX192" s="78"/>
      <c r="EZY192" s="81"/>
      <c r="EZZ192" s="102"/>
      <c r="FAA192" s="80"/>
      <c r="FAB192" s="78"/>
      <c r="FAC192" s="78"/>
      <c r="FAD192" s="78"/>
      <c r="FAE192" s="78"/>
      <c r="FAF192" s="83"/>
      <c r="FAG192" s="84"/>
      <c r="FAH192" s="84"/>
      <c r="FAI192" s="84"/>
      <c r="FAJ192" s="85"/>
      <c r="FAK192" s="78"/>
      <c r="FAL192" s="78"/>
      <c r="FAM192" s="78"/>
      <c r="FAN192" s="100"/>
      <c r="FAO192" s="78"/>
      <c r="FAP192" s="81"/>
      <c r="FAQ192" s="102"/>
      <c r="FAR192" s="80"/>
      <c r="FAS192" s="78"/>
      <c r="FAT192" s="78"/>
      <c r="FAU192" s="78"/>
      <c r="FAV192" s="78"/>
      <c r="FAW192" s="83"/>
      <c r="FAX192" s="84"/>
      <c r="FAY192" s="84"/>
      <c r="FAZ192" s="84"/>
      <c r="FBA192" s="85"/>
      <c r="FBB192" s="78"/>
      <c r="FBC192" s="78"/>
      <c r="FBD192" s="78"/>
      <c r="FBE192" s="100"/>
      <c r="FBF192" s="78"/>
      <c r="FBG192" s="81"/>
      <c r="FBH192" s="102"/>
      <c r="FBI192" s="80"/>
      <c r="FBJ192" s="78"/>
      <c r="FBK192" s="78"/>
      <c r="FBL192" s="78"/>
      <c r="FBM192" s="78"/>
      <c r="FBN192" s="83"/>
      <c r="FBO192" s="84"/>
      <c r="FBP192" s="84"/>
      <c r="FBQ192" s="84"/>
      <c r="FBR192" s="85"/>
      <c r="FBS192" s="78"/>
      <c r="FBT192" s="78"/>
      <c r="FBU192" s="78"/>
      <c r="FBV192" s="100"/>
      <c r="FBW192" s="78"/>
      <c r="FBX192" s="81"/>
      <c r="FBY192" s="102"/>
      <c r="FBZ192" s="80"/>
      <c r="FCA192" s="78"/>
      <c r="FCB192" s="78"/>
      <c r="FCC192" s="78"/>
      <c r="FCD192" s="78"/>
      <c r="FCE192" s="83"/>
      <c r="FCF192" s="84"/>
      <c r="FCG192" s="84"/>
      <c r="FCH192" s="84"/>
      <c r="FCI192" s="85"/>
      <c r="FCJ192" s="78"/>
      <c r="FCK192" s="78"/>
      <c r="FCL192" s="78"/>
      <c r="FCM192" s="100"/>
      <c r="FCN192" s="78"/>
      <c r="FCO192" s="81"/>
      <c r="FCP192" s="102"/>
      <c r="FCQ192" s="80"/>
      <c r="FCR192" s="78"/>
      <c r="FCS192" s="78"/>
      <c r="FCT192" s="78"/>
      <c r="FCU192" s="78"/>
      <c r="FCV192" s="83"/>
      <c r="FCW192" s="84"/>
      <c r="FCX192" s="84"/>
      <c r="FCY192" s="84"/>
      <c r="FCZ192" s="85"/>
      <c r="FDA192" s="78"/>
      <c r="FDB192" s="78"/>
      <c r="FDC192" s="78"/>
      <c r="FDD192" s="100"/>
      <c r="FDE192" s="78"/>
      <c r="FDF192" s="81"/>
      <c r="FDG192" s="102"/>
      <c r="FDH192" s="80"/>
      <c r="FDI192" s="78"/>
      <c r="FDJ192" s="78"/>
      <c r="FDK192" s="78"/>
      <c r="FDL192" s="78"/>
      <c r="FDM192" s="83"/>
      <c r="FDN192" s="84"/>
      <c r="FDO192" s="84"/>
      <c r="FDP192" s="84"/>
      <c r="FDQ192" s="85"/>
      <c r="FDR192" s="78"/>
      <c r="FDS192" s="78"/>
      <c r="FDT192" s="78"/>
      <c r="FDU192" s="100"/>
      <c r="FDV192" s="78"/>
      <c r="FDW192" s="81"/>
      <c r="FDX192" s="102"/>
      <c r="FDY192" s="80"/>
      <c r="FDZ192" s="78"/>
      <c r="FEA192" s="78"/>
      <c r="FEB192" s="78"/>
      <c r="FEC192" s="78"/>
      <c r="FED192" s="83"/>
      <c r="FEE192" s="84"/>
      <c r="FEF192" s="84"/>
      <c r="FEG192" s="84"/>
      <c r="FEH192" s="85"/>
      <c r="FEI192" s="78"/>
      <c r="FEJ192" s="78"/>
      <c r="FEK192" s="78"/>
      <c r="FEL192" s="100"/>
      <c r="FEM192" s="78"/>
      <c r="FEN192" s="81"/>
      <c r="FEO192" s="102"/>
      <c r="FEP192" s="80"/>
      <c r="FEQ192" s="78"/>
      <c r="FER192" s="78"/>
      <c r="FES192" s="78"/>
      <c r="FET192" s="78"/>
      <c r="FEU192" s="83"/>
      <c r="FEV192" s="84"/>
      <c r="FEW192" s="84"/>
      <c r="FEX192" s="84"/>
      <c r="FEY192" s="85"/>
      <c r="FEZ192" s="78"/>
      <c r="FFA192" s="78"/>
      <c r="FFB192" s="78"/>
      <c r="FFC192" s="100"/>
      <c r="FFD192" s="78"/>
      <c r="FFE192" s="81"/>
      <c r="FFF192" s="102"/>
      <c r="FFG192" s="80"/>
      <c r="FFH192" s="78"/>
      <c r="FFI192" s="78"/>
      <c r="FFJ192" s="78"/>
      <c r="FFK192" s="78"/>
      <c r="FFL192" s="83"/>
      <c r="FFM192" s="84"/>
      <c r="FFN192" s="84"/>
      <c r="FFO192" s="84"/>
      <c r="FFP192" s="85"/>
      <c r="FFQ192" s="78"/>
      <c r="FFR192" s="78"/>
      <c r="FFS192" s="78"/>
      <c r="FFT192" s="100"/>
      <c r="FFU192" s="78"/>
      <c r="FFV192" s="81"/>
      <c r="FFW192" s="102"/>
      <c r="FFX192" s="80"/>
      <c r="FFY192" s="78"/>
      <c r="FFZ192" s="78"/>
      <c r="FGA192" s="78"/>
      <c r="FGB192" s="78"/>
      <c r="FGC192" s="83"/>
      <c r="FGD192" s="84"/>
      <c r="FGE192" s="84"/>
      <c r="FGF192" s="84"/>
      <c r="FGG192" s="85"/>
      <c r="FGH192" s="78"/>
      <c r="FGI192" s="78"/>
      <c r="FGJ192" s="78"/>
      <c r="FGK192" s="100"/>
      <c r="FGL192" s="78"/>
      <c r="FGM192" s="81"/>
      <c r="FGN192" s="102"/>
      <c r="FGO192" s="80"/>
      <c r="FGP192" s="78"/>
      <c r="FGQ192" s="78"/>
      <c r="FGR192" s="78"/>
      <c r="FGS192" s="78"/>
      <c r="FGT192" s="83"/>
      <c r="FGU192" s="84"/>
      <c r="FGV192" s="84"/>
      <c r="FGW192" s="84"/>
      <c r="FGX192" s="85"/>
      <c r="FGY192" s="78"/>
      <c r="FGZ192" s="78"/>
      <c r="FHA192" s="78"/>
      <c r="FHB192" s="100"/>
      <c r="FHC192" s="78"/>
      <c r="FHD192" s="81"/>
      <c r="FHE192" s="102"/>
      <c r="FHF192" s="80"/>
      <c r="FHG192" s="78"/>
      <c r="FHH192" s="78"/>
      <c r="FHI192" s="78"/>
      <c r="FHJ192" s="78"/>
      <c r="FHK192" s="83"/>
      <c r="FHL192" s="84"/>
      <c r="FHM192" s="84"/>
      <c r="FHN192" s="84"/>
      <c r="FHO192" s="85"/>
      <c r="FHP192" s="78"/>
      <c r="FHQ192" s="78"/>
      <c r="FHR192" s="78"/>
      <c r="FHS192" s="100"/>
      <c r="FHT192" s="78"/>
      <c r="FHU192" s="81"/>
      <c r="FHV192" s="102"/>
      <c r="FHW192" s="80"/>
      <c r="FHX192" s="78"/>
      <c r="FHY192" s="78"/>
      <c r="FHZ192" s="78"/>
      <c r="FIA192" s="78"/>
      <c r="FIB192" s="83"/>
      <c r="FIC192" s="84"/>
      <c r="FID192" s="84"/>
      <c r="FIE192" s="84"/>
      <c r="FIF192" s="85"/>
      <c r="FIG192" s="78"/>
      <c r="FIH192" s="78"/>
      <c r="FII192" s="78"/>
      <c r="FIJ192" s="100"/>
      <c r="FIK192" s="78"/>
      <c r="FIL192" s="81"/>
      <c r="FIM192" s="102"/>
      <c r="FIN192" s="80"/>
      <c r="FIO192" s="78"/>
      <c r="FIP192" s="78"/>
      <c r="FIQ192" s="78"/>
      <c r="FIR192" s="78"/>
      <c r="FIS192" s="83"/>
      <c r="FIT192" s="84"/>
      <c r="FIU192" s="84"/>
      <c r="FIV192" s="84"/>
      <c r="FIW192" s="85"/>
      <c r="FIX192" s="78"/>
      <c r="FIY192" s="78"/>
      <c r="FIZ192" s="78"/>
      <c r="FJA192" s="100"/>
      <c r="FJB192" s="78"/>
      <c r="FJC192" s="81"/>
      <c r="FJD192" s="102"/>
      <c r="FJE192" s="80"/>
      <c r="FJF192" s="78"/>
      <c r="FJG192" s="78"/>
      <c r="FJH192" s="78"/>
      <c r="FJI192" s="78"/>
      <c r="FJJ192" s="83"/>
      <c r="FJK192" s="84"/>
      <c r="FJL192" s="84"/>
      <c r="FJM192" s="84"/>
      <c r="FJN192" s="85"/>
      <c r="FJO192" s="78"/>
      <c r="FJP192" s="78"/>
      <c r="FJQ192" s="78"/>
      <c r="FJR192" s="100"/>
      <c r="FJS192" s="78"/>
      <c r="FJT192" s="81"/>
      <c r="FJU192" s="102"/>
      <c r="FJV192" s="80"/>
      <c r="FJW192" s="78"/>
      <c r="FJX192" s="78"/>
      <c r="FJY192" s="78"/>
      <c r="FJZ192" s="78"/>
      <c r="FKA192" s="83"/>
      <c r="FKB192" s="84"/>
      <c r="FKC192" s="84"/>
      <c r="FKD192" s="84"/>
      <c r="FKE192" s="85"/>
      <c r="FKF192" s="78"/>
      <c r="FKG192" s="78"/>
      <c r="FKH192" s="78"/>
      <c r="FKI192" s="100"/>
      <c r="FKJ192" s="78"/>
      <c r="FKK192" s="81"/>
      <c r="FKL192" s="102"/>
      <c r="FKM192" s="80"/>
      <c r="FKN192" s="78"/>
      <c r="FKO192" s="78"/>
      <c r="FKP192" s="78"/>
      <c r="FKQ192" s="78"/>
      <c r="FKR192" s="83"/>
      <c r="FKS192" s="84"/>
      <c r="FKT192" s="84"/>
      <c r="FKU192" s="84"/>
      <c r="FKV192" s="85"/>
      <c r="FKW192" s="78"/>
      <c r="FKX192" s="78"/>
      <c r="FKY192" s="78"/>
      <c r="FKZ192" s="100"/>
      <c r="FLA192" s="78"/>
      <c r="FLB192" s="81"/>
      <c r="FLC192" s="102"/>
      <c r="FLD192" s="80"/>
      <c r="FLE192" s="78"/>
      <c r="FLF192" s="78"/>
      <c r="FLG192" s="78"/>
      <c r="FLH192" s="78"/>
      <c r="FLI192" s="83"/>
      <c r="FLJ192" s="84"/>
      <c r="FLK192" s="84"/>
      <c r="FLL192" s="84"/>
      <c r="FLM192" s="85"/>
      <c r="FLN192" s="78"/>
      <c r="FLO192" s="78"/>
      <c r="FLP192" s="78"/>
      <c r="FLQ192" s="100"/>
      <c r="FLR192" s="78"/>
      <c r="FLS192" s="81"/>
      <c r="FLT192" s="102"/>
      <c r="FLU192" s="80"/>
      <c r="FLV192" s="78"/>
      <c r="FLW192" s="78"/>
      <c r="FLX192" s="78"/>
      <c r="FLY192" s="78"/>
      <c r="FLZ192" s="83"/>
      <c r="FMA192" s="84"/>
      <c r="FMB192" s="84"/>
      <c r="FMC192" s="84"/>
      <c r="FMD192" s="85"/>
      <c r="FME192" s="78"/>
      <c r="FMF192" s="78"/>
      <c r="FMG192" s="78"/>
      <c r="FMH192" s="100"/>
      <c r="FMI192" s="78"/>
      <c r="FMJ192" s="81"/>
      <c r="FMK192" s="102"/>
      <c r="FML192" s="80"/>
      <c r="FMM192" s="78"/>
      <c r="FMN192" s="78"/>
      <c r="FMO192" s="78"/>
      <c r="FMP192" s="78"/>
      <c r="FMQ192" s="83"/>
      <c r="FMR192" s="84"/>
      <c r="FMS192" s="84"/>
      <c r="FMT192" s="84"/>
      <c r="FMU192" s="85"/>
      <c r="FMV192" s="78"/>
      <c r="FMW192" s="78"/>
      <c r="FMX192" s="78"/>
      <c r="FMY192" s="100"/>
      <c r="FMZ192" s="78"/>
      <c r="FNA192" s="81"/>
      <c r="FNB192" s="102"/>
      <c r="FNC192" s="80"/>
      <c r="FND192" s="78"/>
      <c r="FNE192" s="78"/>
      <c r="FNF192" s="78"/>
      <c r="FNG192" s="78"/>
      <c r="FNH192" s="83"/>
      <c r="FNI192" s="84"/>
      <c r="FNJ192" s="84"/>
      <c r="FNK192" s="84"/>
      <c r="FNL192" s="85"/>
      <c r="FNM192" s="78"/>
      <c r="FNN192" s="78"/>
      <c r="FNO192" s="78"/>
      <c r="FNP192" s="100"/>
      <c r="FNQ192" s="78"/>
      <c r="FNR192" s="81"/>
      <c r="FNS192" s="102"/>
      <c r="FNT192" s="80"/>
      <c r="FNU192" s="78"/>
      <c r="FNV192" s="78"/>
      <c r="FNW192" s="78"/>
      <c r="FNX192" s="78"/>
      <c r="FNY192" s="83"/>
      <c r="FNZ192" s="84"/>
      <c r="FOA192" s="84"/>
      <c r="FOB192" s="84"/>
      <c r="FOC192" s="85"/>
      <c r="FOD192" s="78"/>
      <c r="FOE192" s="78"/>
      <c r="FOF192" s="78"/>
      <c r="FOG192" s="100"/>
      <c r="FOH192" s="78"/>
      <c r="FOI192" s="81"/>
      <c r="FOJ192" s="102"/>
      <c r="FOK192" s="80"/>
      <c r="FOL192" s="78"/>
      <c r="FOM192" s="78"/>
      <c r="FON192" s="78"/>
      <c r="FOO192" s="78"/>
      <c r="FOP192" s="83"/>
      <c r="FOQ192" s="84"/>
      <c r="FOR192" s="84"/>
      <c r="FOS192" s="84"/>
      <c r="FOT192" s="85"/>
      <c r="FOU192" s="78"/>
      <c r="FOV192" s="78"/>
      <c r="FOW192" s="78"/>
      <c r="FOX192" s="100"/>
      <c r="FOY192" s="78"/>
      <c r="FOZ192" s="81"/>
      <c r="FPA192" s="102"/>
      <c r="FPB192" s="80"/>
      <c r="FPC192" s="78"/>
      <c r="FPD192" s="78"/>
      <c r="FPE192" s="78"/>
      <c r="FPF192" s="78"/>
      <c r="FPG192" s="83"/>
      <c r="FPH192" s="84"/>
      <c r="FPI192" s="84"/>
      <c r="FPJ192" s="84"/>
      <c r="FPK192" s="85"/>
      <c r="FPL192" s="78"/>
      <c r="FPM192" s="78"/>
      <c r="FPN192" s="78"/>
      <c r="FPO192" s="100"/>
      <c r="FPP192" s="78"/>
      <c r="FPQ192" s="81"/>
      <c r="FPR192" s="102"/>
      <c r="FPS192" s="80"/>
      <c r="FPT192" s="78"/>
      <c r="FPU192" s="78"/>
      <c r="FPV192" s="78"/>
      <c r="FPW192" s="78"/>
      <c r="FPX192" s="83"/>
      <c r="FPY192" s="84"/>
      <c r="FPZ192" s="84"/>
      <c r="FQA192" s="84"/>
      <c r="FQB192" s="85"/>
      <c r="FQC192" s="78"/>
      <c r="FQD192" s="78"/>
      <c r="FQE192" s="78"/>
      <c r="FQF192" s="100"/>
      <c r="FQG192" s="78"/>
      <c r="FQH192" s="81"/>
      <c r="FQI192" s="102"/>
      <c r="FQJ192" s="80"/>
      <c r="FQK192" s="78"/>
      <c r="FQL192" s="78"/>
      <c r="FQM192" s="78"/>
      <c r="FQN192" s="78"/>
      <c r="FQO192" s="83"/>
      <c r="FQP192" s="84"/>
      <c r="FQQ192" s="84"/>
      <c r="FQR192" s="84"/>
      <c r="FQS192" s="85"/>
      <c r="FQT192" s="78"/>
      <c r="FQU192" s="78"/>
      <c r="FQV192" s="78"/>
      <c r="FQW192" s="100"/>
      <c r="FQX192" s="78"/>
      <c r="FQY192" s="81"/>
      <c r="FQZ192" s="102"/>
      <c r="FRA192" s="80"/>
      <c r="FRB192" s="78"/>
      <c r="FRC192" s="78"/>
      <c r="FRD192" s="78"/>
      <c r="FRE192" s="78"/>
      <c r="FRF192" s="83"/>
      <c r="FRG192" s="84"/>
      <c r="FRH192" s="84"/>
      <c r="FRI192" s="84"/>
      <c r="FRJ192" s="85"/>
      <c r="FRK192" s="78"/>
      <c r="FRL192" s="78"/>
      <c r="FRM192" s="78"/>
      <c r="FRN192" s="100"/>
      <c r="FRO192" s="78"/>
      <c r="FRP192" s="81"/>
      <c r="FRQ192" s="102"/>
      <c r="FRR192" s="80"/>
      <c r="FRS192" s="78"/>
      <c r="FRT192" s="78"/>
      <c r="FRU192" s="78"/>
      <c r="FRV192" s="78"/>
      <c r="FRW192" s="83"/>
      <c r="FRX192" s="84"/>
      <c r="FRY192" s="84"/>
      <c r="FRZ192" s="84"/>
      <c r="FSA192" s="85"/>
      <c r="FSB192" s="78"/>
      <c r="FSC192" s="78"/>
      <c r="FSD192" s="78"/>
      <c r="FSE192" s="100"/>
      <c r="FSF192" s="78"/>
      <c r="FSG192" s="81"/>
      <c r="FSH192" s="102"/>
      <c r="FSI192" s="80"/>
      <c r="FSJ192" s="78"/>
      <c r="FSK192" s="78"/>
      <c r="FSL192" s="78"/>
      <c r="FSM192" s="78"/>
      <c r="FSN192" s="83"/>
      <c r="FSO192" s="84"/>
      <c r="FSP192" s="84"/>
      <c r="FSQ192" s="84"/>
      <c r="FSR192" s="85"/>
      <c r="FSS192" s="78"/>
      <c r="FST192" s="78"/>
      <c r="FSU192" s="78"/>
      <c r="FSV192" s="100"/>
      <c r="FSW192" s="78"/>
      <c r="FSX192" s="81"/>
      <c r="FSY192" s="102"/>
      <c r="FSZ192" s="80"/>
      <c r="FTA192" s="78"/>
      <c r="FTB192" s="78"/>
      <c r="FTC192" s="78"/>
      <c r="FTD192" s="78"/>
      <c r="FTE192" s="83"/>
      <c r="FTF192" s="84"/>
      <c r="FTG192" s="84"/>
      <c r="FTH192" s="84"/>
      <c r="FTI192" s="85"/>
      <c r="FTJ192" s="78"/>
      <c r="FTK192" s="78"/>
      <c r="FTL192" s="78"/>
      <c r="FTM192" s="100"/>
      <c r="FTN192" s="78"/>
      <c r="FTO192" s="81"/>
      <c r="FTP192" s="102"/>
      <c r="FTQ192" s="80"/>
      <c r="FTR192" s="78"/>
      <c r="FTS192" s="78"/>
      <c r="FTT192" s="78"/>
      <c r="FTU192" s="78"/>
      <c r="FTV192" s="83"/>
      <c r="FTW192" s="84"/>
      <c r="FTX192" s="84"/>
      <c r="FTY192" s="84"/>
      <c r="FTZ192" s="85"/>
      <c r="FUA192" s="78"/>
      <c r="FUB192" s="78"/>
      <c r="FUC192" s="78"/>
      <c r="FUD192" s="100"/>
      <c r="FUE192" s="78"/>
      <c r="FUF192" s="81"/>
      <c r="FUG192" s="102"/>
      <c r="FUH192" s="80"/>
      <c r="FUI192" s="78"/>
      <c r="FUJ192" s="78"/>
      <c r="FUK192" s="78"/>
      <c r="FUL192" s="78"/>
      <c r="FUM192" s="83"/>
      <c r="FUN192" s="84"/>
      <c r="FUO192" s="84"/>
      <c r="FUP192" s="84"/>
      <c r="FUQ192" s="85"/>
      <c r="FUR192" s="78"/>
      <c r="FUS192" s="78"/>
      <c r="FUT192" s="78"/>
      <c r="FUU192" s="100"/>
      <c r="FUV192" s="78"/>
      <c r="FUW192" s="81"/>
      <c r="FUX192" s="102"/>
      <c r="FUY192" s="80"/>
      <c r="FUZ192" s="78"/>
      <c r="FVA192" s="78"/>
      <c r="FVB192" s="78"/>
      <c r="FVC192" s="78"/>
      <c r="FVD192" s="83"/>
      <c r="FVE192" s="84"/>
      <c r="FVF192" s="84"/>
      <c r="FVG192" s="84"/>
      <c r="FVH192" s="85"/>
      <c r="FVI192" s="78"/>
      <c r="FVJ192" s="78"/>
      <c r="FVK192" s="78"/>
      <c r="FVL192" s="100"/>
      <c r="FVM192" s="78"/>
      <c r="FVN192" s="81"/>
      <c r="FVO192" s="102"/>
      <c r="FVP192" s="80"/>
      <c r="FVQ192" s="78"/>
      <c r="FVR192" s="78"/>
      <c r="FVS192" s="78"/>
      <c r="FVT192" s="78"/>
      <c r="FVU192" s="83"/>
      <c r="FVV192" s="84"/>
      <c r="FVW192" s="84"/>
      <c r="FVX192" s="84"/>
      <c r="FVY192" s="85"/>
      <c r="FVZ192" s="78"/>
      <c r="FWA192" s="78"/>
      <c r="FWB192" s="78"/>
      <c r="FWC192" s="100"/>
      <c r="FWD192" s="78"/>
      <c r="FWE192" s="81"/>
      <c r="FWF192" s="102"/>
      <c r="FWG192" s="80"/>
      <c r="FWH192" s="78"/>
      <c r="FWI192" s="78"/>
      <c r="FWJ192" s="78"/>
      <c r="FWK192" s="78"/>
      <c r="FWL192" s="83"/>
      <c r="FWM192" s="84"/>
      <c r="FWN192" s="84"/>
      <c r="FWO192" s="84"/>
      <c r="FWP192" s="85"/>
      <c r="FWQ192" s="78"/>
      <c r="FWR192" s="78"/>
      <c r="FWS192" s="78"/>
      <c r="FWT192" s="100"/>
      <c r="FWU192" s="78"/>
      <c r="FWV192" s="81"/>
      <c r="FWW192" s="102"/>
      <c r="FWX192" s="80"/>
      <c r="FWY192" s="78"/>
      <c r="FWZ192" s="78"/>
      <c r="FXA192" s="78"/>
      <c r="FXB192" s="78"/>
      <c r="FXC192" s="83"/>
      <c r="FXD192" s="84"/>
      <c r="FXE192" s="84"/>
      <c r="FXF192" s="84"/>
      <c r="FXG192" s="85"/>
      <c r="FXH192" s="78"/>
      <c r="FXI192" s="78"/>
      <c r="FXJ192" s="78"/>
      <c r="FXK192" s="100"/>
      <c r="FXL192" s="78"/>
      <c r="FXM192" s="81"/>
      <c r="FXN192" s="102"/>
      <c r="FXO192" s="80"/>
      <c r="FXP192" s="78"/>
      <c r="FXQ192" s="78"/>
      <c r="FXR192" s="78"/>
      <c r="FXS192" s="78"/>
      <c r="FXT192" s="83"/>
      <c r="FXU192" s="84"/>
      <c r="FXV192" s="84"/>
      <c r="FXW192" s="84"/>
      <c r="FXX192" s="85"/>
      <c r="FXY192" s="78"/>
      <c r="FXZ192" s="78"/>
      <c r="FYA192" s="78"/>
      <c r="FYB192" s="100"/>
      <c r="FYC192" s="78"/>
      <c r="FYD192" s="81"/>
      <c r="FYE192" s="102"/>
      <c r="FYF192" s="80"/>
      <c r="FYG192" s="78"/>
      <c r="FYH192" s="78"/>
      <c r="FYI192" s="78"/>
      <c r="FYJ192" s="78"/>
      <c r="FYK192" s="83"/>
      <c r="FYL192" s="84"/>
      <c r="FYM192" s="84"/>
      <c r="FYN192" s="84"/>
      <c r="FYO192" s="85"/>
      <c r="FYP192" s="78"/>
      <c r="FYQ192" s="78"/>
      <c r="FYR192" s="78"/>
      <c r="FYS192" s="100"/>
      <c r="FYT192" s="78"/>
      <c r="FYU192" s="81"/>
      <c r="FYV192" s="102"/>
      <c r="FYW192" s="80"/>
      <c r="FYX192" s="78"/>
      <c r="FYY192" s="78"/>
      <c r="FYZ192" s="78"/>
      <c r="FZA192" s="78"/>
      <c r="FZB192" s="83"/>
      <c r="FZC192" s="84"/>
      <c r="FZD192" s="84"/>
      <c r="FZE192" s="84"/>
      <c r="FZF192" s="85"/>
      <c r="FZG192" s="78"/>
      <c r="FZH192" s="78"/>
      <c r="FZI192" s="78"/>
      <c r="FZJ192" s="100"/>
      <c r="FZK192" s="78"/>
      <c r="FZL192" s="81"/>
      <c r="FZM192" s="102"/>
      <c r="FZN192" s="80"/>
      <c r="FZO192" s="78"/>
      <c r="FZP192" s="78"/>
      <c r="FZQ192" s="78"/>
      <c r="FZR192" s="78"/>
      <c r="FZS192" s="83"/>
      <c r="FZT192" s="84"/>
      <c r="FZU192" s="84"/>
      <c r="FZV192" s="84"/>
      <c r="FZW192" s="85"/>
      <c r="FZX192" s="78"/>
      <c r="FZY192" s="78"/>
      <c r="FZZ192" s="78"/>
      <c r="GAA192" s="100"/>
      <c r="GAB192" s="78"/>
      <c r="GAC192" s="81"/>
      <c r="GAD192" s="102"/>
      <c r="GAE192" s="80"/>
      <c r="GAF192" s="78"/>
      <c r="GAG192" s="78"/>
      <c r="GAH192" s="78"/>
      <c r="GAI192" s="78"/>
      <c r="GAJ192" s="83"/>
      <c r="GAK192" s="84"/>
      <c r="GAL192" s="84"/>
      <c r="GAM192" s="84"/>
      <c r="GAN192" s="85"/>
      <c r="GAO192" s="78"/>
      <c r="GAP192" s="78"/>
      <c r="GAQ192" s="78"/>
      <c r="GAR192" s="100"/>
      <c r="GAS192" s="78"/>
      <c r="GAT192" s="81"/>
      <c r="GAU192" s="102"/>
      <c r="GAV192" s="80"/>
      <c r="GAW192" s="78"/>
      <c r="GAX192" s="78"/>
      <c r="GAY192" s="78"/>
      <c r="GAZ192" s="78"/>
      <c r="GBA192" s="83"/>
      <c r="GBB192" s="84"/>
      <c r="GBC192" s="84"/>
      <c r="GBD192" s="84"/>
      <c r="GBE192" s="85"/>
      <c r="GBF192" s="78"/>
      <c r="GBG192" s="78"/>
      <c r="GBH192" s="78"/>
      <c r="GBI192" s="100"/>
      <c r="GBJ192" s="78"/>
      <c r="GBK192" s="81"/>
      <c r="GBL192" s="102"/>
      <c r="GBM192" s="80"/>
      <c r="GBN192" s="78"/>
      <c r="GBO192" s="78"/>
      <c r="GBP192" s="78"/>
      <c r="GBQ192" s="78"/>
      <c r="GBR192" s="83"/>
      <c r="GBS192" s="84"/>
      <c r="GBT192" s="84"/>
      <c r="GBU192" s="84"/>
      <c r="GBV192" s="85"/>
      <c r="GBW192" s="78"/>
      <c r="GBX192" s="78"/>
      <c r="GBY192" s="78"/>
      <c r="GBZ192" s="100"/>
      <c r="GCA192" s="78"/>
      <c r="GCB192" s="81"/>
      <c r="GCC192" s="102"/>
      <c r="GCD192" s="80"/>
      <c r="GCE192" s="78"/>
      <c r="GCF192" s="78"/>
      <c r="GCG192" s="78"/>
      <c r="GCH192" s="78"/>
      <c r="GCI192" s="83"/>
      <c r="GCJ192" s="84"/>
      <c r="GCK192" s="84"/>
      <c r="GCL192" s="84"/>
      <c r="GCM192" s="85"/>
      <c r="GCN192" s="78"/>
      <c r="GCO192" s="78"/>
      <c r="GCP192" s="78"/>
      <c r="GCQ192" s="100"/>
      <c r="GCR192" s="78"/>
      <c r="GCS192" s="81"/>
      <c r="GCT192" s="102"/>
      <c r="GCU192" s="80"/>
      <c r="GCV192" s="78"/>
      <c r="GCW192" s="78"/>
      <c r="GCX192" s="78"/>
      <c r="GCY192" s="78"/>
      <c r="GCZ192" s="83"/>
      <c r="GDA192" s="84"/>
      <c r="GDB192" s="84"/>
      <c r="GDC192" s="84"/>
      <c r="GDD192" s="85"/>
      <c r="GDE192" s="78"/>
      <c r="GDF192" s="78"/>
      <c r="GDG192" s="78"/>
      <c r="GDH192" s="100"/>
      <c r="GDI192" s="78"/>
      <c r="GDJ192" s="81"/>
      <c r="GDK192" s="102"/>
      <c r="GDL192" s="80"/>
      <c r="GDM192" s="78"/>
      <c r="GDN192" s="78"/>
      <c r="GDO192" s="78"/>
      <c r="GDP192" s="78"/>
      <c r="GDQ192" s="83"/>
      <c r="GDR192" s="84"/>
      <c r="GDS192" s="84"/>
      <c r="GDT192" s="84"/>
      <c r="GDU192" s="85"/>
      <c r="GDV192" s="78"/>
      <c r="GDW192" s="78"/>
      <c r="GDX192" s="78"/>
      <c r="GDY192" s="100"/>
      <c r="GDZ192" s="78"/>
      <c r="GEA192" s="81"/>
      <c r="GEB192" s="102"/>
      <c r="GEC192" s="80"/>
      <c r="GED192" s="78"/>
      <c r="GEE192" s="78"/>
      <c r="GEF192" s="78"/>
      <c r="GEG192" s="78"/>
      <c r="GEH192" s="83"/>
      <c r="GEI192" s="84"/>
      <c r="GEJ192" s="84"/>
      <c r="GEK192" s="84"/>
      <c r="GEL192" s="85"/>
      <c r="GEM192" s="78"/>
      <c r="GEN192" s="78"/>
      <c r="GEO192" s="78"/>
      <c r="GEP192" s="100"/>
      <c r="GEQ192" s="78"/>
      <c r="GER192" s="81"/>
      <c r="GES192" s="102"/>
      <c r="GET192" s="80"/>
      <c r="GEU192" s="78"/>
      <c r="GEV192" s="78"/>
      <c r="GEW192" s="78"/>
      <c r="GEX192" s="78"/>
      <c r="GEY192" s="83"/>
      <c r="GEZ192" s="84"/>
      <c r="GFA192" s="84"/>
      <c r="GFB192" s="84"/>
      <c r="GFC192" s="85"/>
      <c r="GFD192" s="78"/>
      <c r="GFE192" s="78"/>
      <c r="GFF192" s="78"/>
      <c r="GFG192" s="100"/>
      <c r="GFH192" s="78"/>
      <c r="GFI192" s="81"/>
      <c r="GFJ192" s="102"/>
      <c r="GFK192" s="80"/>
      <c r="GFL192" s="78"/>
      <c r="GFM192" s="78"/>
      <c r="GFN192" s="78"/>
      <c r="GFO192" s="78"/>
      <c r="GFP192" s="83"/>
      <c r="GFQ192" s="84"/>
      <c r="GFR192" s="84"/>
      <c r="GFS192" s="84"/>
      <c r="GFT192" s="85"/>
      <c r="GFU192" s="78"/>
      <c r="GFV192" s="78"/>
      <c r="GFW192" s="78"/>
      <c r="GFX192" s="100"/>
      <c r="GFY192" s="78"/>
      <c r="GFZ192" s="81"/>
      <c r="GGA192" s="102"/>
      <c r="GGB192" s="80"/>
      <c r="GGC192" s="78"/>
      <c r="GGD192" s="78"/>
      <c r="GGE192" s="78"/>
      <c r="GGF192" s="78"/>
      <c r="GGG192" s="83"/>
      <c r="GGH192" s="84"/>
      <c r="GGI192" s="84"/>
      <c r="GGJ192" s="84"/>
      <c r="GGK192" s="85"/>
      <c r="GGL192" s="78"/>
      <c r="GGM192" s="78"/>
      <c r="GGN192" s="78"/>
      <c r="GGO192" s="100"/>
      <c r="GGP192" s="78"/>
      <c r="GGQ192" s="81"/>
      <c r="GGR192" s="102"/>
      <c r="GGS192" s="80"/>
      <c r="GGT192" s="78"/>
      <c r="GGU192" s="78"/>
      <c r="GGV192" s="78"/>
      <c r="GGW192" s="78"/>
      <c r="GGX192" s="83"/>
      <c r="GGY192" s="84"/>
      <c r="GGZ192" s="84"/>
      <c r="GHA192" s="84"/>
      <c r="GHB192" s="85"/>
      <c r="GHC192" s="78"/>
      <c r="GHD192" s="78"/>
      <c r="GHE192" s="78"/>
      <c r="GHF192" s="100"/>
      <c r="GHG192" s="78"/>
      <c r="GHH192" s="81"/>
      <c r="GHI192" s="102"/>
      <c r="GHJ192" s="80"/>
      <c r="GHK192" s="78"/>
      <c r="GHL192" s="78"/>
      <c r="GHM192" s="78"/>
      <c r="GHN192" s="78"/>
      <c r="GHO192" s="83"/>
      <c r="GHP192" s="84"/>
      <c r="GHQ192" s="84"/>
      <c r="GHR192" s="84"/>
      <c r="GHS192" s="85"/>
      <c r="GHT192" s="78"/>
      <c r="GHU192" s="78"/>
      <c r="GHV192" s="78"/>
      <c r="GHW192" s="100"/>
      <c r="GHX192" s="78"/>
      <c r="GHY192" s="81"/>
      <c r="GHZ192" s="102"/>
      <c r="GIA192" s="80"/>
      <c r="GIB192" s="78"/>
      <c r="GIC192" s="78"/>
      <c r="GID192" s="78"/>
      <c r="GIE192" s="78"/>
      <c r="GIF192" s="83"/>
      <c r="GIG192" s="84"/>
      <c r="GIH192" s="84"/>
      <c r="GII192" s="84"/>
      <c r="GIJ192" s="85"/>
      <c r="GIK192" s="78"/>
      <c r="GIL192" s="78"/>
      <c r="GIM192" s="78"/>
      <c r="GIN192" s="100"/>
      <c r="GIO192" s="78"/>
      <c r="GIP192" s="81"/>
      <c r="GIQ192" s="102"/>
      <c r="GIR192" s="80"/>
      <c r="GIS192" s="78"/>
      <c r="GIT192" s="78"/>
      <c r="GIU192" s="78"/>
      <c r="GIV192" s="78"/>
      <c r="GIW192" s="83"/>
      <c r="GIX192" s="84"/>
      <c r="GIY192" s="84"/>
      <c r="GIZ192" s="84"/>
      <c r="GJA192" s="85"/>
      <c r="GJB192" s="78"/>
      <c r="GJC192" s="78"/>
      <c r="GJD192" s="78"/>
      <c r="GJE192" s="100"/>
      <c r="GJF192" s="78"/>
      <c r="GJG192" s="81"/>
      <c r="GJH192" s="102"/>
      <c r="GJI192" s="80"/>
      <c r="GJJ192" s="78"/>
      <c r="GJK192" s="78"/>
      <c r="GJL192" s="78"/>
      <c r="GJM192" s="78"/>
      <c r="GJN192" s="83"/>
      <c r="GJO192" s="84"/>
      <c r="GJP192" s="84"/>
      <c r="GJQ192" s="84"/>
      <c r="GJR192" s="85"/>
      <c r="GJS192" s="78"/>
      <c r="GJT192" s="78"/>
      <c r="GJU192" s="78"/>
      <c r="GJV192" s="100"/>
      <c r="GJW192" s="78"/>
      <c r="GJX192" s="81"/>
      <c r="GJY192" s="102"/>
      <c r="GJZ192" s="80"/>
      <c r="GKA192" s="78"/>
      <c r="GKB192" s="78"/>
      <c r="GKC192" s="78"/>
      <c r="GKD192" s="78"/>
      <c r="GKE192" s="83"/>
      <c r="GKF192" s="84"/>
      <c r="GKG192" s="84"/>
      <c r="GKH192" s="84"/>
      <c r="GKI192" s="85"/>
      <c r="GKJ192" s="78"/>
      <c r="GKK192" s="78"/>
      <c r="GKL192" s="78"/>
      <c r="GKM192" s="100"/>
      <c r="GKN192" s="78"/>
      <c r="GKO192" s="81"/>
      <c r="GKP192" s="102"/>
      <c r="GKQ192" s="80"/>
      <c r="GKR192" s="78"/>
      <c r="GKS192" s="78"/>
      <c r="GKT192" s="78"/>
      <c r="GKU192" s="78"/>
      <c r="GKV192" s="83"/>
      <c r="GKW192" s="84"/>
      <c r="GKX192" s="84"/>
      <c r="GKY192" s="84"/>
      <c r="GKZ192" s="85"/>
      <c r="GLA192" s="78"/>
      <c r="GLB192" s="78"/>
      <c r="GLC192" s="78"/>
      <c r="GLD192" s="100"/>
      <c r="GLE192" s="78"/>
      <c r="GLF192" s="81"/>
      <c r="GLG192" s="102"/>
      <c r="GLH192" s="80"/>
      <c r="GLI192" s="78"/>
      <c r="GLJ192" s="78"/>
      <c r="GLK192" s="78"/>
      <c r="GLL192" s="78"/>
      <c r="GLM192" s="83"/>
      <c r="GLN192" s="84"/>
      <c r="GLO192" s="84"/>
      <c r="GLP192" s="84"/>
      <c r="GLQ192" s="85"/>
      <c r="GLR192" s="78"/>
      <c r="GLS192" s="78"/>
      <c r="GLT192" s="78"/>
      <c r="GLU192" s="100"/>
      <c r="GLV192" s="78"/>
      <c r="GLW192" s="81"/>
      <c r="GLX192" s="102"/>
      <c r="GLY192" s="80"/>
      <c r="GLZ192" s="78"/>
      <c r="GMA192" s="78"/>
      <c r="GMB192" s="78"/>
      <c r="GMC192" s="78"/>
      <c r="GMD192" s="83"/>
      <c r="GME192" s="84"/>
      <c r="GMF192" s="84"/>
      <c r="GMG192" s="84"/>
      <c r="GMH192" s="85"/>
      <c r="GMI192" s="78"/>
      <c r="GMJ192" s="78"/>
      <c r="GMK192" s="78"/>
      <c r="GML192" s="100"/>
      <c r="GMM192" s="78"/>
      <c r="GMN192" s="81"/>
      <c r="GMO192" s="102"/>
      <c r="GMP192" s="80"/>
      <c r="GMQ192" s="78"/>
      <c r="GMR192" s="78"/>
      <c r="GMS192" s="78"/>
      <c r="GMT192" s="78"/>
      <c r="GMU192" s="83"/>
      <c r="GMV192" s="84"/>
      <c r="GMW192" s="84"/>
      <c r="GMX192" s="84"/>
      <c r="GMY192" s="85"/>
      <c r="GMZ192" s="78"/>
      <c r="GNA192" s="78"/>
      <c r="GNB192" s="78"/>
      <c r="GNC192" s="100"/>
      <c r="GND192" s="78"/>
      <c r="GNE192" s="81"/>
      <c r="GNF192" s="102"/>
      <c r="GNG192" s="80"/>
      <c r="GNH192" s="78"/>
      <c r="GNI192" s="78"/>
      <c r="GNJ192" s="78"/>
      <c r="GNK192" s="78"/>
      <c r="GNL192" s="83"/>
      <c r="GNM192" s="84"/>
      <c r="GNN192" s="84"/>
      <c r="GNO192" s="84"/>
      <c r="GNP192" s="85"/>
      <c r="GNQ192" s="78"/>
      <c r="GNR192" s="78"/>
      <c r="GNS192" s="78"/>
      <c r="GNT192" s="100"/>
      <c r="GNU192" s="78"/>
      <c r="GNV192" s="81"/>
      <c r="GNW192" s="102"/>
      <c r="GNX192" s="80"/>
      <c r="GNY192" s="78"/>
      <c r="GNZ192" s="78"/>
      <c r="GOA192" s="78"/>
      <c r="GOB192" s="78"/>
      <c r="GOC192" s="83"/>
      <c r="GOD192" s="84"/>
      <c r="GOE192" s="84"/>
      <c r="GOF192" s="84"/>
      <c r="GOG192" s="85"/>
      <c r="GOH192" s="78"/>
      <c r="GOI192" s="78"/>
      <c r="GOJ192" s="78"/>
      <c r="GOK192" s="100"/>
      <c r="GOL192" s="78"/>
      <c r="GOM192" s="81"/>
      <c r="GON192" s="102"/>
      <c r="GOO192" s="80"/>
      <c r="GOP192" s="78"/>
      <c r="GOQ192" s="78"/>
      <c r="GOR192" s="78"/>
      <c r="GOS192" s="78"/>
      <c r="GOT192" s="83"/>
      <c r="GOU192" s="84"/>
      <c r="GOV192" s="84"/>
      <c r="GOW192" s="84"/>
      <c r="GOX192" s="85"/>
      <c r="GOY192" s="78"/>
      <c r="GOZ192" s="78"/>
      <c r="GPA192" s="78"/>
      <c r="GPB192" s="100"/>
      <c r="GPC192" s="78"/>
      <c r="GPD192" s="81"/>
      <c r="GPE192" s="102"/>
      <c r="GPF192" s="80"/>
      <c r="GPG192" s="78"/>
      <c r="GPH192" s="78"/>
      <c r="GPI192" s="78"/>
      <c r="GPJ192" s="78"/>
      <c r="GPK192" s="83"/>
      <c r="GPL192" s="84"/>
      <c r="GPM192" s="84"/>
      <c r="GPN192" s="84"/>
      <c r="GPO192" s="85"/>
      <c r="GPP192" s="78"/>
      <c r="GPQ192" s="78"/>
      <c r="GPR192" s="78"/>
      <c r="GPS192" s="100"/>
      <c r="GPT192" s="78"/>
      <c r="GPU192" s="81"/>
      <c r="GPV192" s="102"/>
      <c r="GPW192" s="80"/>
      <c r="GPX192" s="78"/>
      <c r="GPY192" s="78"/>
      <c r="GPZ192" s="78"/>
      <c r="GQA192" s="78"/>
      <c r="GQB192" s="83"/>
      <c r="GQC192" s="84"/>
      <c r="GQD192" s="84"/>
      <c r="GQE192" s="84"/>
      <c r="GQF192" s="85"/>
      <c r="GQG192" s="78"/>
      <c r="GQH192" s="78"/>
      <c r="GQI192" s="78"/>
      <c r="GQJ192" s="100"/>
      <c r="GQK192" s="78"/>
      <c r="GQL192" s="81"/>
      <c r="GQM192" s="102"/>
      <c r="GQN192" s="80"/>
      <c r="GQO192" s="78"/>
      <c r="GQP192" s="78"/>
      <c r="GQQ192" s="78"/>
      <c r="GQR192" s="78"/>
      <c r="GQS192" s="83"/>
      <c r="GQT192" s="84"/>
      <c r="GQU192" s="84"/>
      <c r="GQV192" s="84"/>
      <c r="GQW192" s="85"/>
      <c r="GQX192" s="78"/>
      <c r="GQY192" s="78"/>
      <c r="GQZ192" s="78"/>
      <c r="GRA192" s="100"/>
      <c r="GRB192" s="78"/>
      <c r="GRC192" s="81"/>
      <c r="GRD192" s="102"/>
      <c r="GRE192" s="80"/>
      <c r="GRF192" s="78"/>
      <c r="GRG192" s="78"/>
      <c r="GRH192" s="78"/>
      <c r="GRI192" s="78"/>
      <c r="GRJ192" s="83"/>
      <c r="GRK192" s="84"/>
      <c r="GRL192" s="84"/>
      <c r="GRM192" s="84"/>
      <c r="GRN192" s="85"/>
      <c r="GRO192" s="78"/>
      <c r="GRP192" s="78"/>
      <c r="GRQ192" s="78"/>
      <c r="GRR192" s="100"/>
      <c r="GRS192" s="78"/>
      <c r="GRT192" s="81"/>
      <c r="GRU192" s="102"/>
      <c r="GRV192" s="80"/>
      <c r="GRW192" s="78"/>
      <c r="GRX192" s="78"/>
      <c r="GRY192" s="78"/>
      <c r="GRZ192" s="78"/>
      <c r="GSA192" s="83"/>
      <c r="GSB192" s="84"/>
      <c r="GSC192" s="84"/>
      <c r="GSD192" s="84"/>
      <c r="GSE192" s="85"/>
      <c r="GSF192" s="78"/>
      <c r="GSG192" s="78"/>
      <c r="GSH192" s="78"/>
      <c r="GSI192" s="100"/>
      <c r="GSJ192" s="78"/>
      <c r="GSK192" s="81"/>
      <c r="GSL192" s="102"/>
      <c r="GSM192" s="80"/>
      <c r="GSN192" s="78"/>
      <c r="GSO192" s="78"/>
      <c r="GSP192" s="78"/>
      <c r="GSQ192" s="78"/>
      <c r="GSR192" s="83"/>
      <c r="GSS192" s="84"/>
      <c r="GST192" s="84"/>
      <c r="GSU192" s="84"/>
      <c r="GSV192" s="85"/>
      <c r="GSW192" s="78"/>
      <c r="GSX192" s="78"/>
      <c r="GSY192" s="78"/>
      <c r="GSZ192" s="100"/>
      <c r="GTA192" s="78"/>
      <c r="GTB192" s="81"/>
      <c r="GTC192" s="102"/>
      <c r="GTD192" s="80"/>
      <c r="GTE192" s="78"/>
      <c r="GTF192" s="78"/>
      <c r="GTG192" s="78"/>
      <c r="GTH192" s="78"/>
      <c r="GTI192" s="83"/>
      <c r="GTJ192" s="84"/>
      <c r="GTK192" s="84"/>
      <c r="GTL192" s="84"/>
      <c r="GTM192" s="85"/>
      <c r="GTN192" s="78"/>
      <c r="GTO192" s="78"/>
      <c r="GTP192" s="78"/>
      <c r="GTQ192" s="100"/>
      <c r="GTR192" s="78"/>
      <c r="GTS192" s="81"/>
      <c r="GTT192" s="102"/>
      <c r="GTU192" s="80"/>
      <c r="GTV192" s="78"/>
      <c r="GTW192" s="78"/>
      <c r="GTX192" s="78"/>
      <c r="GTY192" s="78"/>
      <c r="GTZ192" s="83"/>
      <c r="GUA192" s="84"/>
      <c r="GUB192" s="84"/>
      <c r="GUC192" s="84"/>
      <c r="GUD192" s="85"/>
      <c r="GUE192" s="78"/>
      <c r="GUF192" s="78"/>
      <c r="GUG192" s="78"/>
      <c r="GUH192" s="100"/>
      <c r="GUI192" s="78"/>
      <c r="GUJ192" s="81"/>
      <c r="GUK192" s="102"/>
      <c r="GUL192" s="80"/>
      <c r="GUM192" s="78"/>
      <c r="GUN192" s="78"/>
      <c r="GUO192" s="78"/>
      <c r="GUP192" s="78"/>
      <c r="GUQ192" s="83"/>
      <c r="GUR192" s="84"/>
      <c r="GUS192" s="84"/>
      <c r="GUT192" s="84"/>
      <c r="GUU192" s="85"/>
      <c r="GUV192" s="78"/>
      <c r="GUW192" s="78"/>
      <c r="GUX192" s="78"/>
      <c r="GUY192" s="100"/>
      <c r="GUZ192" s="78"/>
      <c r="GVA192" s="81"/>
      <c r="GVB192" s="102"/>
      <c r="GVC192" s="80"/>
      <c r="GVD192" s="78"/>
      <c r="GVE192" s="78"/>
      <c r="GVF192" s="78"/>
      <c r="GVG192" s="78"/>
      <c r="GVH192" s="83"/>
      <c r="GVI192" s="84"/>
      <c r="GVJ192" s="84"/>
      <c r="GVK192" s="84"/>
      <c r="GVL192" s="85"/>
      <c r="GVM192" s="78"/>
      <c r="GVN192" s="78"/>
      <c r="GVO192" s="78"/>
      <c r="GVP192" s="100"/>
      <c r="GVQ192" s="78"/>
      <c r="GVR192" s="81"/>
      <c r="GVS192" s="102"/>
      <c r="GVT192" s="80"/>
      <c r="GVU192" s="78"/>
      <c r="GVV192" s="78"/>
      <c r="GVW192" s="78"/>
      <c r="GVX192" s="78"/>
      <c r="GVY192" s="83"/>
      <c r="GVZ192" s="84"/>
      <c r="GWA192" s="84"/>
      <c r="GWB192" s="84"/>
      <c r="GWC192" s="85"/>
      <c r="GWD192" s="78"/>
      <c r="GWE192" s="78"/>
      <c r="GWF192" s="78"/>
      <c r="GWG192" s="100"/>
      <c r="GWH192" s="78"/>
      <c r="GWI192" s="81"/>
      <c r="GWJ192" s="102"/>
      <c r="GWK192" s="80"/>
      <c r="GWL192" s="78"/>
      <c r="GWM192" s="78"/>
      <c r="GWN192" s="78"/>
      <c r="GWO192" s="78"/>
      <c r="GWP192" s="83"/>
      <c r="GWQ192" s="84"/>
      <c r="GWR192" s="84"/>
      <c r="GWS192" s="84"/>
      <c r="GWT192" s="85"/>
      <c r="GWU192" s="78"/>
      <c r="GWV192" s="78"/>
      <c r="GWW192" s="78"/>
      <c r="GWX192" s="100"/>
      <c r="GWY192" s="78"/>
      <c r="GWZ192" s="81"/>
      <c r="GXA192" s="102"/>
      <c r="GXB192" s="80"/>
      <c r="GXC192" s="78"/>
      <c r="GXD192" s="78"/>
      <c r="GXE192" s="78"/>
      <c r="GXF192" s="78"/>
      <c r="GXG192" s="83"/>
      <c r="GXH192" s="84"/>
      <c r="GXI192" s="84"/>
      <c r="GXJ192" s="84"/>
      <c r="GXK192" s="85"/>
      <c r="GXL192" s="78"/>
      <c r="GXM192" s="78"/>
      <c r="GXN192" s="78"/>
      <c r="GXO192" s="100"/>
      <c r="GXP192" s="78"/>
      <c r="GXQ192" s="81"/>
      <c r="GXR192" s="102"/>
      <c r="GXS192" s="80"/>
      <c r="GXT192" s="78"/>
      <c r="GXU192" s="78"/>
      <c r="GXV192" s="78"/>
      <c r="GXW192" s="78"/>
      <c r="GXX192" s="83"/>
      <c r="GXY192" s="84"/>
      <c r="GXZ192" s="84"/>
      <c r="GYA192" s="84"/>
      <c r="GYB192" s="85"/>
      <c r="GYC192" s="78"/>
      <c r="GYD192" s="78"/>
      <c r="GYE192" s="78"/>
      <c r="GYF192" s="100"/>
      <c r="GYG192" s="78"/>
      <c r="GYH192" s="81"/>
      <c r="GYI192" s="102"/>
      <c r="GYJ192" s="80"/>
      <c r="GYK192" s="78"/>
      <c r="GYL192" s="78"/>
      <c r="GYM192" s="78"/>
      <c r="GYN192" s="78"/>
      <c r="GYO192" s="83"/>
      <c r="GYP192" s="84"/>
      <c r="GYQ192" s="84"/>
      <c r="GYR192" s="84"/>
      <c r="GYS192" s="85"/>
      <c r="GYT192" s="78"/>
      <c r="GYU192" s="78"/>
      <c r="GYV192" s="78"/>
      <c r="GYW192" s="100"/>
      <c r="GYX192" s="78"/>
      <c r="GYY192" s="81"/>
      <c r="GYZ192" s="102"/>
      <c r="GZA192" s="80"/>
      <c r="GZB192" s="78"/>
      <c r="GZC192" s="78"/>
      <c r="GZD192" s="78"/>
      <c r="GZE192" s="78"/>
      <c r="GZF192" s="83"/>
      <c r="GZG192" s="84"/>
      <c r="GZH192" s="84"/>
      <c r="GZI192" s="84"/>
      <c r="GZJ192" s="85"/>
      <c r="GZK192" s="78"/>
      <c r="GZL192" s="78"/>
      <c r="GZM192" s="78"/>
      <c r="GZN192" s="100"/>
      <c r="GZO192" s="78"/>
      <c r="GZP192" s="81"/>
      <c r="GZQ192" s="102"/>
      <c r="GZR192" s="80"/>
      <c r="GZS192" s="78"/>
      <c r="GZT192" s="78"/>
      <c r="GZU192" s="78"/>
      <c r="GZV192" s="78"/>
      <c r="GZW192" s="83"/>
      <c r="GZX192" s="84"/>
      <c r="GZY192" s="84"/>
      <c r="GZZ192" s="84"/>
      <c r="HAA192" s="85"/>
      <c r="HAB192" s="78"/>
      <c r="HAC192" s="78"/>
      <c r="HAD192" s="78"/>
      <c r="HAE192" s="100"/>
      <c r="HAF192" s="78"/>
      <c r="HAG192" s="81"/>
      <c r="HAH192" s="102"/>
      <c r="HAI192" s="80"/>
      <c r="HAJ192" s="78"/>
      <c r="HAK192" s="78"/>
      <c r="HAL192" s="78"/>
      <c r="HAM192" s="78"/>
      <c r="HAN192" s="83"/>
      <c r="HAO192" s="84"/>
      <c r="HAP192" s="84"/>
      <c r="HAQ192" s="84"/>
      <c r="HAR192" s="85"/>
      <c r="HAS192" s="78"/>
      <c r="HAT192" s="78"/>
      <c r="HAU192" s="78"/>
      <c r="HAV192" s="100"/>
      <c r="HAW192" s="78"/>
      <c r="HAX192" s="81"/>
      <c r="HAY192" s="102"/>
      <c r="HAZ192" s="80"/>
      <c r="HBA192" s="78"/>
      <c r="HBB192" s="78"/>
      <c r="HBC192" s="78"/>
      <c r="HBD192" s="78"/>
      <c r="HBE192" s="83"/>
      <c r="HBF192" s="84"/>
      <c r="HBG192" s="84"/>
      <c r="HBH192" s="84"/>
      <c r="HBI192" s="85"/>
      <c r="HBJ192" s="78"/>
      <c r="HBK192" s="78"/>
      <c r="HBL192" s="78"/>
      <c r="HBM192" s="100"/>
      <c r="HBN192" s="78"/>
      <c r="HBO192" s="81"/>
      <c r="HBP192" s="102"/>
      <c r="HBQ192" s="80"/>
      <c r="HBR192" s="78"/>
      <c r="HBS192" s="78"/>
      <c r="HBT192" s="78"/>
      <c r="HBU192" s="78"/>
      <c r="HBV192" s="83"/>
      <c r="HBW192" s="84"/>
      <c r="HBX192" s="84"/>
      <c r="HBY192" s="84"/>
      <c r="HBZ192" s="85"/>
      <c r="HCA192" s="78"/>
      <c r="HCB192" s="78"/>
      <c r="HCC192" s="78"/>
      <c r="HCD192" s="100"/>
      <c r="HCE192" s="78"/>
      <c r="HCF192" s="81"/>
      <c r="HCG192" s="102"/>
      <c r="HCH192" s="80"/>
      <c r="HCI192" s="78"/>
      <c r="HCJ192" s="78"/>
      <c r="HCK192" s="78"/>
      <c r="HCL192" s="78"/>
      <c r="HCM192" s="83"/>
      <c r="HCN192" s="84"/>
      <c r="HCO192" s="84"/>
      <c r="HCP192" s="84"/>
      <c r="HCQ192" s="85"/>
      <c r="HCR192" s="78"/>
      <c r="HCS192" s="78"/>
      <c r="HCT192" s="78"/>
      <c r="HCU192" s="100"/>
      <c r="HCV192" s="78"/>
      <c r="HCW192" s="81"/>
      <c r="HCX192" s="102"/>
      <c r="HCY192" s="80"/>
      <c r="HCZ192" s="78"/>
      <c r="HDA192" s="78"/>
      <c r="HDB192" s="78"/>
      <c r="HDC192" s="78"/>
      <c r="HDD192" s="83"/>
      <c r="HDE192" s="84"/>
      <c r="HDF192" s="84"/>
      <c r="HDG192" s="84"/>
      <c r="HDH192" s="85"/>
      <c r="HDI192" s="78"/>
      <c r="HDJ192" s="78"/>
      <c r="HDK192" s="78"/>
      <c r="HDL192" s="100"/>
      <c r="HDM192" s="78"/>
      <c r="HDN192" s="81"/>
      <c r="HDO192" s="102"/>
      <c r="HDP192" s="80"/>
      <c r="HDQ192" s="78"/>
      <c r="HDR192" s="78"/>
      <c r="HDS192" s="78"/>
      <c r="HDT192" s="78"/>
      <c r="HDU192" s="83"/>
      <c r="HDV192" s="84"/>
      <c r="HDW192" s="84"/>
      <c r="HDX192" s="84"/>
      <c r="HDY192" s="85"/>
      <c r="HDZ192" s="78"/>
      <c r="HEA192" s="78"/>
      <c r="HEB192" s="78"/>
      <c r="HEC192" s="100"/>
      <c r="HED192" s="78"/>
      <c r="HEE192" s="81"/>
      <c r="HEF192" s="102"/>
      <c r="HEG192" s="80"/>
      <c r="HEH192" s="78"/>
      <c r="HEI192" s="78"/>
      <c r="HEJ192" s="78"/>
      <c r="HEK192" s="78"/>
      <c r="HEL192" s="83"/>
      <c r="HEM192" s="84"/>
      <c r="HEN192" s="84"/>
      <c r="HEO192" s="84"/>
      <c r="HEP192" s="85"/>
      <c r="HEQ192" s="78"/>
      <c r="HER192" s="78"/>
      <c r="HES192" s="78"/>
      <c r="HET192" s="100"/>
      <c r="HEU192" s="78"/>
      <c r="HEV192" s="81"/>
      <c r="HEW192" s="102"/>
      <c r="HEX192" s="80"/>
      <c r="HEY192" s="78"/>
      <c r="HEZ192" s="78"/>
      <c r="HFA192" s="78"/>
      <c r="HFB192" s="78"/>
      <c r="HFC192" s="83"/>
      <c r="HFD192" s="84"/>
      <c r="HFE192" s="84"/>
      <c r="HFF192" s="84"/>
      <c r="HFG192" s="85"/>
      <c r="HFH192" s="78"/>
      <c r="HFI192" s="78"/>
      <c r="HFJ192" s="78"/>
      <c r="HFK192" s="100"/>
      <c r="HFL192" s="78"/>
      <c r="HFM192" s="81"/>
      <c r="HFN192" s="102"/>
      <c r="HFO192" s="80"/>
      <c r="HFP192" s="78"/>
      <c r="HFQ192" s="78"/>
      <c r="HFR192" s="78"/>
      <c r="HFS192" s="78"/>
      <c r="HFT192" s="83"/>
      <c r="HFU192" s="84"/>
      <c r="HFV192" s="84"/>
      <c r="HFW192" s="84"/>
      <c r="HFX192" s="85"/>
      <c r="HFY192" s="78"/>
      <c r="HFZ192" s="78"/>
      <c r="HGA192" s="78"/>
      <c r="HGB192" s="100"/>
      <c r="HGC192" s="78"/>
      <c r="HGD192" s="81"/>
      <c r="HGE192" s="102"/>
      <c r="HGF192" s="80"/>
      <c r="HGG192" s="78"/>
      <c r="HGH192" s="78"/>
      <c r="HGI192" s="78"/>
      <c r="HGJ192" s="78"/>
      <c r="HGK192" s="83"/>
      <c r="HGL192" s="84"/>
      <c r="HGM192" s="84"/>
      <c r="HGN192" s="84"/>
      <c r="HGO192" s="85"/>
      <c r="HGP192" s="78"/>
      <c r="HGQ192" s="78"/>
      <c r="HGR192" s="78"/>
      <c r="HGS192" s="100"/>
      <c r="HGT192" s="78"/>
      <c r="HGU192" s="81"/>
      <c r="HGV192" s="102"/>
      <c r="HGW192" s="80"/>
      <c r="HGX192" s="78"/>
      <c r="HGY192" s="78"/>
      <c r="HGZ192" s="78"/>
      <c r="HHA192" s="78"/>
      <c r="HHB192" s="83"/>
      <c r="HHC192" s="84"/>
      <c r="HHD192" s="84"/>
      <c r="HHE192" s="84"/>
      <c r="HHF192" s="85"/>
      <c r="HHG192" s="78"/>
      <c r="HHH192" s="78"/>
      <c r="HHI192" s="78"/>
      <c r="HHJ192" s="100"/>
      <c r="HHK192" s="78"/>
      <c r="HHL192" s="81"/>
      <c r="HHM192" s="102"/>
      <c r="HHN192" s="80"/>
      <c r="HHO192" s="78"/>
      <c r="HHP192" s="78"/>
      <c r="HHQ192" s="78"/>
      <c r="HHR192" s="78"/>
      <c r="HHS192" s="83"/>
      <c r="HHT192" s="84"/>
      <c r="HHU192" s="84"/>
      <c r="HHV192" s="84"/>
      <c r="HHW192" s="85"/>
      <c r="HHX192" s="78"/>
      <c r="HHY192" s="78"/>
      <c r="HHZ192" s="78"/>
      <c r="HIA192" s="100"/>
      <c r="HIB192" s="78"/>
      <c r="HIC192" s="81"/>
      <c r="HID192" s="102"/>
      <c r="HIE192" s="80"/>
      <c r="HIF192" s="78"/>
      <c r="HIG192" s="78"/>
      <c r="HIH192" s="78"/>
      <c r="HII192" s="78"/>
      <c r="HIJ192" s="83"/>
      <c r="HIK192" s="84"/>
      <c r="HIL192" s="84"/>
      <c r="HIM192" s="84"/>
      <c r="HIN192" s="85"/>
      <c r="HIO192" s="78"/>
      <c r="HIP192" s="78"/>
      <c r="HIQ192" s="78"/>
      <c r="HIR192" s="100"/>
      <c r="HIS192" s="78"/>
      <c r="HIT192" s="81"/>
      <c r="HIU192" s="102"/>
      <c r="HIV192" s="80"/>
      <c r="HIW192" s="78"/>
      <c r="HIX192" s="78"/>
      <c r="HIY192" s="78"/>
      <c r="HIZ192" s="78"/>
      <c r="HJA192" s="83"/>
      <c r="HJB192" s="84"/>
      <c r="HJC192" s="84"/>
      <c r="HJD192" s="84"/>
      <c r="HJE192" s="85"/>
      <c r="HJF192" s="78"/>
      <c r="HJG192" s="78"/>
      <c r="HJH192" s="78"/>
      <c r="HJI192" s="100"/>
      <c r="HJJ192" s="78"/>
      <c r="HJK192" s="81"/>
      <c r="HJL192" s="102"/>
      <c r="HJM192" s="80"/>
      <c r="HJN192" s="78"/>
      <c r="HJO192" s="78"/>
      <c r="HJP192" s="78"/>
      <c r="HJQ192" s="78"/>
      <c r="HJR192" s="83"/>
      <c r="HJS192" s="84"/>
      <c r="HJT192" s="84"/>
      <c r="HJU192" s="84"/>
      <c r="HJV192" s="85"/>
      <c r="HJW192" s="78"/>
      <c r="HJX192" s="78"/>
      <c r="HJY192" s="78"/>
      <c r="HJZ192" s="100"/>
      <c r="HKA192" s="78"/>
      <c r="HKB192" s="81"/>
      <c r="HKC192" s="102"/>
      <c r="HKD192" s="80"/>
      <c r="HKE192" s="78"/>
      <c r="HKF192" s="78"/>
      <c r="HKG192" s="78"/>
      <c r="HKH192" s="78"/>
      <c r="HKI192" s="83"/>
      <c r="HKJ192" s="84"/>
      <c r="HKK192" s="84"/>
      <c r="HKL192" s="84"/>
      <c r="HKM192" s="85"/>
      <c r="HKN192" s="78"/>
      <c r="HKO192" s="78"/>
      <c r="HKP192" s="78"/>
      <c r="HKQ192" s="100"/>
      <c r="HKR192" s="78"/>
      <c r="HKS192" s="81"/>
      <c r="HKT192" s="102"/>
      <c r="HKU192" s="80"/>
      <c r="HKV192" s="78"/>
      <c r="HKW192" s="78"/>
      <c r="HKX192" s="78"/>
      <c r="HKY192" s="78"/>
      <c r="HKZ192" s="83"/>
      <c r="HLA192" s="84"/>
      <c r="HLB192" s="84"/>
      <c r="HLC192" s="84"/>
      <c r="HLD192" s="85"/>
      <c r="HLE192" s="78"/>
      <c r="HLF192" s="78"/>
      <c r="HLG192" s="78"/>
      <c r="HLH192" s="100"/>
      <c r="HLI192" s="78"/>
      <c r="HLJ192" s="81"/>
      <c r="HLK192" s="102"/>
      <c r="HLL192" s="80"/>
      <c r="HLM192" s="78"/>
      <c r="HLN192" s="78"/>
      <c r="HLO192" s="78"/>
      <c r="HLP192" s="78"/>
      <c r="HLQ192" s="83"/>
      <c r="HLR192" s="84"/>
      <c r="HLS192" s="84"/>
      <c r="HLT192" s="84"/>
      <c r="HLU192" s="85"/>
      <c r="HLV192" s="78"/>
      <c r="HLW192" s="78"/>
      <c r="HLX192" s="78"/>
      <c r="HLY192" s="100"/>
      <c r="HLZ192" s="78"/>
      <c r="HMA192" s="81"/>
      <c r="HMB192" s="102"/>
      <c r="HMC192" s="80"/>
      <c r="HMD192" s="78"/>
      <c r="HME192" s="78"/>
      <c r="HMF192" s="78"/>
      <c r="HMG192" s="78"/>
      <c r="HMH192" s="83"/>
      <c r="HMI192" s="84"/>
      <c r="HMJ192" s="84"/>
      <c r="HMK192" s="84"/>
      <c r="HML192" s="85"/>
      <c r="HMM192" s="78"/>
      <c r="HMN192" s="78"/>
      <c r="HMO192" s="78"/>
      <c r="HMP192" s="100"/>
      <c r="HMQ192" s="78"/>
      <c r="HMR192" s="81"/>
      <c r="HMS192" s="102"/>
      <c r="HMT192" s="80"/>
      <c r="HMU192" s="78"/>
      <c r="HMV192" s="78"/>
      <c r="HMW192" s="78"/>
      <c r="HMX192" s="78"/>
      <c r="HMY192" s="83"/>
      <c r="HMZ192" s="84"/>
      <c r="HNA192" s="84"/>
      <c r="HNB192" s="84"/>
      <c r="HNC192" s="85"/>
      <c r="HND192" s="78"/>
      <c r="HNE192" s="78"/>
      <c r="HNF192" s="78"/>
      <c r="HNG192" s="100"/>
      <c r="HNH192" s="78"/>
      <c r="HNI192" s="81"/>
      <c r="HNJ192" s="102"/>
      <c r="HNK192" s="80"/>
      <c r="HNL192" s="78"/>
      <c r="HNM192" s="78"/>
      <c r="HNN192" s="78"/>
      <c r="HNO192" s="78"/>
      <c r="HNP192" s="83"/>
      <c r="HNQ192" s="84"/>
      <c r="HNR192" s="84"/>
      <c r="HNS192" s="84"/>
      <c r="HNT192" s="85"/>
      <c r="HNU192" s="78"/>
      <c r="HNV192" s="78"/>
      <c r="HNW192" s="78"/>
      <c r="HNX192" s="100"/>
      <c r="HNY192" s="78"/>
      <c r="HNZ192" s="81"/>
      <c r="HOA192" s="102"/>
      <c r="HOB192" s="80"/>
      <c r="HOC192" s="78"/>
      <c r="HOD192" s="78"/>
      <c r="HOE192" s="78"/>
      <c r="HOF192" s="78"/>
      <c r="HOG192" s="83"/>
      <c r="HOH192" s="84"/>
      <c r="HOI192" s="84"/>
      <c r="HOJ192" s="84"/>
      <c r="HOK192" s="85"/>
      <c r="HOL192" s="78"/>
      <c r="HOM192" s="78"/>
      <c r="HON192" s="78"/>
      <c r="HOO192" s="100"/>
      <c r="HOP192" s="78"/>
      <c r="HOQ192" s="81"/>
      <c r="HOR192" s="102"/>
      <c r="HOS192" s="80"/>
      <c r="HOT192" s="78"/>
      <c r="HOU192" s="78"/>
      <c r="HOV192" s="78"/>
      <c r="HOW192" s="78"/>
      <c r="HOX192" s="83"/>
      <c r="HOY192" s="84"/>
      <c r="HOZ192" s="84"/>
      <c r="HPA192" s="84"/>
      <c r="HPB192" s="85"/>
      <c r="HPC192" s="78"/>
      <c r="HPD192" s="78"/>
      <c r="HPE192" s="78"/>
      <c r="HPF192" s="100"/>
      <c r="HPG192" s="78"/>
      <c r="HPH192" s="81"/>
      <c r="HPI192" s="102"/>
      <c r="HPJ192" s="80"/>
      <c r="HPK192" s="78"/>
      <c r="HPL192" s="78"/>
      <c r="HPM192" s="78"/>
      <c r="HPN192" s="78"/>
      <c r="HPO192" s="83"/>
      <c r="HPP192" s="84"/>
      <c r="HPQ192" s="84"/>
      <c r="HPR192" s="84"/>
      <c r="HPS192" s="85"/>
      <c r="HPT192" s="78"/>
      <c r="HPU192" s="78"/>
      <c r="HPV192" s="78"/>
      <c r="HPW192" s="100"/>
      <c r="HPX192" s="78"/>
      <c r="HPY192" s="81"/>
      <c r="HPZ192" s="102"/>
      <c r="HQA192" s="80"/>
      <c r="HQB192" s="78"/>
      <c r="HQC192" s="78"/>
      <c r="HQD192" s="78"/>
      <c r="HQE192" s="78"/>
      <c r="HQF192" s="83"/>
      <c r="HQG192" s="84"/>
      <c r="HQH192" s="84"/>
      <c r="HQI192" s="84"/>
      <c r="HQJ192" s="85"/>
      <c r="HQK192" s="78"/>
      <c r="HQL192" s="78"/>
      <c r="HQM192" s="78"/>
      <c r="HQN192" s="100"/>
      <c r="HQO192" s="78"/>
      <c r="HQP192" s="81"/>
      <c r="HQQ192" s="102"/>
      <c r="HQR192" s="80"/>
      <c r="HQS192" s="78"/>
      <c r="HQT192" s="78"/>
      <c r="HQU192" s="78"/>
      <c r="HQV192" s="78"/>
      <c r="HQW192" s="83"/>
      <c r="HQX192" s="84"/>
      <c r="HQY192" s="84"/>
      <c r="HQZ192" s="84"/>
      <c r="HRA192" s="85"/>
      <c r="HRB192" s="78"/>
      <c r="HRC192" s="78"/>
      <c r="HRD192" s="78"/>
      <c r="HRE192" s="100"/>
      <c r="HRF192" s="78"/>
      <c r="HRG192" s="81"/>
      <c r="HRH192" s="102"/>
      <c r="HRI192" s="80"/>
      <c r="HRJ192" s="78"/>
      <c r="HRK192" s="78"/>
      <c r="HRL192" s="78"/>
      <c r="HRM192" s="78"/>
      <c r="HRN192" s="83"/>
      <c r="HRO192" s="84"/>
      <c r="HRP192" s="84"/>
      <c r="HRQ192" s="84"/>
      <c r="HRR192" s="85"/>
      <c r="HRS192" s="78"/>
      <c r="HRT192" s="78"/>
      <c r="HRU192" s="78"/>
      <c r="HRV192" s="100"/>
      <c r="HRW192" s="78"/>
      <c r="HRX192" s="81"/>
      <c r="HRY192" s="102"/>
      <c r="HRZ192" s="80"/>
      <c r="HSA192" s="78"/>
      <c r="HSB192" s="78"/>
      <c r="HSC192" s="78"/>
      <c r="HSD192" s="78"/>
      <c r="HSE192" s="83"/>
      <c r="HSF192" s="84"/>
      <c r="HSG192" s="84"/>
      <c r="HSH192" s="84"/>
      <c r="HSI192" s="85"/>
      <c r="HSJ192" s="78"/>
      <c r="HSK192" s="78"/>
      <c r="HSL192" s="78"/>
      <c r="HSM192" s="100"/>
      <c r="HSN192" s="78"/>
      <c r="HSO192" s="81"/>
      <c r="HSP192" s="102"/>
      <c r="HSQ192" s="80"/>
      <c r="HSR192" s="78"/>
      <c r="HSS192" s="78"/>
      <c r="HST192" s="78"/>
      <c r="HSU192" s="78"/>
      <c r="HSV192" s="83"/>
      <c r="HSW192" s="84"/>
      <c r="HSX192" s="84"/>
      <c r="HSY192" s="84"/>
      <c r="HSZ192" s="85"/>
      <c r="HTA192" s="78"/>
      <c r="HTB192" s="78"/>
      <c r="HTC192" s="78"/>
      <c r="HTD192" s="100"/>
      <c r="HTE192" s="78"/>
      <c r="HTF192" s="81"/>
      <c r="HTG192" s="102"/>
      <c r="HTH192" s="80"/>
      <c r="HTI192" s="78"/>
      <c r="HTJ192" s="78"/>
      <c r="HTK192" s="78"/>
      <c r="HTL192" s="78"/>
      <c r="HTM192" s="83"/>
      <c r="HTN192" s="84"/>
      <c r="HTO192" s="84"/>
      <c r="HTP192" s="84"/>
      <c r="HTQ192" s="85"/>
      <c r="HTR192" s="78"/>
      <c r="HTS192" s="78"/>
      <c r="HTT192" s="78"/>
      <c r="HTU192" s="100"/>
      <c r="HTV192" s="78"/>
      <c r="HTW192" s="81"/>
      <c r="HTX192" s="102"/>
      <c r="HTY192" s="80"/>
      <c r="HTZ192" s="78"/>
      <c r="HUA192" s="78"/>
      <c r="HUB192" s="78"/>
      <c r="HUC192" s="78"/>
      <c r="HUD192" s="83"/>
      <c r="HUE192" s="84"/>
      <c r="HUF192" s="84"/>
      <c r="HUG192" s="84"/>
      <c r="HUH192" s="85"/>
      <c r="HUI192" s="78"/>
      <c r="HUJ192" s="78"/>
      <c r="HUK192" s="78"/>
      <c r="HUL192" s="100"/>
      <c r="HUM192" s="78"/>
      <c r="HUN192" s="81"/>
      <c r="HUO192" s="102"/>
      <c r="HUP192" s="80"/>
      <c r="HUQ192" s="78"/>
      <c r="HUR192" s="78"/>
      <c r="HUS192" s="78"/>
      <c r="HUT192" s="78"/>
      <c r="HUU192" s="83"/>
      <c r="HUV192" s="84"/>
      <c r="HUW192" s="84"/>
      <c r="HUX192" s="84"/>
      <c r="HUY192" s="85"/>
      <c r="HUZ192" s="78"/>
      <c r="HVA192" s="78"/>
      <c r="HVB192" s="78"/>
      <c r="HVC192" s="100"/>
      <c r="HVD192" s="78"/>
      <c r="HVE192" s="81"/>
      <c r="HVF192" s="102"/>
      <c r="HVG192" s="80"/>
      <c r="HVH192" s="78"/>
      <c r="HVI192" s="78"/>
      <c r="HVJ192" s="78"/>
      <c r="HVK192" s="78"/>
      <c r="HVL192" s="83"/>
      <c r="HVM192" s="84"/>
      <c r="HVN192" s="84"/>
      <c r="HVO192" s="84"/>
      <c r="HVP192" s="85"/>
      <c r="HVQ192" s="78"/>
      <c r="HVR192" s="78"/>
      <c r="HVS192" s="78"/>
      <c r="HVT192" s="100"/>
      <c r="HVU192" s="78"/>
      <c r="HVV192" s="81"/>
      <c r="HVW192" s="102"/>
      <c r="HVX192" s="80"/>
      <c r="HVY192" s="78"/>
      <c r="HVZ192" s="78"/>
      <c r="HWA192" s="78"/>
      <c r="HWB192" s="78"/>
      <c r="HWC192" s="83"/>
      <c r="HWD192" s="84"/>
      <c r="HWE192" s="84"/>
      <c r="HWF192" s="84"/>
      <c r="HWG192" s="85"/>
      <c r="HWH192" s="78"/>
      <c r="HWI192" s="78"/>
      <c r="HWJ192" s="78"/>
      <c r="HWK192" s="100"/>
      <c r="HWL192" s="78"/>
      <c r="HWM192" s="81"/>
      <c r="HWN192" s="102"/>
      <c r="HWO192" s="80"/>
      <c r="HWP192" s="78"/>
      <c r="HWQ192" s="78"/>
      <c r="HWR192" s="78"/>
      <c r="HWS192" s="78"/>
      <c r="HWT192" s="83"/>
      <c r="HWU192" s="84"/>
      <c r="HWV192" s="84"/>
      <c r="HWW192" s="84"/>
      <c r="HWX192" s="85"/>
      <c r="HWY192" s="78"/>
      <c r="HWZ192" s="78"/>
      <c r="HXA192" s="78"/>
      <c r="HXB192" s="100"/>
      <c r="HXC192" s="78"/>
      <c r="HXD192" s="81"/>
      <c r="HXE192" s="102"/>
      <c r="HXF192" s="80"/>
      <c r="HXG192" s="78"/>
      <c r="HXH192" s="78"/>
      <c r="HXI192" s="78"/>
      <c r="HXJ192" s="78"/>
      <c r="HXK192" s="83"/>
      <c r="HXL192" s="84"/>
      <c r="HXM192" s="84"/>
      <c r="HXN192" s="84"/>
      <c r="HXO192" s="85"/>
      <c r="HXP192" s="78"/>
      <c r="HXQ192" s="78"/>
      <c r="HXR192" s="78"/>
      <c r="HXS192" s="100"/>
      <c r="HXT192" s="78"/>
      <c r="HXU192" s="81"/>
      <c r="HXV192" s="102"/>
      <c r="HXW192" s="80"/>
      <c r="HXX192" s="78"/>
      <c r="HXY192" s="78"/>
      <c r="HXZ192" s="78"/>
      <c r="HYA192" s="78"/>
      <c r="HYB192" s="83"/>
      <c r="HYC192" s="84"/>
      <c r="HYD192" s="84"/>
      <c r="HYE192" s="84"/>
      <c r="HYF192" s="85"/>
      <c r="HYG192" s="78"/>
      <c r="HYH192" s="78"/>
      <c r="HYI192" s="78"/>
      <c r="HYJ192" s="100"/>
      <c r="HYK192" s="78"/>
      <c r="HYL192" s="81"/>
      <c r="HYM192" s="102"/>
      <c r="HYN192" s="80"/>
      <c r="HYO192" s="78"/>
      <c r="HYP192" s="78"/>
      <c r="HYQ192" s="78"/>
      <c r="HYR192" s="78"/>
      <c r="HYS192" s="83"/>
      <c r="HYT192" s="84"/>
      <c r="HYU192" s="84"/>
      <c r="HYV192" s="84"/>
      <c r="HYW192" s="85"/>
      <c r="HYX192" s="78"/>
      <c r="HYY192" s="78"/>
      <c r="HYZ192" s="78"/>
      <c r="HZA192" s="100"/>
      <c r="HZB192" s="78"/>
      <c r="HZC192" s="81"/>
      <c r="HZD192" s="102"/>
      <c r="HZE192" s="80"/>
      <c r="HZF192" s="78"/>
      <c r="HZG192" s="78"/>
      <c r="HZH192" s="78"/>
      <c r="HZI192" s="78"/>
      <c r="HZJ192" s="83"/>
      <c r="HZK192" s="84"/>
      <c r="HZL192" s="84"/>
      <c r="HZM192" s="84"/>
      <c r="HZN192" s="85"/>
      <c r="HZO192" s="78"/>
      <c r="HZP192" s="78"/>
      <c r="HZQ192" s="78"/>
      <c r="HZR192" s="100"/>
      <c r="HZS192" s="78"/>
      <c r="HZT192" s="81"/>
      <c r="HZU192" s="102"/>
      <c r="HZV192" s="80"/>
      <c r="HZW192" s="78"/>
      <c r="HZX192" s="78"/>
      <c r="HZY192" s="78"/>
      <c r="HZZ192" s="78"/>
      <c r="IAA192" s="83"/>
      <c r="IAB192" s="84"/>
      <c r="IAC192" s="84"/>
      <c r="IAD192" s="84"/>
      <c r="IAE192" s="85"/>
      <c r="IAF192" s="78"/>
      <c r="IAG192" s="78"/>
      <c r="IAH192" s="78"/>
      <c r="IAI192" s="100"/>
      <c r="IAJ192" s="78"/>
      <c r="IAK192" s="81"/>
      <c r="IAL192" s="102"/>
      <c r="IAM192" s="80"/>
      <c r="IAN192" s="78"/>
      <c r="IAO192" s="78"/>
      <c r="IAP192" s="78"/>
      <c r="IAQ192" s="78"/>
      <c r="IAR192" s="83"/>
      <c r="IAS192" s="84"/>
      <c r="IAT192" s="84"/>
      <c r="IAU192" s="84"/>
      <c r="IAV192" s="85"/>
      <c r="IAW192" s="78"/>
      <c r="IAX192" s="78"/>
      <c r="IAY192" s="78"/>
      <c r="IAZ192" s="100"/>
      <c r="IBA192" s="78"/>
      <c r="IBB192" s="81"/>
      <c r="IBC192" s="102"/>
      <c r="IBD192" s="80"/>
      <c r="IBE192" s="78"/>
      <c r="IBF192" s="78"/>
      <c r="IBG192" s="78"/>
      <c r="IBH192" s="78"/>
      <c r="IBI192" s="83"/>
      <c r="IBJ192" s="84"/>
      <c r="IBK192" s="84"/>
      <c r="IBL192" s="84"/>
      <c r="IBM192" s="85"/>
      <c r="IBN192" s="78"/>
      <c r="IBO192" s="78"/>
      <c r="IBP192" s="78"/>
      <c r="IBQ192" s="100"/>
      <c r="IBR192" s="78"/>
      <c r="IBS192" s="81"/>
      <c r="IBT192" s="102"/>
      <c r="IBU192" s="80"/>
      <c r="IBV192" s="78"/>
      <c r="IBW192" s="78"/>
      <c r="IBX192" s="78"/>
      <c r="IBY192" s="78"/>
      <c r="IBZ192" s="83"/>
      <c r="ICA192" s="84"/>
      <c r="ICB192" s="84"/>
      <c r="ICC192" s="84"/>
      <c r="ICD192" s="85"/>
      <c r="ICE192" s="78"/>
      <c r="ICF192" s="78"/>
      <c r="ICG192" s="78"/>
      <c r="ICH192" s="100"/>
      <c r="ICI192" s="78"/>
      <c r="ICJ192" s="81"/>
      <c r="ICK192" s="102"/>
      <c r="ICL192" s="80"/>
      <c r="ICM192" s="78"/>
      <c r="ICN192" s="78"/>
      <c r="ICO192" s="78"/>
      <c r="ICP192" s="78"/>
      <c r="ICQ192" s="83"/>
      <c r="ICR192" s="84"/>
      <c r="ICS192" s="84"/>
      <c r="ICT192" s="84"/>
      <c r="ICU192" s="85"/>
      <c r="ICV192" s="78"/>
      <c r="ICW192" s="78"/>
      <c r="ICX192" s="78"/>
      <c r="ICY192" s="100"/>
      <c r="ICZ192" s="78"/>
      <c r="IDA192" s="81"/>
      <c r="IDB192" s="102"/>
      <c r="IDC192" s="80"/>
      <c r="IDD192" s="78"/>
      <c r="IDE192" s="78"/>
      <c r="IDF192" s="78"/>
      <c r="IDG192" s="78"/>
      <c r="IDH192" s="83"/>
      <c r="IDI192" s="84"/>
      <c r="IDJ192" s="84"/>
      <c r="IDK192" s="84"/>
      <c r="IDL192" s="85"/>
      <c r="IDM192" s="78"/>
      <c r="IDN192" s="78"/>
      <c r="IDO192" s="78"/>
      <c r="IDP192" s="100"/>
      <c r="IDQ192" s="78"/>
      <c r="IDR192" s="81"/>
      <c r="IDS192" s="102"/>
      <c r="IDT192" s="80"/>
      <c r="IDU192" s="78"/>
      <c r="IDV192" s="78"/>
      <c r="IDW192" s="78"/>
      <c r="IDX192" s="78"/>
      <c r="IDY192" s="83"/>
      <c r="IDZ192" s="84"/>
      <c r="IEA192" s="84"/>
      <c r="IEB192" s="84"/>
      <c r="IEC192" s="85"/>
      <c r="IED192" s="78"/>
      <c r="IEE192" s="78"/>
      <c r="IEF192" s="78"/>
      <c r="IEG192" s="100"/>
      <c r="IEH192" s="78"/>
      <c r="IEI192" s="81"/>
      <c r="IEJ192" s="102"/>
      <c r="IEK192" s="80"/>
      <c r="IEL192" s="78"/>
      <c r="IEM192" s="78"/>
      <c r="IEN192" s="78"/>
      <c r="IEO192" s="78"/>
      <c r="IEP192" s="83"/>
      <c r="IEQ192" s="84"/>
      <c r="IER192" s="84"/>
      <c r="IES192" s="84"/>
      <c r="IET192" s="85"/>
      <c r="IEU192" s="78"/>
      <c r="IEV192" s="78"/>
      <c r="IEW192" s="78"/>
      <c r="IEX192" s="100"/>
      <c r="IEY192" s="78"/>
      <c r="IEZ192" s="81"/>
      <c r="IFA192" s="102"/>
      <c r="IFB192" s="80"/>
      <c r="IFC192" s="78"/>
      <c r="IFD192" s="78"/>
      <c r="IFE192" s="78"/>
      <c r="IFF192" s="78"/>
      <c r="IFG192" s="83"/>
      <c r="IFH192" s="84"/>
      <c r="IFI192" s="84"/>
      <c r="IFJ192" s="84"/>
      <c r="IFK192" s="85"/>
      <c r="IFL192" s="78"/>
      <c r="IFM192" s="78"/>
      <c r="IFN192" s="78"/>
      <c r="IFO192" s="100"/>
      <c r="IFP192" s="78"/>
      <c r="IFQ192" s="81"/>
      <c r="IFR192" s="102"/>
      <c r="IFS192" s="80"/>
      <c r="IFT192" s="78"/>
      <c r="IFU192" s="78"/>
      <c r="IFV192" s="78"/>
      <c r="IFW192" s="78"/>
      <c r="IFX192" s="83"/>
      <c r="IFY192" s="84"/>
      <c r="IFZ192" s="84"/>
      <c r="IGA192" s="84"/>
      <c r="IGB192" s="85"/>
      <c r="IGC192" s="78"/>
      <c r="IGD192" s="78"/>
      <c r="IGE192" s="78"/>
      <c r="IGF192" s="100"/>
      <c r="IGG192" s="78"/>
      <c r="IGH192" s="81"/>
      <c r="IGI192" s="102"/>
      <c r="IGJ192" s="80"/>
      <c r="IGK192" s="78"/>
      <c r="IGL192" s="78"/>
      <c r="IGM192" s="78"/>
      <c r="IGN192" s="78"/>
      <c r="IGO192" s="83"/>
      <c r="IGP192" s="84"/>
      <c r="IGQ192" s="84"/>
      <c r="IGR192" s="84"/>
      <c r="IGS192" s="85"/>
      <c r="IGT192" s="78"/>
      <c r="IGU192" s="78"/>
      <c r="IGV192" s="78"/>
      <c r="IGW192" s="100"/>
      <c r="IGX192" s="78"/>
      <c r="IGY192" s="81"/>
      <c r="IGZ192" s="102"/>
      <c r="IHA192" s="80"/>
      <c r="IHB192" s="78"/>
      <c r="IHC192" s="78"/>
      <c r="IHD192" s="78"/>
      <c r="IHE192" s="78"/>
      <c r="IHF192" s="83"/>
      <c r="IHG192" s="84"/>
      <c r="IHH192" s="84"/>
      <c r="IHI192" s="84"/>
      <c r="IHJ192" s="85"/>
      <c r="IHK192" s="78"/>
      <c r="IHL192" s="78"/>
      <c r="IHM192" s="78"/>
      <c r="IHN192" s="100"/>
      <c r="IHO192" s="78"/>
      <c r="IHP192" s="81"/>
      <c r="IHQ192" s="102"/>
      <c r="IHR192" s="80"/>
      <c r="IHS192" s="78"/>
      <c r="IHT192" s="78"/>
      <c r="IHU192" s="78"/>
      <c r="IHV192" s="78"/>
      <c r="IHW192" s="83"/>
      <c r="IHX192" s="84"/>
      <c r="IHY192" s="84"/>
      <c r="IHZ192" s="84"/>
      <c r="IIA192" s="85"/>
      <c r="IIB192" s="78"/>
      <c r="IIC192" s="78"/>
      <c r="IID192" s="78"/>
      <c r="IIE192" s="100"/>
      <c r="IIF192" s="78"/>
      <c r="IIG192" s="81"/>
      <c r="IIH192" s="102"/>
      <c r="III192" s="80"/>
      <c r="IIJ192" s="78"/>
      <c r="IIK192" s="78"/>
      <c r="IIL192" s="78"/>
      <c r="IIM192" s="78"/>
      <c r="IIN192" s="83"/>
      <c r="IIO192" s="84"/>
      <c r="IIP192" s="84"/>
      <c r="IIQ192" s="84"/>
      <c r="IIR192" s="85"/>
      <c r="IIS192" s="78"/>
      <c r="IIT192" s="78"/>
      <c r="IIU192" s="78"/>
      <c r="IIV192" s="100"/>
      <c r="IIW192" s="78"/>
      <c r="IIX192" s="81"/>
      <c r="IIY192" s="102"/>
      <c r="IIZ192" s="80"/>
      <c r="IJA192" s="78"/>
      <c r="IJB192" s="78"/>
      <c r="IJC192" s="78"/>
      <c r="IJD192" s="78"/>
      <c r="IJE192" s="83"/>
      <c r="IJF192" s="84"/>
      <c r="IJG192" s="84"/>
      <c r="IJH192" s="84"/>
      <c r="IJI192" s="85"/>
      <c r="IJJ192" s="78"/>
      <c r="IJK192" s="78"/>
      <c r="IJL192" s="78"/>
      <c r="IJM192" s="100"/>
      <c r="IJN192" s="78"/>
      <c r="IJO192" s="81"/>
      <c r="IJP192" s="102"/>
      <c r="IJQ192" s="80"/>
      <c r="IJR192" s="78"/>
      <c r="IJS192" s="78"/>
      <c r="IJT192" s="78"/>
      <c r="IJU192" s="78"/>
      <c r="IJV192" s="83"/>
      <c r="IJW192" s="84"/>
      <c r="IJX192" s="84"/>
      <c r="IJY192" s="84"/>
      <c r="IJZ192" s="85"/>
      <c r="IKA192" s="78"/>
      <c r="IKB192" s="78"/>
      <c r="IKC192" s="78"/>
      <c r="IKD192" s="100"/>
      <c r="IKE192" s="78"/>
      <c r="IKF192" s="81"/>
      <c r="IKG192" s="102"/>
      <c r="IKH192" s="80"/>
      <c r="IKI192" s="78"/>
      <c r="IKJ192" s="78"/>
      <c r="IKK192" s="78"/>
      <c r="IKL192" s="78"/>
      <c r="IKM192" s="83"/>
      <c r="IKN192" s="84"/>
      <c r="IKO192" s="84"/>
      <c r="IKP192" s="84"/>
      <c r="IKQ192" s="85"/>
      <c r="IKR192" s="78"/>
      <c r="IKS192" s="78"/>
      <c r="IKT192" s="78"/>
      <c r="IKU192" s="100"/>
      <c r="IKV192" s="78"/>
      <c r="IKW192" s="81"/>
      <c r="IKX192" s="102"/>
      <c r="IKY192" s="80"/>
      <c r="IKZ192" s="78"/>
      <c r="ILA192" s="78"/>
      <c r="ILB192" s="78"/>
      <c r="ILC192" s="78"/>
      <c r="ILD192" s="83"/>
      <c r="ILE192" s="84"/>
      <c r="ILF192" s="84"/>
      <c r="ILG192" s="84"/>
      <c r="ILH192" s="85"/>
      <c r="ILI192" s="78"/>
      <c r="ILJ192" s="78"/>
      <c r="ILK192" s="78"/>
      <c r="ILL192" s="100"/>
      <c r="ILM192" s="78"/>
      <c r="ILN192" s="81"/>
      <c r="ILO192" s="102"/>
      <c r="ILP192" s="80"/>
      <c r="ILQ192" s="78"/>
      <c r="ILR192" s="78"/>
      <c r="ILS192" s="78"/>
      <c r="ILT192" s="78"/>
      <c r="ILU192" s="83"/>
      <c r="ILV192" s="84"/>
      <c r="ILW192" s="84"/>
      <c r="ILX192" s="84"/>
      <c r="ILY192" s="85"/>
      <c r="ILZ192" s="78"/>
      <c r="IMA192" s="78"/>
      <c r="IMB192" s="78"/>
      <c r="IMC192" s="100"/>
      <c r="IMD192" s="78"/>
      <c r="IME192" s="81"/>
      <c r="IMF192" s="102"/>
      <c r="IMG192" s="80"/>
      <c r="IMH192" s="78"/>
      <c r="IMI192" s="78"/>
      <c r="IMJ192" s="78"/>
      <c r="IMK192" s="78"/>
      <c r="IML192" s="83"/>
      <c r="IMM192" s="84"/>
      <c r="IMN192" s="84"/>
      <c r="IMO192" s="84"/>
      <c r="IMP192" s="85"/>
      <c r="IMQ192" s="78"/>
      <c r="IMR192" s="78"/>
      <c r="IMS192" s="78"/>
      <c r="IMT192" s="100"/>
      <c r="IMU192" s="78"/>
      <c r="IMV192" s="81"/>
      <c r="IMW192" s="102"/>
      <c r="IMX192" s="80"/>
      <c r="IMY192" s="78"/>
      <c r="IMZ192" s="78"/>
      <c r="INA192" s="78"/>
      <c r="INB192" s="78"/>
      <c r="INC192" s="83"/>
      <c r="IND192" s="84"/>
      <c r="INE192" s="84"/>
      <c r="INF192" s="84"/>
      <c r="ING192" s="85"/>
      <c r="INH192" s="78"/>
      <c r="INI192" s="78"/>
      <c r="INJ192" s="78"/>
      <c r="INK192" s="100"/>
      <c r="INL192" s="78"/>
      <c r="INM192" s="81"/>
      <c r="INN192" s="102"/>
      <c r="INO192" s="80"/>
      <c r="INP192" s="78"/>
      <c r="INQ192" s="78"/>
      <c r="INR192" s="78"/>
      <c r="INS192" s="78"/>
      <c r="INT192" s="83"/>
      <c r="INU192" s="84"/>
      <c r="INV192" s="84"/>
      <c r="INW192" s="84"/>
      <c r="INX192" s="85"/>
      <c r="INY192" s="78"/>
      <c r="INZ192" s="78"/>
      <c r="IOA192" s="78"/>
      <c r="IOB192" s="100"/>
      <c r="IOC192" s="78"/>
      <c r="IOD192" s="81"/>
      <c r="IOE192" s="102"/>
      <c r="IOF192" s="80"/>
      <c r="IOG192" s="78"/>
      <c r="IOH192" s="78"/>
      <c r="IOI192" s="78"/>
      <c r="IOJ192" s="78"/>
      <c r="IOK192" s="83"/>
      <c r="IOL192" s="84"/>
      <c r="IOM192" s="84"/>
      <c r="ION192" s="84"/>
      <c r="IOO192" s="85"/>
      <c r="IOP192" s="78"/>
      <c r="IOQ192" s="78"/>
      <c r="IOR192" s="78"/>
      <c r="IOS192" s="100"/>
      <c r="IOT192" s="78"/>
      <c r="IOU192" s="81"/>
      <c r="IOV192" s="102"/>
      <c r="IOW192" s="80"/>
      <c r="IOX192" s="78"/>
      <c r="IOY192" s="78"/>
      <c r="IOZ192" s="78"/>
      <c r="IPA192" s="78"/>
      <c r="IPB192" s="83"/>
      <c r="IPC192" s="84"/>
      <c r="IPD192" s="84"/>
      <c r="IPE192" s="84"/>
      <c r="IPF192" s="85"/>
      <c r="IPG192" s="78"/>
      <c r="IPH192" s="78"/>
      <c r="IPI192" s="78"/>
      <c r="IPJ192" s="100"/>
      <c r="IPK192" s="78"/>
      <c r="IPL192" s="81"/>
      <c r="IPM192" s="102"/>
      <c r="IPN192" s="80"/>
      <c r="IPO192" s="78"/>
      <c r="IPP192" s="78"/>
      <c r="IPQ192" s="78"/>
      <c r="IPR192" s="78"/>
      <c r="IPS192" s="83"/>
      <c r="IPT192" s="84"/>
      <c r="IPU192" s="84"/>
      <c r="IPV192" s="84"/>
      <c r="IPW192" s="85"/>
      <c r="IPX192" s="78"/>
      <c r="IPY192" s="78"/>
      <c r="IPZ192" s="78"/>
      <c r="IQA192" s="100"/>
      <c r="IQB192" s="78"/>
      <c r="IQC192" s="81"/>
      <c r="IQD192" s="102"/>
      <c r="IQE192" s="80"/>
      <c r="IQF192" s="78"/>
      <c r="IQG192" s="78"/>
      <c r="IQH192" s="78"/>
      <c r="IQI192" s="78"/>
      <c r="IQJ192" s="83"/>
      <c r="IQK192" s="84"/>
      <c r="IQL192" s="84"/>
      <c r="IQM192" s="84"/>
      <c r="IQN192" s="85"/>
      <c r="IQO192" s="78"/>
      <c r="IQP192" s="78"/>
      <c r="IQQ192" s="78"/>
      <c r="IQR192" s="100"/>
      <c r="IQS192" s="78"/>
      <c r="IQT192" s="81"/>
      <c r="IQU192" s="102"/>
      <c r="IQV192" s="80"/>
      <c r="IQW192" s="78"/>
      <c r="IQX192" s="78"/>
      <c r="IQY192" s="78"/>
      <c r="IQZ192" s="78"/>
      <c r="IRA192" s="83"/>
      <c r="IRB192" s="84"/>
      <c r="IRC192" s="84"/>
      <c r="IRD192" s="84"/>
      <c r="IRE192" s="85"/>
      <c r="IRF192" s="78"/>
      <c r="IRG192" s="78"/>
      <c r="IRH192" s="78"/>
      <c r="IRI192" s="100"/>
      <c r="IRJ192" s="78"/>
      <c r="IRK192" s="81"/>
      <c r="IRL192" s="102"/>
      <c r="IRM192" s="80"/>
      <c r="IRN192" s="78"/>
      <c r="IRO192" s="78"/>
      <c r="IRP192" s="78"/>
      <c r="IRQ192" s="78"/>
      <c r="IRR192" s="83"/>
      <c r="IRS192" s="84"/>
      <c r="IRT192" s="84"/>
      <c r="IRU192" s="84"/>
      <c r="IRV192" s="85"/>
      <c r="IRW192" s="78"/>
      <c r="IRX192" s="78"/>
      <c r="IRY192" s="78"/>
      <c r="IRZ192" s="100"/>
      <c r="ISA192" s="78"/>
      <c r="ISB192" s="81"/>
      <c r="ISC192" s="102"/>
      <c r="ISD192" s="80"/>
      <c r="ISE192" s="78"/>
      <c r="ISF192" s="78"/>
      <c r="ISG192" s="78"/>
      <c r="ISH192" s="78"/>
      <c r="ISI192" s="83"/>
      <c r="ISJ192" s="84"/>
      <c r="ISK192" s="84"/>
      <c r="ISL192" s="84"/>
      <c r="ISM192" s="85"/>
      <c r="ISN192" s="78"/>
      <c r="ISO192" s="78"/>
      <c r="ISP192" s="78"/>
      <c r="ISQ192" s="100"/>
      <c r="ISR192" s="78"/>
      <c r="ISS192" s="81"/>
      <c r="IST192" s="102"/>
      <c r="ISU192" s="80"/>
      <c r="ISV192" s="78"/>
      <c r="ISW192" s="78"/>
      <c r="ISX192" s="78"/>
      <c r="ISY192" s="78"/>
      <c r="ISZ192" s="83"/>
      <c r="ITA192" s="84"/>
      <c r="ITB192" s="84"/>
      <c r="ITC192" s="84"/>
      <c r="ITD192" s="85"/>
      <c r="ITE192" s="78"/>
      <c r="ITF192" s="78"/>
      <c r="ITG192" s="78"/>
      <c r="ITH192" s="100"/>
      <c r="ITI192" s="78"/>
      <c r="ITJ192" s="81"/>
      <c r="ITK192" s="102"/>
      <c r="ITL192" s="80"/>
      <c r="ITM192" s="78"/>
      <c r="ITN192" s="78"/>
      <c r="ITO192" s="78"/>
      <c r="ITP192" s="78"/>
      <c r="ITQ192" s="83"/>
      <c r="ITR192" s="84"/>
      <c r="ITS192" s="84"/>
      <c r="ITT192" s="84"/>
      <c r="ITU192" s="85"/>
      <c r="ITV192" s="78"/>
      <c r="ITW192" s="78"/>
      <c r="ITX192" s="78"/>
      <c r="ITY192" s="100"/>
      <c r="ITZ192" s="78"/>
      <c r="IUA192" s="81"/>
      <c r="IUB192" s="102"/>
      <c r="IUC192" s="80"/>
      <c r="IUD192" s="78"/>
      <c r="IUE192" s="78"/>
      <c r="IUF192" s="78"/>
      <c r="IUG192" s="78"/>
      <c r="IUH192" s="83"/>
      <c r="IUI192" s="84"/>
      <c r="IUJ192" s="84"/>
      <c r="IUK192" s="84"/>
      <c r="IUL192" s="85"/>
      <c r="IUM192" s="78"/>
      <c r="IUN192" s="78"/>
      <c r="IUO192" s="78"/>
      <c r="IUP192" s="100"/>
      <c r="IUQ192" s="78"/>
      <c r="IUR192" s="81"/>
      <c r="IUS192" s="102"/>
      <c r="IUT192" s="80"/>
      <c r="IUU192" s="78"/>
      <c r="IUV192" s="78"/>
      <c r="IUW192" s="78"/>
      <c r="IUX192" s="78"/>
      <c r="IUY192" s="83"/>
      <c r="IUZ192" s="84"/>
      <c r="IVA192" s="84"/>
      <c r="IVB192" s="84"/>
      <c r="IVC192" s="85"/>
      <c r="IVD192" s="78"/>
      <c r="IVE192" s="78"/>
      <c r="IVF192" s="78"/>
      <c r="IVG192" s="100"/>
      <c r="IVH192" s="78"/>
      <c r="IVI192" s="81"/>
      <c r="IVJ192" s="102"/>
      <c r="IVK192" s="80"/>
      <c r="IVL192" s="78"/>
      <c r="IVM192" s="78"/>
      <c r="IVN192" s="78"/>
      <c r="IVO192" s="78"/>
      <c r="IVP192" s="83"/>
      <c r="IVQ192" s="84"/>
      <c r="IVR192" s="84"/>
      <c r="IVS192" s="84"/>
      <c r="IVT192" s="85"/>
      <c r="IVU192" s="78"/>
      <c r="IVV192" s="78"/>
      <c r="IVW192" s="78"/>
      <c r="IVX192" s="100"/>
      <c r="IVY192" s="78"/>
      <c r="IVZ192" s="81"/>
      <c r="IWA192" s="102"/>
      <c r="IWB192" s="80"/>
      <c r="IWC192" s="78"/>
      <c r="IWD192" s="78"/>
      <c r="IWE192" s="78"/>
      <c r="IWF192" s="78"/>
      <c r="IWG192" s="83"/>
      <c r="IWH192" s="84"/>
      <c r="IWI192" s="84"/>
      <c r="IWJ192" s="84"/>
      <c r="IWK192" s="85"/>
      <c r="IWL192" s="78"/>
      <c r="IWM192" s="78"/>
      <c r="IWN192" s="78"/>
      <c r="IWO192" s="100"/>
      <c r="IWP192" s="78"/>
      <c r="IWQ192" s="81"/>
      <c r="IWR192" s="102"/>
      <c r="IWS192" s="80"/>
      <c r="IWT192" s="78"/>
      <c r="IWU192" s="78"/>
      <c r="IWV192" s="78"/>
      <c r="IWW192" s="78"/>
      <c r="IWX192" s="83"/>
      <c r="IWY192" s="84"/>
      <c r="IWZ192" s="84"/>
      <c r="IXA192" s="84"/>
      <c r="IXB192" s="85"/>
      <c r="IXC192" s="78"/>
      <c r="IXD192" s="78"/>
      <c r="IXE192" s="78"/>
      <c r="IXF192" s="100"/>
      <c r="IXG192" s="78"/>
      <c r="IXH192" s="81"/>
      <c r="IXI192" s="102"/>
      <c r="IXJ192" s="80"/>
      <c r="IXK192" s="78"/>
      <c r="IXL192" s="78"/>
      <c r="IXM192" s="78"/>
      <c r="IXN192" s="78"/>
      <c r="IXO192" s="83"/>
      <c r="IXP192" s="84"/>
      <c r="IXQ192" s="84"/>
      <c r="IXR192" s="84"/>
      <c r="IXS192" s="85"/>
      <c r="IXT192" s="78"/>
      <c r="IXU192" s="78"/>
      <c r="IXV192" s="78"/>
      <c r="IXW192" s="100"/>
      <c r="IXX192" s="78"/>
      <c r="IXY192" s="81"/>
      <c r="IXZ192" s="102"/>
      <c r="IYA192" s="80"/>
      <c r="IYB192" s="78"/>
      <c r="IYC192" s="78"/>
      <c r="IYD192" s="78"/>
      <c r="IYE192" s="78"/>
      <c r="IYF192" s="83"/>
      <c r="IYG192" s="84"/>
      <c r="IYH192" s="84"/>
      <c r="IYI192" s="84"/>
      <c r="IYJ192" s="85"/>
      <c r="IYK192" s="78"/>
      <c r="IYL192" s="78"/>
      <c r="IYM192" s="78"/>
      <c r="IYN192" s="100"/>
      <c r="IYO192" s="78"/>
      <c r="IYP192" s="81"/>
      <c r="IYQ192" s="102"/>
      <c r="IYR192" s="80"/>
      <c r="IYS192" s="78"/>
      <c r="IYT192" s="78"/>
      <c r="IYU192" s="78"/>
      <c r="IYV192" s="78"/>
      <c r="IYW192" s="83"/>
      <c r="IYX192" s="84"/>
      <c r="IYY192" s="84"/>
      <c r="IYZ192" s="84"/>
      <c r="IZA192" s="85"/>
      <c r="IZB192" s="78"/>
      <c r="IZC192" s="78"/>
      <c r="IZD192" s="78"/>
      <c r="IZE192" s="100"/>
      <c r="IZF192" s="78"/>
      <c r="IZG192" s="81"/>
      <c r="IZH192" s="102"/>
      <c r="IZI192" s="80"/>
      <c r="IZJ192" s="78"/>
      <c r="IZK192" s="78"/>
      <c r="IZL192" s="78"/>
      <c r="IZM192" s="78"/>
      <c r="IZN192" s="83"/>
      <c r="IZO192" s="84"/>
      <c r="IZP192" s="84"/>
      <c r="IZQ192" s="84"/>
      <c r="IZR192" s="85"/>
      <c r="IZS192" s="78"/>
      <c r="IZT192" s="78"/>
      <c r="IZU192" s="78"/>
      <c r="IZV192" s="100"/>
      <c r="IZW192" s="78"/>
      <c r="IZX192" s="81"/>
      <c r="IZY192" s="102"/>
      <c r="IZZ192" s="80"/>
      <c r="JAA192" s="78"/>
      <c r="JAB192" s="78"/>
      <c r="JAC192" s="78"/>
      <c r="JAD192" s="78"/>
      <c r="JAE192" s="83"/>
      <c r="JAF192" s="84"/>
      <c r="JAG192" s="84"/>
      <c r="JAH192" s="84"/>
      <c r="JAI192" s="85"/>
      <c r="JAJ192" s="78"/>
      <c r="JAK192" s="78"/>
      <c r="JAL192" s="78"/>
      <c r="JAM192" s="100"/>
      <c r="JAN192" s="78"/>
      <c r="JAO192" s="81"/>
      <c r="JAP192" s="102"/>
      <c r="JAQ192" s="80"/>
      <c r="JAR192" s="78"/>
      <c r="JAS192" s="78"/>
      <c r="JAT192" s="78"/>
      <c r="JAU192" s="78"/>
      <c r="JAV192" s="83"/>
      <c r="JAW192" s="84"/>
      <c r="JAX192" s="84"/>
      <c r="JAY192" s="84"/>
      <c r="JAZ192" s="85"/>
      <c r="JBA192" s="78"/>
      <c r="JBB192" s="78"/>
      <c r="JBC192" s="78"/>
      <c r="JBD192" s="100"/>
      <c r="JBE192" s="78"/>
      <c r="JBF192" s="81"/>
      <c r="JBG192" s="102"/>
      <c r="JBH192" s="80"/>
      <c r="JBI192" s="78"/>
      <c r="JBJ192" s="78"/>
      <c r="JBK192" s="78"/>
      <c r="JBL192" s="78"/>
      <c r="JBM192" s="83"/>
      <c r="JBN192" s="84"/>
      <c r="JBO192" s="84"/>
      <c r="JBP192" s="84"/>
      <c r="JBQ192" s="85"/>
      <c r="JBR192" s="78"/>
      <c r="JBS192" s="78"/>
      <c r="JBT192" s="78"/>
      <c r="JBU192" s="100"/>
      <c r="JBV192" s="78"/>
      <c r="JBW192" s="81"/>
      <c r="JBX192" s="102"/>
      <c r="JBY192" s="80"/>
      <c r="JBZ192" s="78"/>
      <c r="JCA192" s="78"/>
      <c r="JCB192" s="78"/>
      <c r="JCC192" s="78"/>
      <c r="JCD192" s="83"/>
      <c r="JCE192" s="84"/>
      <c r="JCF192" s="84"/>
      <c r="JCG192" s="84"/>
      <c r="JCH192" s="85"/>
      <c r="JCI192" s="78"/>
      <c r="JCJ192" s="78"/>
      <c r="JCK192" s="78"/>
      <c r="JCL192" s="100"/>
      <c r="JCM192" s="78"/>
      <c r="JCN192" s="81"/>
      <c r="JCO192" s="102"/>
      <c r="JCP192" s="80"/>
      <c r="JCQ192" s="78"/>
      <c r="JCR192" s="78"/>
      <c r="JCS192" s="78"/>
      <c r="JCT192" s="78"/>
      <c r="JCU192" s="83"/>
      <c r="JCV192" s="84"/>
      <c r="JCW192" s="84"/>
      <c r="JCX192" s="84"/>
      <c r="JCY192" s="85"/>
      <c r="JCZ192" s="78"/>
      <c r="JDA192" s="78"/>
      <c r="JDB192" s="78"/>
      <c r="JDC192" s="100"/>
      <c r="JDD192" s="78"/>
      <c r="JDE192" s="81"/>
      <c r="JDF192" s="102"/>
      <c r="JDG192" s="80"/>
      <c r="JDH192" s="78"/>
      <c r="JDI192" s="78"/>
      <c r="JDJ192" s="78"/>
      <c r="JDK192" s="78"/>
      <c r="JDL192" s="83"/>
      <c r="JDM192" s="84"/>
      <c r="JDN192" s="84"/>
      <c r="JDO192" s="84"/>
      <c r="JDP192" s="85"/>
      <c r="JDQ192" s="78"/>
      <c r="JDR192" s="78"/>
      <c r="JDS192" s="78"/>
      <c r="JDT192" s="100"/>
      <c r="JDU192" s="78"/>
      <c r="JDV192" s="81"/>
      <c r="JDW192" s="102"/>
      <c r="JDX192" s="80"/>
      <c r="JDY192" s="78"/>
      <c r="JDZ192" s="78"/>
      <c r="JEA192" s="78"/>
      <c r="JEB192" s="78"/>
      <c r="JEC192" s="83"/>
      <c r="JED192" s="84"/>
      <c r="JEE192" s="84"/>
      <c r="JEF192" s="84"/>
      <c r="JEG192" s="85"/>
      <c r="JEH192" s="78"/>
      <c r="JEI192" s="78"/>
      <c r="JEJ192" s="78"/>
      <c r="JEK192" s="100"/>
      <c r="JEL192" s="78"/>
      <c r="JEM192" s="81"/>
      <c r="JEN192" s="102"/>
      <c r="JEO192" s="80"/>
      <c r="JEP192" s="78"/>
      <c r="JEQ192" s="78"/>
      <c r="JER192" s="78"/>
      <c r="JES192" s="78"/>
      <c r="JET192" s="83"/>
      <c r="JEU192" s="84"/>
      <c r="JEV192" s="84"/>
      <c r="JEW192" s="84"/>
      <c r="JEX192" s="85"/>
      <c r="JEY192" s="78"/>
      <c r="JEZ192" s="78"/>
      <c r="JFA192" s="78"/>
      <c r="JFB192" s="100"/>
      <c r="JFC192" s="78"/>
      <c r="JFD192" s="81"/>
      <c r="JFE192" s="102"/>
      <c r="JFF192" s="80"/>
      <c r="JFG192" s="78"/>
      <c r="JFH192" s="78"/>
      <c r="JFI192" s="78"/>
      <c r="JFJ192" s="78"/>
      <c r="JFK192" s="83"/>
      <c r="JFL192" s="84"/>
      <c r="JFM192" s="84"/>
      <c r="JFN192" s="84"/>
      <c r="JFO192" s="85"/>
      <c r="JFP192" s="78"/>
      <c r="JFQ192" s="78"/>
      <c r="JFR192" s="78"/>
      <c r="JFS192" s="100"/>
      <c r="JFT192" s="78"/>
      <c r="JFU192" s="81"/>
      <c r="JFV192" s="102"/>
      <c r="JFW192" s="80"/>
      <c r="JFX192" s="78"/>
      <c r="JFY192" s="78"/>
      <c r="JFZ192" s="78"/>
      <c r="JGA192" s="78"/>
      <c r="JGB192" s="83"/>
      <c r="JGC192" s="84"/>
      <c r="JGD192" s="84"/>
      <c r="JGE192" s="84"/>
      <c r="JGF192" s="85"/>
      <c r="JGG192" s="78"/>
      <c r="JGH192" s="78"/>
      <c r="JGI192" s="78"/>
      <c r="JGJ192" s="100"/>
      <c r="JGK192" s="78"/>
      <c r="JGL192" s="81"/>
      <c r="JGM192" s="102"/>
      <c r="JGN192" s="80"/>
      <c r="JGO192" s="78"/>
      <c r="JGP192" s="78"/>
      <c r="JGQ192" s="78"/>
      <c r="JGR192" s="78"/>
      <c r="JGS192" s="83"/>
      <c r="JGT192" s="84"/>
      <c r="JGU192" s="84"/>
      <c r="JGV192" s="84"/>
      <c r="JGW192" s="85"/>
      <c r="JGX192" s="78"/>
      <c r="JGY192" s="78"/>
      <c r="JGZ192" s="78"/>
      <c r="JHA192" s="100"/>
      <c r="JHB192" s="78"/>
      <c r="JHC192" s="81"/>
      <c r="JHD192" s="102"/>
      <c r="JHE192" s="80"/>
      <c r="JHF192" s="78"/>
      <c r="JHG192" s="78"/>
      <c r="JHH192" s="78"/>
      <c r="JHI192" s="78"/>
      <c r="JHJ192" s="83"/>
      <c r="JHK192" s="84"/>
      <c r="JHL192" s="84"/>
      <c r="JHM192" s="84"/>
      <c r="JHN192" s="85"/>
      <c r="JHO192" s="78"/>
      <c r="JHP192" s="78"/>
      <c r="JHQ192" s="78"/>
      <c r="JHR192" s="100"/>
      <c r="JHS192" s="78"/>
      <c r="JHT192" s="81"/>
      <c r="JHU192" s="102"/>
      <c r="JHV192" s="80"/>
      <c r="JHW192" s="78"/>
      <c r="JHX192" s="78"/>
      <c r="JHY192" s="78"/>
      <c r="JHZ192" s="78"/>
      <c r="JIA192" s="83"/>
      <c r="JIB192" s="84"/>
      <c r="JIC192" s="84"/>
      <c r="JID192" s="84"/>
      <c r="JIE192" s="85"/>
      <c r="JIF192" s="78"/>
      <c r="JIG192" s="78"/>
      <c r="JIH192" s="78"/>
      <c r="JII192" s="100"/>
      <c r="JIJ192" s="78"/>
      <c r="JIK192" s="81"/>
      <c r="JIL192" s="102"/>
      <c r="JIM192" s="80"/>
      <c r="JIN192" s="78"/>
      <c r="JIO192" s="78"/>
      <c r="JIP192" s="78"/>
      <c r="JIQ192" s="78"/>
      <c r="JIR192" s="83"/>
      <c r="JIS192" s="84"/>
      <c r="JIT192" s="84"/>
      <c r="JIU192" s="84"/>
      <c r="JIV192" s="85"/>
      <c r="JIW192" s="78"/>
      <c r="JIX192" s="78"/>
      <c r="JIY192" s="78"/>
      <c r="JIZ192" s="100"/>
      <c r="JJA192" s="78"/>
      <c r="JJB192" s="81"/>
      <c r="JJC192" s="102"/>
      <c r="JJD192" s="80"/>
      <c r="JJE192" s="78"/>
      <c r="JJF192" s="78"/>
      <c r="JJG192" s="78"/>
      <c r="JJH192" s="78"/>
      <c r="JJI192" s="83"/>
      <c r="JJJ192" s="84"/>
      <c r="JJK192" s="84"/>
      <c r="JJL192" s="84"/>
      <c r="JJM192" s="85"/>
      <c r="JJN192" s="78"/>
      <c r="JJO192" s="78"/>
      <c r="JJP192" s="78"/>
      <c r="JJQ192" s="100"/>
      <c r="JJR192" s="78"/>
      <c r="JJS192" s="81"/>
      <c r="JJT192" s="102"/>
      <c r="JJU192" s="80"/>
      <c r="JJV192" s="78"/>
      <c r="JJW192" s="78"/>
      <c r="JJX192" s="78"/>
      <c r="JJY192" s="78"/>
      <c r="JJZ192" s="83"/>
      <c r="JKA192" s="84"/>
      <c r="JKB192" s="84"/>
      <c r="JKC192" s="84"/>
      <c r="JKD192" s="85"/>
      <c r="JKE192" s="78"/>
      <c r="JKF192" s="78"/>
      <c r="JKG192" s="78"/>
      <c r="JKH192" s="100"/>
      <c r="JKI192" s="78"/>
      <c r="JKJ192" s="81"/>
      <c r="JKK192" s="102"/>
      <c r="JKL192" s="80"/>
      <c r="JKM192" s="78"/>
      <c r="JKN192" s="78"/>
      <c r="JKO192" s="78"/>
      <c r="JKP192" s="78"/>
      <c r="JKQ192" s="83"/>
      <c r="JKR192" s="84"/>
      <c r="JKS192" s="84"/>
      <c r="JKT192" s="84"/>
      <c r="JKU192" s="85"/>
      <c r="JKV192" s="78"/>
      <c r="JKW192" s="78"/>
      <c r="JKX192" s="78"/>
      <c r="JKY192" s="100"/>
      <c r="JKZ192" s="78"/>
      <c r="JLA192" s="81"/>
      <c r="JLB192" s="102"/>
      <c r="JLC192" s="80"/>
      <c r="JLD192" s="78"/>
      <c r="JLE192" s="78"/>
      <c r="JLF192" s="78"/>
      <c r="JLG192" s="78"/>
      <c r="JLH192" s="83"/>
      <c r="JLI192" s="84"/>
      <c r="JLJ192" s="84"/>
      <c r="JLK192" s="84"/>
      <c r="JLL192" s="85"/>
      <c r="JLM192" s="78"/>
      <c r="JLN192" s="78"/>
      <c r="JLO192" s="78"/>
      <c r="JLP192" s="100"/>
      <c r="JLQ192" s="78"/>
      <c r="JLR192" s="81"/>
      <c r="JLS192" s="102"/>
      <c r="JLT192" s="80"/>
      <c r="JLU192" s="78"/>
      <c r="JLV192" s="78"/>
      <c r="JLW192" s="78"/>
      <c r="JLX192" s="78"/>
      <c r="JLY192" s="83"/>
      <c r="JLZ192" s="84"/>
      <c r="JMA192" s="84"/>
      <c r="JMB192" s="84"/>
      <c r="JMC192" s="85"/>
      <c r="JMD192" s="78"/>
      <c r="JME192" s="78"/>
      <c r="JMF192" s="78"/>
      <c r="JMG192" s="100"/>
      <c r="JMH192" s="78"/>
      <c r="JMI192" s="81"/>
      <c r="JMJ192" s="102"/>
      <c r="JMK192" s="80"/>
      <c r="JML192" s="78"/>
      <c r="JMM192" s="78"/>
      <c r="JMN192" s="78"/>
      <c r="JMO192" s="78"/>
      <c r="JMP192" s="83"/>
      <c r="JMQ192" s="84"/>
      <c r="JMR192" s="84"/>
      <c r="JMS192" s="84"/>
      <c r="JMT192" s="85"/>
      <c r="JMU192" s="78"/>
      <c r="JMV192" s="78"/>
      <c r="JMW192" s="78"/>
      <c r="JMX192" s="100"/>
      <c r="JMY192" s="78"/>
      <c r="JMZ192" s="81"/>
      <c r="JNA192" s="102"/>
      <c r="JNB192" s="80"/>
      <c r="JNC192" s="78"/>
      <c r="JND192" s="78"/>
      <c r="JNE192" s="78"/>
      <c r="JNF192" s="78"/>
      <c r="JNG192" s="83"/>
      <c r="JNH192" s="84"/>
      <c r="JNI192" s="84"/>
      <c r="JNJ192" s="84"/>
      <c r="JNK192" s="85"/>
      <c r="JNL192" s="78"/>
      <c r="JNM192" s="78"/>
      <c r="JNN192" s="78"/>
      <c r="JNO192" s="100"/>
      <c r="JNP192" s="78"/>
      <c r="JNQ192" s="81"/>
      <c r="JNR192" s="102"/>
      <c r="JNS192" s="80"/>
      <c r="JNT192" s="78"/>
      <c r="JNU192" s="78"/>
      <c r="JNV192" s="78"/>
      <c r="JNW192" s="78"/>
      <c r="JNX192" s="83"/>
      <c r="JNY192" s="84"/>
      <c r="JNZ192" s="84"/>
      <c r="JOA192" s="84"/>
      <c r="JOB192" s="85"/>
      <c r="JOC192" s="78"/>
      <c r="JOD192" s="78"/>
      <c r="JOE192" s="78"/>
      <c r="JOF192" s="100"/>
      <c r="JOG192" s="78"/>
      <c r="JOH192" s="81"/>
      <c r="JOI192" s="102"/>
      <c r="JOJ192" s="80"/>
      <c r="JOK192" s="78"/>
      <c r="JOL192" s="78"/>
      <c r="JOM192" s="78"/>
      <c r="JON192" s="78"/>
      <c r="JOO192" s="83"/>
      <c r="JOP192" s="84"/>
      <c r="JOQ192" s="84"/>
      <c r="JOR192" s="84"/>
      <c r="JOS192" s="85"/>
      <c r="JOT192" s="78"/>
      <c r="JOU192" s="78"/>
      <c r="JOV192" s="78"/>
      <c r="JOW192" s="100"/>
      <c r="JOX192" s="78"/>
      <c r="JOY192" s="81"/>
      <c r="JOZ192" s="102"/>
      <c r="JPA192" s="80"/>
      <c r="JPB192" s="78"/>
      <c r="JPC192" s="78"/>
      <c r="JPD192" s="78"/>
      <c r="JPE192" s="78"/>
      <c r="JPF192" s="83"/>
      <c r="JPG192" s="84"/>
      <c r="JPH192" s="84"/>
      <c r="JPI192" s="84"/>
      <c r="JPJ192" s="85"/>
      <c r="JPK192" s="78"/>
      <c r="JPL192" s="78"/>
      <c r="JPM192" s="78"/>
      <c r="JPN192" s="100"/>
      <c r="JPO192" s="78"/>
      <c r="JPP192" s="81"/>
      <c r="JPQ192" s="102"/>
      <c r="JPR192" s="80"/>
      <c r="JPS192" s="78"/>
      <c r="JPT192" s="78"/>
      <c r="JPU192" s="78"/>
      <c r="JPV192" s="78"/>
      <c r="JPW192" s="83"/>
      <c r="JPX192" s="84"/>
      <c r="JPY192" s="84"/>
      <c r="JPZ192" s="84"/>
      <c r="JQA192" s="85"/>
      <c r="JQB192" s="78"/>
      <c r="JQC192" s="78"/>
      <c r="JQD192" s="78"/>
      <c r="JQE192" s="100"/>
      <c r="JQF192" s="78"/>
      <c r="JQG192" s="81"/>
      <c r="JQH192" s="102"/>
      <c r="JQI192" s="80"/>
      <c r="JQJ192" s="78"/>
      <c r="JQK192" s="78"/>
      <c r="JQL192" s="78"/>
      <c r="JQM192" s="78"/>
      <c r="JQN192" s="83"/>
      <c r="JQO192" s="84"/>
      <c r="JQP192" s="84"/>
      <c r="JQQ192" s="84"/>
      <c r="JQR192" s="85"/>
      <c r="JQS192" s="78"/>
      <c r="JQT192" s="78"/>
      <c r="JQU192" s="78"/>
      <c r="JQV192" s="100"/>
      <c r="JQW192" s="78"/>
      <c r="JQX192" s="81"/>
      <c r="JQY192" s="102"/>
      <c r="JQZ192" s="80"/>
      <c r="JRA192" s="78"/>
      <c r="JRB192" s="78"/>
      <c r="JRC192" s="78"/>
      <c r="JRD192" s="78"/>
      <c r="JRE192" s="83"/>
      <c r="JRF192" s="84"/>
      <c r="JRG192" s="84"/>
      <c r="JRH192" s="84"/>
      <c r="JRI192" s="85"/>
      <c r="JRJ192" s="78"/>
      <c r="JRK192" s="78"/>
      <c r="JRL192" s="78"/>
      <c r="JRM192" s="100"/>
      <c r="JRN192" s="78"/>
      <c r="JRO192" s="81"/>
      <c r="JRP192" s="102"/>
      <c r="JRQ192" s="80"/>
      <c r="JRR192" s="78"/>
      <c r="JRS192" s="78"/>
      <c r="JRT192" s="78"/>
      <c r="JRU192" s="78"/>
      <c r="JRV192" s="83"/>
      <c r="JRW192" s="84"/>
      <c r="JRX192" s="84"/>
      <c r="JRY192" s="84"/>
      <c r="JRZ192" s="85"/>
      <c r="JSA192" s="78"/>
      <c r="JSB192" s="78"/>
      <c r="JSC192" s="78"/>
      <c r="JSD192" s="100"/>
      <c r="JSE192" s="78"/>
      <c r="JSF192" s="81"/>
      <c r="JSG192" s="102"/>
      <c r="JSH192" s="80"/>
      <c r="JSI192" s="78"/>
      <c r="JSJ192" s="78"/>
      <c r="JSK192" s="78"/>
      <c r="JSL192" s="78"/>
      <c r="JSM192" s="83"/>
      <c r="JSN192" s="84"/>
      <c r="JSO192" s="84"/>
      <c r="JSP192" s="84"/>
      <c r="JSQ192" s="85"/>
      <c r="JSR192" s="78"/>
      <c r="JSS192" s="78"/>
      <c r="JST192" s="78"/>
      <c r="JSU192" s="100"/>
      <c r="JSV192" s="78"/>
      <c r="JSW192" s="81"/>
      <c r="JSX192" s="102"/>
      <c r="JSY192" s="80"/>
      <c r="JSZ192" s="78"/>
      <c r="JTA192" s="78"/>
      <c r="JTB192" s="78"/>
      <c r="JTC192" s="78"/>
      <c r="JTD192" s="83"/>
      <c r="JTE192" s="84"/>
      <c r="JTF192" s="84"/>
      <c r="JTG192" s="84"/>
      <c r="JTH192" s="85"/>
      <c r="JTI192" s="78"/>
      <c r="JTJ192" s="78"/>
      <c r="JTK192" s="78"/>
      <c r="JTL192" s="100"/>
      <c r="JTM192" s="78"/>
      <c r="JTN192" s="81"/>
      <c r="JTO192" s="102"/>
      <c r="JTP192" s="80"/>
      <c r="JTQ192" s="78"/>
      <c r="JTR192" s="78"/>
      <c r="JTS192" s="78"/>
      <c r="JTT192" s="78"/>
      <c r="JTU192" s="83"/>
      <c r="JTV192" s="84"/>
      <c r="JTW192" s="84"/>
      <c r="JTX192" s="84"/>
      <c r="JTY192" s="85"/>
      <c r="JTZ192" s="78"/>
      <c r="JUA192" s="78"/>
      <c r="JUB192" s="78"/>
      <c r="JUC192" s="100"/>
      <c r="JUD192" s="78"/>
      <c r="JUE192" s="81"/>
      <c r="JUF192" s="102"/>
      <c r="JUG192" s="80"/>
      <c r="JUH192" s="78"/>
      <c r="JUI192" s="78"/>
      <c r="JUJ192" s="78"/>
      <c r="JUK192" s="78"/>
      <c r="JUL192" s="83"/>
      <c r="JUM192" s="84"/>
      <c r="JUN192" s="84"/>
      <c r="JUO192" s="84"/>
      <c r="JUP192" s="85"/>
      <c r="JUQ192" s="78"/>
      <c r="JUR192" s="78"/>
      <c r="JUS192" s="78"/>
      <c r="JUT192" s="100"/>
      <c r="JUU192" s="78"/>
      <c r="JUV192" s="81"/>
      <c r="JUW192" s="102"/>
      <c r="JUX192" s="80"/>
      <c r="JUY192" s="78"/>
      <c r="JUZ192" s="78"/>
      <c r="JVA192" s="78"/>
      <c r="JVB192" s="78"/>
      <c r="JVC192" s="83"/>
      <c r="JVD192" s="84"/>
      <c r="JVE192" s="84"/>
      <c r="JVF192" s="84"/>
      <c r="JVG192" s="85"/>
      <c r="JVH192" s="78"/>
      <c r="JVI192" s="78"/>
      <c r="JVJ192" s="78"/>
      <c r="JVK192" s="100"/>
      <c r="JVL192" s="78"/>
      <c r="JVM192" s="81"/>
      <c r="JVN192" s="102"/>
      <c r="JVO192" s="80"/>
      <c r="JVP192" s="78"/>
      <c r="JVQ192" s="78"/>
      <c r="JVR192" s="78"/>
      <c r="JVS192" s="78"/>
      <c r="JVT192" s="83"/>
      <c r="JVU192" s="84"/>
      <c r="JVV192" s="84"/>
      <c r="JVW192" s="84"/>
      <c r="JVX192" s="85"/>
      <c r="JVY192" s="78"/>
      <c r="JVZ192" s="78"/>
      <c r="JWA192" s="78"/>
      <c r="JWB192" s="100"/>
      <c r="JWC192" s="78"/>
      <c r="JWD192" s="81"/>
      <c r="JWE192" s="102"/>
      <c r="JWF192" s="80"/>
      <c r="JWG192" s="78"/>
      <c r="JWH192" s="78"/>
      <c r="JWI192" s="78"/>
      <c r="JWJ192" s="78"/>
      <c r="JWK192" s="83"/>
      <c r="JWL192" s="84"/>
      <c r="JWM192" s="84"/>
      <c r="JWN192" s="84"/>
      <c r="JWO192" s="85"/>
      <c r="JWP192" s="78"/>
      <c r="JWQ192" s="78"/>
      <c r="JWR192" s="78"/>
      <c r="JWS192" s="100"/>
      <c r="JWT192" s="78"/>
      <c r="JWU192" s="81"/>
      <c r="JWV192" s="102"/>
      <c r="JWW192" s="80"/>
      <c r="JWX192" s="78"/>
      <c r="JWY192" s="78"/>
      <c r="JWZ192" s="78"/>
      <c r="JXA192" s="78"/>
      <c r="JXB192" s="83"/>
      <c r="JXC192" s="84"/>
      <c r="JXD192" s="84"/>
      <c r="JXE192" s="84"/>
      <c r="JXF192" s="85"/>
      <c r="JXG192" s="78"/>
      <c r="JXH192" s="78"/>
      <c r="JXI192" s="78"/>
      <c r="JXJ192" s="100"/>
      <c r="JXK192" s="78"/>
      <c r="JXL192" s="81"/>
      <c r="JXM192" s="102"/>
      <c r="JXN192" s="80"/>
      <c r="JXO192" s="78"/>
      <c r="JXP192" s="78"/>
      <c r="JXQ192" s="78"/>
      <c r="JXR192" s="78"/>
      <c r="JXS192" s="83"/>
      <c r="JXT192" s="84"/>
      <c r="JXU192" s="84"/>
      <c r="JXV192" s="84"/>
      <c r="JXW192" s="85"/>
      <c r="JXX192" s="78"/>
      <c r="JXY192" s="78"/>
      <c r="JXZ192" s="78"/>
      <c r="JYA192" s="100"/>
      <c r="JYB192" s="78"/>
      <c r="JYC192" s="81"/>
      <c r="JYD192" s="102"/>
      <c r="JYE192" s="80"/>
      <c r="JYF192" s="78"/>
      <c r="JYG192" s="78"/>
      <c r="JYH192" s="78"/>
      <c r="JYI192" s="78"/>
      <c r="JYJ192" s="83"/>
      <c r="JYK192" s="84"/>
      <c r="JYL192" s="84"/>
      <c r="JYM192" s="84"/>
      <c r="JYN192" s="85"/>
      <c r="JYO192" s="78"/>
      <c r="JYP192" s="78"/>
      <c r="JYQ192" s="78"/>
      <c r="JYR192" s="100"/>
      <c r="JYS192" s="78"/>
      <c r="JYT192" s="81"/>
      <c r="JYU192" s="102"/>
      <c r="JYV192" s="80"/>
      <c r="JYW192" s="78"/>
      <c r="JYX192" s="78"/>
      <c r="JYY192" s="78"/>
      <c r="JYZ192" s="78"/>
      <c r="JZA192" s="83"/>
      <c r="JZB192" s="84"/>
      <c r="JZC192" s="84"/>
      <c r="JZD192" s="84"/>
      <c r="JZE192" s="85"/>
      <c r="JZF192" s="78"/>
      <c r="JZG192" s="78"/>
      <c r="JZH192" s="78"/>
      <c r="JZI192" s="100"/>
      <c r="JZJ192" s="78"/>
      <c r="JZK192" s="81"/>
      <c r="JZL192" s="102"/>
      <c r="JZM192" s="80"/>
      <c r="JZN192" s="78"/>
      <c r="JZO192" s="78"/>
      <c r="JZP192" s="78"/>
      <c r="JZQ192" s="78"/>
      <c r="JZR192" s="83"/>
      <c r="JZS192" s="84"/>
      <c r="JZT192" s="84"/>
      <c r="JZU192" s="84"/>
      <c r="JZV192" s="85"/>
      <c r="JZW192" s="78"/>
      <c r="JZX192" s="78"/>
      <c r="JZY192" s="78"/>
      <c r="JZZ192" s="100"/>
      <c r="KAA192" s="78"/>
      <c r="KAB192" s="81"/>
      <c r="KAC192" s="102"/>
      <c r="KAD192" s="80"/>
      <c r="KAE192" s="78"/>
      <c r="KAF192" s="78"/>
      <c r="KAG192" s="78"/>
      <c r="KAH192" s="78"/>
      <c r="KAI192" s="83"/>
      <c r="KAJ192" s="84"/>
      <c r="KAK192" s="84"/>
      <c r="KAL192" s="84"/>
      <c r="KAM192" s="85"/>
      <c r="KAN192" s="78"/>
      <c r="KAO192" s="78"/>
      <c r="KAP192" s="78"/>
      <c r="KAQ192" s="100"/>
      <c r="KAR192" s="78"/>
      <c r="KAS192" s="81"/>
      <c r="KAT192" s="102"/>
      <c r="KAU192" s="80"/>
      <c r="KAV192" s="78"/>
      <c r="KAW192" s="78"/>
      <c r="KAX192" s="78"/>
      <c r="KAY192" s="78"/>
      <c r="KAZ192" s="83"/>
      <c r="KBA192" s="84"/>
      <c r="KBB192" s="84"/>
      <c r="KBC192" s="84"/>
      <c r="KBD192" s="85"/>
      <c r="KBE192" s="78"/>
      <c r="KBF192" s="78"/>
      <c r="KBG192" s="78"/>
      <c r="KBH192" s="100"/>
      <c r="KBI192" s="78"/>
      <c r="KBJ192" s="81"/>
      <c r="KBK192" s="102"/>
      <c r="KBL192" s="80"/>
      <c r="KBM192" s="78"/>
      <c r="KBN192" s="78"/>
      <c r="KBO192" s="78"/>
      <c r="KBP192" s="78"/>
      <c r="KBQ192" s="83"/>
      <c r="KBR192" s="84"/>
      <c r="KBS192" s="84"/>
      <c r="KBT192" s="84"/>
      <c r="KBU192" s="85"/>
      <c r="KBV192" s="78"/>
      <c r="KBW192" s="78"/>
      <c r="KBX192" s="78"/>
      <c r="KBY192" s="100"/>
      <c r="KBZ192" s="78"/>
      <c r="KCA192" s="81"/>
      <c r="KCB192" s="102"/>
      <c r="KCC192" s="80"/>
      <c r="KCD192" s="78"/>
      <c r="KCE192" s="78"/>
      <c r="KCF192" s="78"/>
      <c r="KCG192" s="78"/>
      <c r="KCH192" s="83"/>
      <c r="KCI192" s="84"/>
      <c r="KCJ192" s="84"/>
      <c r="KCK192" s="84"/>
      <c r="KCL192" s="85"/>
      <c r="KCM192" s="78"/>
      <c r="KCN192" s="78"/>
      <c r="KCO192" s="78"/>
      <c r="KCP192" s="100"/>
      <c r="KCQ192" s="78"/>
      <c r="KCR192" s="81"/>
      <c r="KCS192" s="102"/>
      <c r="KCT192" s="80"/>
      <c r="KCU192" s="78"/>
      <c r="KCV192" s="78"/>
      <c r="KCW192" s="78"/>
      <c r="KCX192" s="78"/>
      <c r="KCY192" s="83"/>
      <c r="KCZ192" s="84"/>
      <c r="KDA192" s="84"/>
      <c r="KDB192" s="84"/>
      <c r="KDC192" s="85"/>
      <c r="KDD192" s="78"/>
      <c r="KDE192" s="78"/>
      <c r="KDF192" s="78"/>
      <c r="KDG192" s="100"/>
      <c r="KDH192" s="78"/>
      <c r="KDI192" s="81"/>
      <c r="KDJ192" s="102"/>
      <c r="KDK192" s="80"/>
      <c r="KDL192" s="78"/>
      <c r="KDM192" s="78"/>
      <c r="KDN192" s="78"/>
      <c r="KDO192" s="78"/>
      <c r="KDP192" s="83"/>
      <c r="KDQ192" s="84"/>
      <c r="KDR192" s="84"/>
      <c r="KDS192" s="84"/>
      <c r="KDT192" s="85"/>
      <c r="KDU192" s="78"/>
      <c r="KDV192" s="78"/>
      <c r="KDW192" s="78"/>
      <c r="KDX192" s="100"/>
      <c r="KDY192" s="78"/>
      <c r="KDZ192" s="81"/>
      <c r="KEA192" s="102"/>
      <c r="KEB192" s="80"/>
      <c r="KEC192" s="78"/>
      <c r="KED192" s="78"/>
      <c r="KEE192" s="78"/>
      <c r="KEF192" s="78"/>
      <c r="KEG192" s="83"/>
      <c r="KEH192" s="84"/>
      <c r="KEI192" s="84"/>
      <c r="KEJ192" s="84"/>
      <c r="KEK192" s="85"/>
      <c r="KEL192" s="78"/>
      <c r="KEM192" s="78"/>
      <c r="KEN192" s="78"/>
      <c r="KEO192" s="100"/>
      <c r="KEP192" s="78"/>
      <c r="KEQ192" s="81"/>
      <c r="KER192" s="102"/>
      <c r="KES192" s="80"/>
      <c r="KET192" s="78"/>
      <c r="KEU192" s="78"/>
      <c r="KEV192" s="78"/>
      <c r="KEW192" s="78"/>
      <c r="KEX192" s="83"/>
      <c r="KEY192" s="84"/>
      <c r="KEZ192" s="84"/>
      <c r="KFA192" s="84"/>
      <c r="KFB192" s="85"/>
      <c r="KFC192" s="78"/>
      <c r="KFD192" s="78"/>
      <c r="KFE192" s="78"/>
      <c r="KFF192" s="100"/>
      <c r="KFG192" s="78"/>
      <c r="KFH192" s="81"/>
      <c r="KFI192" s="102"/>
      <c r="KFJ192" s="80"/>
      <c r="KFK192" s="78"/>
      <c r="KFL192" s="78"/>
      <c r="KFM192" s="78"/>
      <c r="KFN192" s="78"/>
      <c r="KFO192" s="83"/>
      <c r="KFP192" s="84"/>
      <c r="KFQ192" s="84"/>
      <c r="KFR192" s="84"/>
      <c r="KFS192" s="85"/>
      <c r="KFT192" s="78"/>
      <c r="KFU192" s="78"/>
      <c r="KFV192" s="78"/>
      <c r="KFW192" s="100"/>
      <c r="KFX192" s="78"/>
      <c r="KFY192" s="81"/>
      <c r="KFZ192" s="102"/>
      <c r="KGA192" s="80"/>
      <c r="KGB192" s="78"/>
      <c r="KGC192" s="78"/>
      <c r="KGD192" s="78"/>
      <c r="KGE192" s="78"/>
      <c r="KGF192" s="83"/>
      <c r="KGG192" s="84"/>
      <c r="KGH192" s="84"/>
      <c r="KGI192" s="84"/>
      <c r="KGJ192" s="85"/>
      <c r="KGK192" s="78"/>
      <c r="KGL192" s="78"/>
      <c r="KGM192" s="78"/>
      <c r="KGN192" s="100"/>
      <c r="KGO192" s="78"/>
      <c r="KGP192" s="81"/>
      <c r="KGQ192" s="102"/>
      <c r="KGR192" s="80"/>
      <c r="KGS192" s="78"/>
      <c r="KGT192" s="78"/>
      <c r="KGU192" s="78"/>
      <c r="KGV192" s="78"/>
      <c r="KGW192" s="83"/>
      <c r="KGX192" s="84"/>
      <c r="KGY192" s="84"/>
      <c r="KGZ192" s="84"/>
      <c r="KHA192" s="85"/>
      <c r="KHB192" s="78"/>
      <c r="KHC192" s="78"/>
      <c r="KHD192" s="78"/>
      <c r="KHE192" s="100"/>
      <c r="KHF192" s="78"/>
      <c r="KHG192" s="81"/>
      <c r="KHH192" s="102"/>
      <c r="KHI192" s="80"/>
      <c r="KHJ192" s="78"/>
      <c r="KHK192" s="78"/>
      <c r="KHL192" s="78"/>
      <c r="KHM192" s="78"/>
      <c r="KHN192" s="83"/>
      <c r="KHO192" s="84"/>
      <c r="KHP192" s="84"/>
      <c r="KHQ192" s="84"/>
      <c r="KHR192" s="85"/>
      <c r="KHS192" s="78"/>
      <c r="KHT192" s="78"/>
      <c r="KHU192" s="78"/>
      <c r="KHV192" s="100"/>
      <c r="KHW192" s="78"/>
      <c r="KHX192" s="81"/>
      <c r="KHY192" s="102"/>
      <c r="KHZ192" s="80"/>
      <c r="KIA192" s="78"/>
      <c r="KIB192" s="78"/>
      <c r="KIC192" s="78"/>
      <c r="KID192" s="78"/>
      <c r="KIE192" s="83"/>
      <c r="KIF192" s="84"/>
      <c r="KIG192" s="84"/>
      <c r="KIH192" s="84"/>
      <c r="KII192" s="85"/>
      <c r="KIJ192" s="78"/>
      <c r="KIK192" s="78"/>
      <c r="KIL192" s="78"/>
      <c r="KIM192" s="100"/>
      <c r="KIN192" s="78"/>
      <c r="KIO192" s="81"/>
      <c r="KIP192" s="102"/>
      <c r="KIQ192" s="80"/>
      <c r="KIR192" s="78"/>
      <c r="KIS192" s="78"/>
      <c r="KIT192" s="78"/>
      <c r="KIU192" s="78"/>
      <c r="KIV192" s="83"/>
      <c r="KIW192" s="84"/>
      <c r="KIX192" s="84"/>
      <c r="KIY192" s="84"/>
      <c r="KIZ192" s="85"/>
      <c r="KJA192" s="78"/>
      <c r="KJB192" s="78"/>
      <c r="KJC192" s="78"/>
      <c r="KJD192" s="100"/>
      <c r="KJE192" s="78"/>
      <c r="KJF192" s="81"/>
      <c r="KJG192" s="102"/>
      <c r="KJH192" s="80"/>
      <c r="KJI192" s="78"/>
      <c r="KJJ192" s="78"/>
      <c r="KJK192" s="78"/>
      <c r="KJL192" s="78"/>
      <c r="KJM192" s="83"/>
      <c r="KJN192" s="84"/>
      <c r="KJO192" s="84"/>
      <c r="KJP192" s="84"/>
      <c r="KJQ192" s="85"/>
      <c r="KJR192" s="78"/>
      <c r="KJS192" s="78"/>
      <c r="KJT192" s="78"/>
      <c r="KJU192" s="100"/>
      <c r="KJV192" s="78"/>
      <c r="KJW192" s="81"/>
      <c r="KJX192" s="102"/>
      <c r="KJY192" s="80"/>
      <c r="KJZ192" s="78"/>
      <c r="KKA192" s="78"/>
      <c r="KKB192" s="78"/>
      <c r="KKC192" s="78"/>
      <c r="KKD192" s="83"/>
      <c r="KKE192" s="84"/>
      <c r="KKF192" s="84"/>
      <c r="KKG192" s="84"/>
      <c r="KKH192" s="85"/>
      <c r="KKI192" s="78"/>
      <c r="KKJ192" s="78"/>
      <c r="KKK192" s="78"/>
      <c r="KKL192" s="100"/>
      <c r="KKM192" s="78"/>
      <c r="KKN192" s="81"/>
      <c r="KKO192" s="102"/>
      <c r="KKP192" s="80"/>
      <c r="KKQ192" s="78"/>
      <c r="KKR192" s="78"/>
      <c r="KKS192" s="78"/>
      <c r="KKT192" s="78"/>
      <c r="KKU192" s="83"/>
      <c r="KKV192" s="84"/>
      <c r="KKW192" s="84"/>
      <c r="KKX192" s="84"/>
      <c r="KKY192" s="85"/>
      <c r="KKZ192" s="78"/>
      <c r="KLA192" s="78"/>
      <c r="KLB192" s="78"/>
      <c r="KLC192" s="100"/>
      <c r="KLD192" s="78"/>
      <c r="KLE192" s="81"/>
      <c r="KLF192" s="102"/>
      <c r="KLG192" s="80"/>
      <c r="KLH192" s="78"/>
      <c r="KLI192" s="78"/>
      <c r="KLJ192" s="78"/>
      <c r="KLK192" s="78"/>
      <c r="KLL192" s="83"/>
      <c r="KLM192" s="84"/>
      <c r="KLN192" s="84"/>
      <c r="KLO192" s="84"/>
      <c r="KLP192" s="85"/>
      <c r="KLQ192" s="78"/>
      <c r="KLR192" s="78"/>
      <c r="KLS192" s="78"/>
      <c r="KLT192" s="100"/>
      <c r="KLU192" s="78"/>
      <c r="KLV192" s="81"/>
      <c r="KLW192" s="102"/>
      <c r="KLX192" s="80"/>
      <c r="KLY192" s="78"/>
      <c r="KLZ192" s="78"/>
      <c r="KMA192" s="78"/>
      <c r="KMB192" s="78"/>
      <c r="KMC192" s="83"/>
      <c r="KMD192" s="84"/>
      <c r="KME192" s="84"/>
      <c r="KMF192" s="84"/>
      <c r="KMG192" s="85"/>
      <c r="KMH192" s="78"/>
      <c r="KMI192" s="78"/>
      <c r="KMJ192" s="78"/>
      <c r="KMK192" s="100"/>
      <c r="KML192" s="78"/>
      <c r="KMM192" s="81"/>
      <c r="KMN192" s="102"/>
      <c r="KMO192" s="80"/>
      <c r="KMP192" s="78"/>
      <c r="KMQ192" s="78"/>
      <c r="KMR192" s="78"/>
      <c r="KMS192" s="78"/>
      <c r="KMT192" s="83"/>
      <c r="KMU192" s="84"/>
      <c r="KMV192" s="84"/>
      <c r="KMW192" s="84"/>
      <c r="KMX192" s="85"/>
      <c r="KMY192" s="78"/>
      <c r="KMZ192" s="78"/>
      <c r="KNA192" s="78"/>
      <c r="KNB192" s="100"/>
      <c r="KNC192" s="78"/>
      <c r="KND192" s="81"/>
      <c r="KNE192" s="102"/>
      <c r="KNF192" s="80"/>
      <c r="KNG192" s="78"/>
      <c r="KNH192" s="78"/>
      <c r="KNI192" s="78"/>
      <c r="KNJ192" s="78"/>
      <c r="KNK192" s="83"/>
      <c r="KNL192" s="84"/>
      <c r="KNM192" s="84"/>
      <c r="KNN192" s="84"/>
      <c r="KNO192" s="85"/>
      <c r="KNP192" s="78"/>
      <c r="KNQ192" s="78"/>
      <c r="KNR192" s="78"/>
      <c r="KNS192" s="100"/>
      <c r="KNT192" s="78"/>
      <c r="KNU192" s="81"/>
      <c r="KNV192" s="102"/>
      <c r="KNW192" s="80"/>
      <c r="KNX192" s="78"/>
      <c r="KNY192" s="78"/>
      <c r="KNZ192" s="78"/>
      <c r="KOA192" s="78"/>
      <c r="KOB192" s="83"/>
      <c r="KOC192" s="84"/>
      <c r="KOD192" s="84"/>
      <c r="KOE192" s="84"/>
      <c r="KOF192" s="85"/>
      <c r="KOG192" s="78"/>
      <c r="KOH192" s="78"/>
      <c r="KOI192" s="78"/>
      <c r="KOJ192" s="100"/>
      <c r="KOK192" s="78"/>
      <c r="KOL192" s="81"/>
      <c r="KOM192" s="102"/>
      <c r="KON192" s="80"/>
      <c r="KOO192" s="78"/>
      <c r="KOP192" s="78"/>
      <c r="KOQ192" s="78"/>
      <c r="KOR192" s="78"/>
      <c r="KOS192" s="83"/>
      <c r="KOT192" s="84"/>
      <c r="KOU192" s="84"/>
      <c r="KOV192" s="84"/>
      <c r="KOW192" s="85"/>
      <c r="KOX192" s="78"/>
      <c r="KOY192" s="78"/>
      <c r="KOZ192" s="78"/>
      <c r="KPA192" s="100"/>
      <c r="KPB192" s="78"/>
      <c r="KPC192" s="81"/>
      <c r="KPD192" s="102"/>
      <c r="KPE192" s="80"/>
      <c r="KPF192" s="78"/>
      <c r="KPG192" s="78"/>
      <c r="KPH192" s="78"/>
      <c r="KPI192" s="78"/>
      <c r="KPJ192" s="83"/>
      <c r="KPK192" s="84"/>
      <c r="KPL192" s="84"/>
      <c r="KPM192" s="84"/>
      <c r="KPN192" s="85"/>
      <c r="KPO192" s="78"/>
      <c r="KPP192" s="78"/>
      <c r="KPQ192" s="78"/>
      <c r="KPR192" s="100"/>
      <c r="KPS192" s="78"/>
      <c r="KPT192" s="81"/>
      <c r="KPU192" s="102"/>
      <c r="KPV192" s="80"/>
      <c r="KPW192" s="78"/>
      <c r="KPX192" s="78"/>
      <c r="KPY192" s="78"/>
      <c r="KPZ192" s="78"/>
      <c r="KQA192" s="83"/>
      <c r="KQB192" s="84"/>
      <c r="KQC192" s="84"/>
      <c r="KQD192" s="84"/>
      <c r="KQE192" s="85"/>
      <c r="KQF192" s="78"/>
      <c r="KQG192" s="78"/>
      <c r="KQH192" s="78"/>
      <c r="KQI192" s="100"/>
      <c r="KQJ192" s="78"/>
      <c r="KQK192" s="81"/>
      <c r="KQL192" s="102"/>
      <c r="KQM192" s="80"/>
      <c r="KQN192" s="78"/>
      <c r="KQO192" s="78"/>
      <c r="KQP192" s="78"/>
      <c r="KQQ192" s="78"/>
      <c r="KQR192" s="83"/>
      <c r="KQS192" s="84"/>
      <c r="KQT192" s="84"/>
      <c r="KQU192" s="84"/>
      <c r="KQV192" s="85"/>
      <c r="KQW192" s="78"/>
      <c r="KQX192" s="78"/>
      <c r="KQY192" s="78"/>
      <c r="KQZ192" s="100"/>
      <c r="KRA192" s="78"/>
      <c r="KRB192" s="81"/>
      <c r="KRC192" s="102"/>
      <c r="KRD192" s="80"/>
      <c r="KRE192" s="78"/>
      <c r="KRF192" s="78"/>
      <c r="KRG192" s="78"/>
      <c r="KRH192" s="78"/>
      <c r="KRI192" s="83"/>
      <c r="KRJ192" s="84"/>
      <c r="KRK192" s="84"/>
      <c r="KRL192" s="84"/>
      <c r="KRM192" s="85"/>
      <c r="KRN192" s="78"/>
      <c r="KRO192" s="78"/>
      <c r="KRP192" s="78"/>
      <c r="KRQ192" s="100"/>
      <c r="KRR192" s="78"/>
      <c r="KRS192" s="81"/>
      <c r="KRT192" s="102"/>
      <c r="KRU192" s="80"/>
      <c r="KRV192" s="78"/>
      <c r="KRW192" s="78"/>
      <c r="KRX192" s="78"/>
      <c r="KRY192" s="78"/>
      <c r="KRZ192" s="83"/>
      <c r="KSA192" s="84"/>
      <c r="KSB192" s="84"/>
      <c r="KSC192" s="84"/>
      <c r="KSD192" s="85"/>
      <c r="KSE192" s="78"/>
      <c r="KSF192" s="78"/>
      <c r="KSG192" s="78"/>
      <c r="KSH192" s="100"/>
      <c r="KSI192" s="78"/>
      <c r="KSJ192" s="81"/>
      <c r="KSK192" s="102"/>
      <c r="KSL192" s="80"/>
      <c r="KSM192" s="78"/>
      <c r="KSN192" s="78"/>
      <c r="KSO192" s="78"/>
      <c r="KSP192" s="78"/>
      <c r="KSQ192" s="83"/>
      <c r="KSR192" s="84"/>
      <c r="KSS192" s="84"/>
      <c r="KST192" s="84"/>
      <c r="KSU192" s="85"/>
      <c r="KSV192" s="78"/>
      <c r="KSW192" s="78"/>
      <c r="KSX192" s="78"/>
      <c r="KSY192" s="100"/>
      <c r="KSZ192" s="78"/>
      <c r="KTA192" s="81"/>
      <c r="KTB192" s="102"/>
      <c r="KTC192" s="80"/>
      <c r="KTD192" s="78"/>
      <c r="KTE192" s="78"/>
      <c r="KTF192" s="78"/>
      <c r="KTG192" s="78"/>
      <c r="KTH192" s="83"/>
      <c r="KTI192" s="84"/>
      <c r="KTJ192" s="84"/>
      <c r="KTK192" s="84"/>
      <c r="KTL192" s="85"/>
      <c r="KTM192" s="78"/>
      <c r="KTN192" s="78"/>
      <c r="KTO192" s="78"/>
      <c r="KTP192" s="100"/>
      <c r="KTQ192" s="78"/>
      <c r="KTR192" s="81"/>
      <c r="KTS192" s="102"/>
      <c r="KTT192" s="80"/>
      <c r="KTU192" s="78"/>
      <c r="KTV192" s="78"/>
      <c r="KTW192" s="78"/>
      <c r="KTX192" s="78"/>
      <c r="KTY192" s="83"/>
      <c r="KTZ192" s="84"/>
      <c r="KUA192" s="84"/>
      <c r="KUB192" s="84"/>
      <c r="KUC192" s="85"/>
      <c r="KUD192" s="78"/>
      <c r="KUE192" s="78"/>
      <c r="KUF192" s="78"/>
      <c r="KUG192" s="100"/>
      <c r="KUH192" s="78"/>
      <c r="KUI192" s="81"/>
      <c r="KUJ192" s="102"/>
      <c r="KUK192" s="80"/>
      <c r="KUL192" s="78"/>
      <c r="KUM192" s="78"/>
      <c r="KUN192" s="78"/>
      <c r="KUO192" s="78"/>
      <c r="KUP192" s="83"/>
      <c r="KUQ192" s="84"/>
      <c r="KUR192" s="84"/>
      <c r="KUS192" s="84"/>
      <c r="KUT192" s="85"/>
      <c r="KUU192" s="78"/>
      <c r="KUV192" s="78"/>
      <c r="KUW192" s="78"/>
      <c r="KUX192" s="100"/>
      <c r="KUY192" s="78"/>
      <c r="KUZ192" s="81"/>
      <c r="KVA192" s="102"/>
      <c r="KVB192" s="80"/>
      <c r="KVC192" s="78"/>
      <c r="KVD192" s="78"/>
      <c r="KVE192" s="78"/>
      <c r="KVF192" s="78"/>
      <c r="KVG192" s="83"/>
      <c r="KVH192" s="84"/>
      <c r="KVI192" s="84"/>
      <c r="KVJ192" s="84"/>
      <c r="KVK192" s="85"/>
      <c r="KVL192" s="78"/>
      <c r="KVM192" s="78"/>
      <c r="KVN192" s="78"/>
      <c r="KVO192" s="100"/>
      <c r="KVP192" s="78"/>
      <c r="KVQ192" s="81"/>
      <c r="KVR192" s="102"/>
      <c r="KVS192" s="80"/>
      <c r="KVT192" s="78"/>
      <c r="KVU192" s="78"/>
      <c r="KVV192" s="78"/>
      <c r="KVW192" s="78"/>
      <c r="KVX192" s="83"/>
      <c r="KVY192" s="84"/>
      <c r="KVZ192" s="84"/>
      <c r="KWA192" s="84"/>
      <c r="KWB192" s="85"/>
      <c r="KWC192" s="78"/>
      <c r="KWD192" s="78"/>
      <c r="KWE192" s="78"/>
      <c r="KWF192" s="100"/>
      <c r="KWG192" s="78"/>
      <c r="KWH192" s="81"/>
      <c r="KWI192" s="102"/>
      <c r="KWJ192" s="80"/>
      <c r="KWK192" s="78"/>
      <c r="KWL192" s="78"/>
      <c r="KWM192" s="78"/>
      <c r="KWN192" s="78"/>
      <c r="KWO192" s="83"/>
      <c r="KWP192" s="84"/>
      <c r="KWQ192" s="84"/>
      <c r="KWR192" s="84"/>
      <c r="KWS192" s="85"/>
      <c r="KWT192" s="78"/>
      <c r="KWU192" s="78"/>
      <c r="KWV192" s="78"/>
      <c r="KWW192" s="100"/>
      <c r="KWX192" s="78"/>
      <c r="KWY192" s="81"/>
      <c r="KWZ192" s="102"/>
      <c r="KXA192" s="80"/>
      <c r="KXB192" s="78"/>
      <c r="KXC192" s="78"/>
      <c r="KXD192" s="78"/>
      <c r="KXE192" s="78"/>
      <c r="KXF192" s="83"/>
      <c r="KXG192" s="84"/>
      <c r="KXH192" s="84"/>
      <c r="KXI192" s="84"/>
      <c r="KXJ192" s="85"/>
      <c r="KXK192" s="78"/>
      <c r="KXL192" s="78"/>
      <c r="KXM192" s="78"/>
      <c r="KXN192" s="100"/>
      <c r="KXO192" s="78"/>
      <c r="KXP192" s="81"/>
      <c r="KXQ192" s="102"/>
      <c r="KXR192" s="80"/>
      <c r="KXS192" s="78"/>
      <c r="KXT192" s="78"/>
      <c r="KXU192" s="78"/>
      <c r="KXV192" s="78"/>
      <c r="KXW192" s="83"/>
      <c r="KXX192" s="84"/>
      <c r="KXY192" s="84"/>
      <c r="KXZ192" s="84"/>
      <c r="KYA192" s="85"/>
      <c r="KYB192" s="78"/>
      <c r="KYC192" s="78"/>
      <c r="KYD192" s="78"/>
      <c r="KYE192" s="100"/>
      <c r="KYF192" s="78"/>
      <c r="KYG192" s="81"/>
      <c r="KYH192" s="102"/>
      <c r="KYI192" s="80"/>
      <c r="KYJ192" s="78"/>
      <c r="KYK192" s="78"/>
      <c r="KYL192" s="78"/>
      <c r="KYM192" s="78"/>
      <c r="KYN192" s="83"/>
      <c r="KYO192" s="84"/>
      <c r="KYP192" s="84"/>
      <c r="KYQ192" s="84"/>
      <c r="KYR192" s="85"/>
      <c r="KYS192" s="78"/>
      <c r="KYT192" s="78"/>
      <c r="KYU192" s="78"/>
      <c r="KYV192" s="100"/>
      <c r="KYW192" s="78"/>
      <c r="KYX192" s="81"/>
      <c r="KYY192" s="102"/>
      <c r="KYZ192" s="80"/>
      <c r="KZA192" s="78"/>
      <c r="KZB192" s="78"/>
      <c r="KZC192" s="78"/>
      <c r="KZD192" s="78"/>
      <c r="KZE192" s="83"/>
      <c r="KZF192" s="84"/>
      <c r="KZG192" s="84"/>
      <c r="KZH192" s="84"/>
      <c r="KZI192" s="85"/>
      <c r="KZJ192" s="78"/>
      <c r="KZK192" s="78"/>
      <c r="KZL192" s="78"/>
      <c r="KZM192" s="100"/>
      <c r="KZN192" s="78"/>
      <c r="KZO192" s="81"/>
      <c r="KZP192" s="102"/>
      <c r="KZQ192" s="80"/>
      <c r="KZR192" s="78"/>
      <c r="KZS192" s="78"/>
      <c r="KZT192" s="78"/>
      <c r="KZU192" s="78"/>
      <c r="KZV192" s="83"/>
      <c r="KZW192" s="84"/>
      <c r="KZX192" s="84"/>
      <c r="KZY192" s="84"/>
      <c r="KZZ192" s="85"/>
      <c r="LAA192" s="78"/>
      <c r="LAB192" s="78"/>
      <c r="LAC192" s="78"/>
      <c r="LAD192" s="100"/>
      <c r="LAE192" s="78"/>
      <c r="LAF192" s="81"/>
      <c r="LAG192" s="102"/>
      <c r="LAH192" s="80"/>
      <c r="LAI192" s="78"/>
      <c r="LAJ192" s="78"/>
      <c r="LAK192" s="78"/>
      <c r="LAL192" s="78"/>
      <c r="LAM192" s="83"/>
      <c r="LAN192" s="84"/>
      <c r="LAO192" s="84"/>
      <c r="LAP192" s="84"/>
      <c r="LAQ192" s="85"/>
      <c r="LAR192" s="78"/>
      <c r="LAS192" s="78"/>
      <c r="LAT192" s="78"/>
      <c r="LAU192" s="100"/>
      <c r="LAV192" s="78"/>
      <c r="LAW192" s="81"/>
      <c r="LAX192" s="102"/>
      <c r="LAY192" s="80"/>
      <c r="LAZ192" s="78"/>
      <c r="LBA192" s="78"/>
      <c r="LBB192" s="78"/>
      <c r="LBC192" s="78"/>
      <c r="LBD192" s="83"/>
      <c r="LBE192" s="84"/>
      <c r="LBF192" s="84"/>
      <c r="LBG192" s="84"/>
      <c r="LBH192" s="85"/>
      <c r="LBI192" s="78"/>
      <c r="LBJ192" s="78"/>
      <c r="LBK192" s="78"/>
      <c r="LBL192" s="100"/>
      <c r="LBM192" s="78"/>
      <c r="LBN192" s="81"/>
      <c r="LBO192" s="102"/>
      <c r="LBP192" s="80"/>
      <c r="LBQ192" s="78"/>
      <c r="LBR192" s="78"/>
      <c r="LBS192" s="78"/>
      <c r="LBT192" s="78"/>
      <c r="LBU192" s="83"/>
      <c r="LBV192" s="84"/>
      <c r="LBW192" s="84"/>
      <c r="LBX192" s="84"/>
      <c r="LBY192" s="85"/>
      <c r="LBZ192" s="78"/>
      <c r="LCA192" s="78"/>
      <c r="LCB192" s="78"/>
      <c r="LCC192" s="100"/>
      <c r="LCD192" s="78"/>
      <c r="LCE192" s="81"/>
      <c r="LCF192" s="102"/>
      <c r="LCG192" s="80"/>
      <c r="LCH192" s="78"/>
      <c r="LCI192" s="78"/>
      <c r="LCJ192" s="78"/>
      <c r="LCK192" s="78"/>
      <c r="LCL192" s="83"/>
      <c r="LCM192" s="84"/>
      <c r="LCN192" s="84"/>
      <c r="LCO192" s="84"/>
      <c r="LCP192" s="85"/>
      <c r="LCQ192" s="78"/>
      <c r="LCR192" s="78"/>
      <c r="LCS192" s="78"/>
      <c r="LCT192" s="100"/>
      <c r="LCU192" s="78"/>
      <c r="LCV192" s="81"/>
      <c r="LCW192" s="102"/>
      <c r="LCX192" s="80"/>
      <c r="LCY192" s="78"/>
      <c r="LCZ192" s="78"/>
      <c r="LDA192" s="78"/>
      <c r="LDB192" s="78"/>
      <c r="LDC192" s="83"/>
      <c r="LDD192" s="84"/>
      <c r="LDE192" s="84"/>
      <c r="LDF192" s="84"/>
      <c r="LDG192" s="85"/>
      <c r="LDH192" s="78"/>
      <c r="LDI192" s="78"/>
      <c r="LDJ192" s="78"/>
      <c r="LDK192" s="100"/>
      <c r="LDL192" s="78"/>
      <c r="LDM192" s="81"/>
      <c r="LDN192" s="102"/>
      <c r="LDO192" s="80"/>
      <c r="LDP192" s="78"/>
      <c r="LDQ192" s="78"/>
      <c r="LDR192" s="78"/>
      <c r="LDS192" s="78"/>
      <c r="LDT192" s="83"/>
      <c r="LDU192" s="84"/>
      <c r="LDV192" s="84"/>
      <c r="LDW192" s="84"/>
      <c r="LDX192" s="85"/>
      <c r="LDY192" s="78"/>
      <c r="LDZ192" s="78"/>
      <c r="LEA192" s="78"/>
      <c r="LEB192" s="100"/>
      <c r="LEC192" s="78"/>
      <c r="LED192" s="81"/>
      <c r="LEE192" s="102"/>
      <c r="LEF192" s="80"/>
      <c r="LEG192" s="78"/>
      <c r="LEH192" s="78"/>
      <c r="LEI192" s="78"/>
      <c r="LEJ192" s="78"/>
      <c r="LEK192" s="83"/>
      <c r="LEL192" s="84"/>
      <c r="LEM192" s="84"/>
      <c r="LEN192" s="84"/>
      <c r="LEO192" s="85"/>
      <c r="LEP192" s="78"/>
      <c r="LEQ192" s="78"/>
      <c r="LER192" s="78"/>
      <c r="LES192" s="100"/>
      <c r="LET192" s="78"/>
      <c r="LEU192" s="81"/>
      <c r="LEV192" s="102"/>
      <c r="LEW192" s="80"/>
      <c r="LEX192" s="78"/>
      <c r="LEY192" s="78"/>
      <c r="LEZ192" s="78"/>
      <c r="LFA192" s="78"/>
      <c r="LFB192" s="83"/>
      <c r="LFC192" s="84"/>
      <c r="LFD192" s="84"/>
      <c r="LFE192" s="84"/>
      <c r="LFF192" s="85"/>
      <c r="LFG192" s="78"/>
      <c r="LFH192" s="78"/>
      <c r="LFI192" s="78"/>
      <c r="LFJ192" s="100"/>
      <c r="LFK192" s="78"/>
      <c r="LFL192" s="81"/>
      <c r="LFM192" s="102"/>
      <c r="LFN192" s="80"/>
      <c r="LFO192" s="78"/>
      <c r="LFP192" s="78"/>
      <c r="LFQ192" s="78"/>
      <c r="LFR192" s="78"/>
      <c r="LFS192" s="83"/>
      <c r="LFT192" s="84"/>
      <c r="LFU192" s="84"/>
      <c r="LFV192" s="84"/>
      <c r="LFW192" s="85"/>
      <c r="LFX192" s="78"/>
      <c r="LFY192" s="78"/>
      <c r="LFZ192" s="78"/>
      <c r="LGA192" s="100"/>
      <c r="LGB192" s="78"/>
      <c r="LGC192" s="81"/>
      <c r="LGD192" s="102"/>
      <c r="LGE192" s="80"/>
      <c r="LGF192" s="78"/>
      <c r="LGG192" s="78"/>
      <c r="LGH192" s="78"/>
      <c r="LGI192" s="78"/>
      <c r="LGJ192" s="83"/>
      <c r="LGK192" s="84"/>
      <c r="LGL192" s="84"/>
      <c r="LGM192" s="84"/>
      <c r="LGN192" s="85"/>
      <c r="LGO192" s="78"/>
      <c r="LGP192" s="78"/>
      <c r="LGQ192" s="78"/>
      <c r="LGR192" s="100"/>
      <c r="LGS192" s="78"/>
      <c r="LGT192" s="81"/>
      <c r="LGU192" s="102"/>
      <c r="LGV192" s="80"/>
      <c r="LGW192" s="78"/>
      <c r="LGX192" s="78"/>
      <c r="LGY192" s="78"/>
      <c r="LGZ192" s="78"/>
      <c r="LHA192" s="83"/>
      <c r="LHB192" s="84"/>
      <c r="LHC192" s="84"/>
      <c r="LHD192" s="84"/>
      <c r="LHE192" s="85"/>
      <c r="LHF192" s="78"/>
      <c r="LHG192" s="78"/>
      <c r="LHH192" s="78"/>
      <c r="LHI192" s="100"/>
      <c r="LHJ192" s="78"/>
      <c r="LHK192" s="81"/>
      <c r="LHL192" s="102"/>
      <c r="LHM192" s="80"/>
      <c r="LHN192" s="78"/>
      <c r="LHO192" s="78"/>
      <c r="LHP192" s="78"/>
      <c r="LHQ192" s="78"/>
      <c r="LHR192" s="83"/>
      <c r="LHS192" s="84"/>
      <c r="LHT192" s="84"/>
      <c r="LHU192" s="84"/>
      <c r="LHV192" s="85"/>
      <c r="LHW192" s="78"/>
      <c r="LHX192" s="78"/>
      <c r="LHY192" s="78"/>
      <c r="LHZ192" s="100"/>
      <c r="LIA192" s="78"/>
      <c r="LIB192" s="81"/>
      <c r="LIC192" s="102"/>
      <c r="LID192" s="80"/>
      <c r="LIE192" s="78"/>
      <c r="LIF192" s="78"/>
      <c r="LIG192" s="78"/>
      <c r="LIH192" s="78"/>
      <c r="LII192" s="83"/>
      <c r="LIJ192" s="84"/>
      <c r="LIK192" s="84"/>
      <c r="LIL192" s="84"/>
      <c r="LIM192" s="85"/>
      <c r="LIN192" s="78"/>
      <c r="LIO192" s="78"/>
      <c r="LIP192" s="78"/>
      <c r="LIQ192" s="100"/>
      <c r="LIR192" s="78"/>
      <c r="LIS192" s="81"/>
      <c r="LIT192" s="102"/>
      <c r="LIU192" s="80"/>
      <c r="LIV192" s="78"/>
      <c r="LIW192" s="78"/>
      <c r="LIX192" s="78"/>
      <c r="LIY192" s="78"/>
      <c r="LIZ192" s="83"/>
      <c r="LJA192" s="84"/>
      <c r="LJB192" s="84"/>
      <c r="LJC192" s="84"/>
      <c r="LJD192" s="85"/>
      <c r="LJE192" s="78"/>
      <c r="LJF192" s="78"/>
      <c r="LJG192" s="78"/>
      <c r="LJH192" s="100"/>
      <c r="LJI192" s="78"/>
      <c r="LJJ192" s="81"/>
      <c r="LJK192" s="102"/>
      <c r="LJL192" s="80"/>
      <c r="LJM192" s="78"/>
      <c r="LJN192" s="78"/>
      <c r="LJO192" s="78"/>
      <c r="LJP192" s="78"/>
      <c r="LJQ192" s="83"/>
      <c r="LJR192" s="84"/>
      <c r="LJS192" s="84"/>
      <c r="LJT192" s="84"/>
      <c r="LJU192" s="85"/>
      <c r="LJV192" s="78"/>
      <c r="LJW192" s="78"/>
      <c r="LJX192" s="78"/>
      <c r="LJY192" s="100"/>
      <c r="LJZ192" s="78"/>
      <c r="LKA192" s="81"/>
      <c r="LKB192" s="102"/>
      <c r="LKC192" s="80"/>
      <c r="LKD192" s="78"/>
      <c r="LKE192" s="78"/>
      <c r="LKF192" s="78"/>
      <c r="LKG192" s="78"/>
      <c r="LKH192" s="83"/>
      <c r="LKI192" s="84"/>
      <c r="LKJ192" s="84"/>
      <c r="LKK192" s="84"/>
      <c r="LKL192" s="85"/>
      <c r="LKM192" s="78"/>
      <c r="LKN192" s="78"/>
      <c r="LKO192" s="78"/>
      <c r="LKP192" s="100"/>
      <c r="LKQ192" s="78"/>
      <c r="LKR192" s="81"/>
      <c r="LKS192" s="102"/>
      <c r="LKT192" s="80"/>
      <c r="LKU192" s="78"/>
      <c r="LKV192" s="78"/>
      <c r="LKW192" s="78"/>
      <c r="LKX192" s="78"/>
      <c r="LKY192" s="83"/>
      <c r="LKZ192" s="84"/>
      <c r="LLA192" s="84"/>
      <c r="LLB192" s="84"/>
      <c r="LLC192" s="85"/>
      <c r="LLD192" s="78"/>
      <c r="LLE192" s="78"/>
      <c r="LLF192" s="78"/>
      <c r="LLG192" s="100"/>
      <c r="LLH192" s="78"/>
      <c r="LLI192" s="81"/>
      <c r="LLJ192" s="102"/>
      <c r="LLK192" s="80"/>
      <c r="LLL192" s="78"/>
      <c r="LLM192" s="78"/>
      <c r="LLN192" s="78"/>
      <c r="LLO192" s="78"/>
      <c r="LLP192" s="83"/>
      <c r="LLQ192" s="84"/>
      <c r="LLR192" s="84"/>
      <c r="LLS192" s="84"/>
      <c r="LLT192" s="85"/>
      <c r="LLU192" s="78"/>
      <c r="LLV192" s="78"/>
      <c r="LLW192" s="78"/>
      <c r="LLX192" s="100"/>
      <c r="LLY192" s="78"/>
      <c r="LLZ192" s="81"/>
      <c r="LMA192" s="102"/>
      <c r="LMB192" s="80"/>
      <c r="LMC192" s="78"/>
      <c r="LMD192" s="78"/>
      <c r="LME192" s="78"/>
      <c r="LMF192" s="78"/>
      <c r="LMG192" s="83"/>
      <c r="LMH192" s="84"/>
      <c r="LMI192" s="84"/>
      <c r="LMJ192" s="84"/>
      <c r="LMK192" s="85"/>
      <c r="LML192" s="78"/>
      <c r="LMM192" s="78"/>
      <c r="LMN192" s="78"/>
      <c r="LMO192" s="100"/>
      <c r="LMP192" s="78"/>
      <c r="LMQ192" s="81"/>
      <c r="LMR192" s="102"/>
      <c r="LMS192" s="80"/>
      <c r="LMT192" s="78"/>
      <c r="LMU192" s="78"/>
      <c r="LMV192" s="78"/>
      <c r="LMW192" s="78"/>
      <c r="LMX192" s="83"/>
      <c r="LMY192" s="84"/>
      <c r="LMZ192" s="84"/>
      <c r="LNA192" s="84"/>
      <c r="LNB192" s="85"/>
      <c r="LNC192" s="78"/>
      <c r="LND192" s="78"/>
      <c r="LNE192" s="78"/>
      <c r="LNF192" s="100"/>
      <c r="LNG192" s="78"/>
      <c r="LNH192" s="81"/>
      <c r="LNI192" s="102"/>
      <c r="LNJ192" s="80"/>
      <c r="LNK192" s="78"/>
      <c r="LNL192" s="78"/>
      <c r="LNM192" s="78"/>
      <c r="LNN192" s="78"/>
      <c r="LNO192" s="83"/>
      <c r="LNP192" s="84"/>
      <c r="LNQ192" s="84"/>
      <c r="LNR192" s="84"/>
      <c r="LNS192" s="85"/>
      <c r="LNT192" s="78"/>
      <c r="LNU192" s="78"/>
      <c r="LNV192" s="78"/>
      <c r="LNW192" s="100"/>
      <c r="LNX192" s="78"/>
      <c r="LNY192" s="81"/>
      <c r="LNZ192" s="102"/>
      <c r="LOA192" s="80"/>
      <c r="LOB192" s="78"/>
      <c r="LOC192" s="78"/>
      <c r="LOD192" s="78"/>
      <c r="LOE192" s="78"/>
      <c r="LOF192" s="83"/>
      <c r="LOG192" s="84"/>
      <c r="LOH192" s="84"/>
      <c r="LOI192" s="84"/>
      <c r="LOJ192" s="85"/>
      <c r="LOK192" s="78"/>
      <c r="LOL192" s="78"/>
      <c r="LOM192" s="78"/>
      <c r="LON192" s="100"/>
      <c r="LOO192" s="78"/>
      <c r="LOP192" s="81"/>
      <c r="LOQ192" s="102"/>
      <c r="LOR192" s="80"/>
      <c r="LOS192" s="78"/>
      <c r="LOT192" s="78"/>
      <c r="LOU192" s="78"/>
      <c r="LOV192" s="78"/>
      <c r="LOW192" s="83"/>
      <c r="LOX192" s="84"/>
      <c r="LOY192" s="84"/>
      <c r="LOZ192" s="84"/>
      <c r="LPA192" s="85"/>
      <c r="LPB192" s="78"/>
      <c r="LPC192" s="78"/>
      <c r="LPD192" s="78"/>
      <c r="LPE192" s="100"/>
      <c r="LPF192" s="78"/>
      <c r="LPG192" s="81"/>
      <c r="LPH192" s="102"/>
      <c r="LPI192" s="80"/>
      <c r="LPJ192" s="78"/>
      <c r="LPK192" s="78"/>
      <c r="LPL192" s="78"/>
      <c r="LPM192" s="78"/>
      <c r="LPN192" s="83"/>
      <c r="LPO192" s="84"/>
      <c r="LPP192" s="84"/>
      <c r="LPQ192" s="84"/>
      <c r="LPR192" s="85"/>
      <c r="LPS192" s="78"/>
      <c r="LPT192" s="78"/>
      <c r="LPU192" s="78"/>
      <c r="LPV192" s="100"/>
      <c r="LPW192" s="78"/>
      <c r="LPX192" s="81"/>
      <c r="LPY192" s="102"/>
      <c r="LPZ192" s="80"/>
      <c r="LQA192" s="78"/>
      <c r="LQB192" s="78"/>
      <c r="LQC192" s="78"/>
      <c r="LQD192" s="78"/>
      <c r="LQE192" s="83"/>
      <c r="LQF192" s="84"/>
      <c r="LQG192" s="84"/>
      <c r="LQH192" s="84"/>
      <c r="LQI192" s="85"/>
      <c r="LQJ192" s="78"/>
      <c r="LQK192" s="78"/>
      <c r="LQL192" s="78"/>
      <c r="LQM192" s="100"/>
      <c r="LQN192" s="78"/>
      <c r="LQO192" s="81"/>
      <c r="LQP192" s="102"/>
      <c r="LQQ192" s="80"/>
      <c r="LQR192" s="78"/>
      <c r="LQS192" s="78"/>
      <c r="LQT192" s="78"/>
      <c r="LQU192" s="78"/>
      <c r="LQV192" s="83"/>
      <c r="LQW192" s="84"/>
      <c r="LQX192" s="84"/>
      <c r="LQY192" s="84"/>
      <c r="LQZ192" s="85"/>
      <c r="LRA192" s="78"/>
      <c r="LRB192" s="78"/>
      <c r="LRC192" s="78"/>
      <c r="LRD192" s="100"/>
      <c r="LRE192" s="78"/>
      <c r="LRF192" s="81"/>
      <c r="LRG192" s="102"/>
      <c r="LRH192" s="80"/>
      <c r="LRI192" s="78"/>
      <c r="LRJ192" s="78"/>
      <c r="LRK192" s="78"/>
      <c r="LRL192" s="78"/>
      <c r="LRM192" s="83"/>
      <c r="LRN192" s="84"/>
      <c r="LRO192" s="84"/>
      <c r="LRP192" s="84"/>
      <c r="LRQ192" s="85"/>
      <c r="LRR192" s="78"/>
      <c r="LRS192" s="78"/>
      <c r="LRT192" s="78"/>
      <c r="LRU192" s="100"/>
      <c r="LRV192" s="78"/>
      <c r="LRW192" s="81"/>
      <c r="LRX192" s="102"/>
      <c r="LRY192" s="80"/>
      <c r="LRZ192" s="78"/>
      <c r="LSA192" s="78"/>
      <c r="LSB192" s="78"/>
      <c r="LSC192" s="78"/>
      <c r="LSD192" s="83"/>
      <c r="LSE192" s="84"/>
      <c r="LSF192" s="84"/>
      <c r="LSG192" s="84"/>
      <c r="LSH192" s="85"/>
      <c r="LSI192" s="78"/>
      <c r="LSJ192" s="78"/>
      <c r="LSK192" s="78"/>
      <c r="LSL192" s="100"/>
      <c r="LSM192" s="78"/>
      <c r="LSN192" s="81"/>
      <c r="LSO192" s="102"/>
      <c r="LSP192" s="80"/>
      <c r="LSQ192" s="78"/>
      <c r="LSR192" s="78"/>
      <c r="LSS192" s="78"/>
      <c r="LST192" s="78"/>
      <c r="LSU192" s="83"/>
      <c r="LSV192" s="84"/>
      <c r="LSW192" s="84"/>
      <c r="LSX192" s="84"/>
      <c r="LSY192" s="85"/>
      <c r="LSZ192" s="78"/>
      <c r="LTA192" s="78"/>
      <c r="LTB192" s="78"/>
      <c r="LTC192" s="100"/>
      <c r="LTD192" s="78"/>
      <c r="LTE192" s="81"/>
      <c r="LTF192" s="102"/>
      <c r="LTG192" s="80"/>
      <c r="LTH192" s="78"/>
      <c r="LTI192" s="78"/>
      <c r="LTJ192" s="78"/>
      <c r="LTK192" s="78"/>
      <c r="LTL192" s="83"/>
      <c r="LTM192" s="84"/>
      <c r="LTN192" s="84"/>
      <c r="LTO192" s="84"/>
      <c r="LTP192" s="85"/>
      <c r="LTQ192" s="78"/>
      <c r="LTR192" s="78"/>
      <c r="LTS192" s="78"/>
      <c r="LTT192" s="100"/>
      <c r="LTU192" s="78"/>
      <c r="LTV192" s="81"/>
      <c r="LTW192" s="102"/>
      <c r="LTX192" s="80"/>
      <c r="LTY192" s="78"/>
      <c r="LTZ192" s="78"/>
      <c r="LUA192" s="78"/>
      <c r="LUB192" s="78"/>
      <c r="LUC192" s="83"/>
      <c r="LUD192" s="84"/>
      <c r="LUE192" s="84"/>
      <c r="LUF192" s="84"/>
      <c r="LUG192" s="85"/>
      <c r="LUH192" s="78"/>
      <c r="LUI192" s="78"/>
      <c r="LUJ192" s="78"/>
      <c r="LUK192" s="100"/>
      <c r="LUL192" s="78"/>
      <c r="LUM192" s="81"/>
      <c r="LUN192" s="102"/>
      <c r="LUO192" s="80"/>
      <c r="LUP192" s="78"/>
      <c r="LUQ192" s="78"/>
      <c r="LUR192" s="78"/>
      <c r="LUS192" s="78"/>
      <c r="LUT192" s="83"/>
      <c r="LUU192" s="84"/>
      <c r="LUV192" s="84"/>
      <c r="LUW192" s="84"/>
      <c r="LUX192" s="85"/>
      <c r="LUY192" s="78"/>
      <c r="LUZ192" s="78"/>
      <c r="LVA192" s="78"/>
      <c r="LVB192" s="100"/>
      <c r="LVC192" s="78"/>
      <c r="LVD192" s="81"/>
      <c r="LVE192" s="102"/>
      <c r="LVF192" s="80"/>
      <c r="LVG192" s="78"/>
      <c r="LVH192" s="78"/>
      <c r="LVI192" s="78"/>
      <c r="LVJ192" s="78"/>
      <c r="LVK192" s="83"/>
      <c r="LVL192" s="84"/>
      <c r="LVM192" s="84"/>
      <c r="LVN192" s="84"/>
      <c r="LVO192" s="85"/>
      <c r="LVP192" s="78"/>
      <c r="LVQ192" s="78"/>
      <c r="LVR192" s="78"/>
      <c r="LVS192" s="100"/>
      <c r="LVT192" s="78"/>
      <c r="LVU192" s="81"/>
      <c r="LVV192" s="102"/>
      <c r="LVW192" s="80"/>
      <c r="LVX192" s="78"/>
      <c r="LVY192" s="78"/>
      <c r="LVZ192" s="78"/>
      <c r="LWA192" s="78"/>
      <c r="LWB192" s="83"/>
      <c r="LWC192" s="84"/>
      <c r="LWD192" s="84"/>
      <c r="LWE192" s="84"/>
      <c r="LWF192" s="85"/>
      <c r="LWG192" s="78"/>
      <c r="LWH192" s="78"/>
      <c r="LWI192" s="78"/>
      <c r="LWJ192" s="100"/>
      <c r="LWK192" s="78"/>
      <c r="LWL192" s="81"/>
      <c r="LWM192" s="102"/>
      <c r="LWN192" s="80"/>
      <c r="LWO192" s="78"/>
      <c r="LWP192" s="78"/>
      <c r="LWQ192" s="78"/>
      <c r="LWR192" s="78"/>
      <c r="LWS192" s="83"/>
      <c r="LWT192" s="84"/>
      <c r="LWU192" s="84"/>
      <c r="LWV192" s="84"/>
      <c r="LWW192" s="85"/>
      <c r="LWX192" s="78"/>
      <c r="LWY192" s="78"/>
      <c r="LWZ192" s="78"/>
      <c r="LXA192" s="100"/>
      <c r="LXB192" s="78"/>
      <c r="LXC192" s="81"/>
      <c r="LXD192" s="102"/>
      <c r="LXE192" s="80"/>
      <c r="LXF192" s="78"/>
      <c r="LXG192" s="78"/>
      <c r="LXH192" s="78"/>
      <c r="LXI192" s="78"/>
      <c r="LXJ192" s="83"/>
      <c r="LXK192" s="84"/>
      <c r="LXL192" s="84"/>
      <c r="LXM192" s="84"/>
      <c r="LXN192" s="85"/>
      <c r="LXO192" s="78"/>
      <c r="LXP192" s="78"/>
      <c r="LXQ192" s="78"/>
      <c r="LXR192" s="100"/>
      <c r="LXS192" s="78"/>
      <c r="LXT192" s="81"/>
      <c r="LXU192" s="102"/>
      <c r="LXV192" s="80"/>
      <c r="LXW192" s="78"/>
      <c r="LXX192" s="78"/>
      <c r="LXY192" s="78"/>
      <c r="LXZ192" s="78"/>
      <c r="LYA192" s="83"/>
      <c r="LYB192" s="84"/>
      <c r="LYC192" s="84"/>
      <c r="LYD192" s="84"/>
      <c r="LYE192" s="85"/>
      <c r="LYF192" s="78"/>
      <c r="LYG192" s="78"/>
      <c r="LYH192" s="78"/>
      <c r="LYI192" s="100"/>
      <c r="LYJ192" s="78"/>
      <c r="LYK192" s="81"/>
      <c r="LYL192" s="102"/>
      <c r="LYM192" s="80"/>
      <c r="LYN192" s="78"/>
      <c r="LYO192" s="78"/>
      <c r="LYP192" s="78"/>
      <c r="LYQ192" s="78"/>
      <c r="LYR192" s="83"/>
      <c r="LYS192" s="84"/>
      <c r="LYT192" s="84"/>
      <c r="LYU192" s="84"/>
      <c r="LYV192" s="85"/>
      <c r="LYW192" s="78"/>
      <c r="LYX192" s="78"/>
      <c r="LYY192" s="78"/>
      <c r="LYZ192" s="100"/>
      <c r="LZA192" s="78"/>
      <c r="LZB192" s="81"/>
      <c r="LZC192" s="102"/>
      <c r="LZD192" s="80"/>
      <c r="LZE192" s="78"/>
      <c r="LZF192" s="78"/>
      <c r="LZG192" s="78"/>
      <c r="LZH192" s="78"/>
      <c r="LZI192" s="83"/>
      <c r="LZJ192" s="84"/>
      <c r="LZK192" s="84"/>
      <c r="LZL192" s="84"/>
      <c r="LZM192" s="85"/>
      <c r="LZN192" s="78"/>
      <c r="LZO192" s="78"/>
      <c r="LZP192" s="78"/>
      <c r="LZQ192" s="100"/>
      <c r="LZR192" s="78"/>
      <c r="LZS192" s="81"/>
      <c r="LZT192" s="102"/>
      <c r="LZU192" s="80"/>
      <c r="LZV192" s="78"/>
      <c r="LZW192" s="78"/>
      <c r="LZX192" s="78"/>
      <c r="LZY192" s="78"/>
      <c r="LZZ192" s="83"/>
      <c r="MAA192" s="84"/>
      <c r="MAB192" s="84"/>
      <c r="MAC192" s="84"/>
      <c r="MAD192" s="85"/>
      <c r="MAE192" s="78"/>
      <c r="MAF192" s="78"/>
      <c r="MAG192" s="78"/>
      <c r="MAH192" s="100"/>
      <c r="MAI192" s="78"/>
      <c r="MAJ192" s="81"/>
      <c r="MAK192" s="102"/>
      <c r="MAL192" s="80"/>
      <c r="MAM192" s="78"/>
      <c r="MAN192" s="78"/>
      <c r="MAO192" s="78"/>
      <c r="MAP192" s="78"/>
      <c r="MAQ192" s="83"/>
      <c r="MAR192" s="84"/>
      <c r="MAS192" s="84"/>
      <c r="MAT192" s="84"/>
      <c r="MAU192" s="85"/>
      <c r="MAV192" s="78"/>
      <c r="MAW192" s="78"/>
      <c r="MAX192" s="78"/>
      <c r="MAY192" s="100"/>
      <c r="MAZ192" s="78"/>
      <c r="MBA192" s="81"/>
      <c r="MBB192" s="102"/>
      <c r="MBC192" s="80"/>
      <c r="MBD192" s="78"/>
      <c r="MBE192" s="78"/>
      <c r="MBF192" s="78"/>
      <c r="MBG192" s="78"/>
      <c r="MBH192" s="83"/>
      <c r="MBI192" s="84"/>
      <c r="MBJ192" s="84"/>
      <c r="MBK192" s="84"/>
      <c r="MBL192" s="85"/>
      <c r="MBM192" s="78"/>
      <c r="MBN192" s="78"/>
      <c r="MBO192" s="78"/>
      <c r="MBP192" s="100"/>
      <c r="MBQ192" s="78"/>
      <c r="MBR192" s="81"/>
      <c r="MBS192" s="102"/>
      <c r="MBT192" s="80"/>
      <c r="MBU192" s="78"/>
      <c r="MBV192" s="78"/>
      <c r="MBW192" s="78"/>
      <c r="MBX192" s="78"/>
      <c r="MBY192" s="83"/>
      <c r="MBZ192" s="84"/>
      <c r="MCA192" s="84"/>
      <c r="MCB192" s="84"/>
      <c r="MCC192" s="85"/>
      <c r="MCD192" s="78"/>
      <c r="MCE192" s="78"/>
      <c r="MCF192" s="78"/>
      <c r="MCG192" s="100"/>
      <c r="MCH192" s="78"/>
      <c r="MCI192" s="81"/>
      <c r="MCJ192" s="102"/>
      <c r="MCK192" s="80"/>
      <c r="MCL192" s="78"/>
      <c r="MCM192" s="78"/>
      <c r="MCN192" s="78"/>
      <c r="MCO192" s="78"/>
      <c r="MCP192" s="83"/>
      <c r="MCQ192" s="84"/>
      <c r="MCR192" s="84"/>
      <c r="MCS192" s="84"/>
      <c r="MCT192" s="85"/>
      <c r="MCU192" s="78"/>
      <c r="MCV192" s="78"/>
      <c r="MCW192" s="78"/>
      <c r="MCX192" s="100"/>
      <c r="MCY192" s="78"/>
      <c r="MCZ192" s="81"/>
      <c r="MDA192" s="102"/>
      <c r="MDB192" s="80"/>
      <c r="MDC192" s="78"/>
      <c r="MDD192" s="78"/>
      <c r="MDE192" s="78"/>
      <c r="MDF192" s="78"/>
      <c r="MDG192" s="83"/>
      <c r="MDH192" s="84"/>
      <c r="MDI192" s="84"/>
      <c r="MDJ192" s="84"/>
      <c r="MDK192" s="85"/>
      <c r="MDL192" s="78"/>
      <c r="MDM192" s="78"/>
      <c r="MDN192" s="78"/>
      <c r="MDO192" s="100"/>
      <c r="MDP192" s="78"/>
      <c r="MDQ192" s="81"/>
      <c r="MDR192" s="102"/>
      <c r="MDS192" s="80"/>
      <c r="MDT192" s="78"/>
      <c r="MDU192" s="78"/>
      <c r="MDV192" s="78"/>
      <c r="MDW192" s="78"/>
      <c r="MDX192" s="83"/>
      <c r="MDY192" s="84"/>
      <c r="MDZ192" s="84"/>
      <c r="MEA192" s="84"/>
      <c r="MEB192" s="85"/>
      <c r="MEC192" s="78"/>
      <c r="MED192" s="78"/>
      <c r="MEE192" s="78"/>
      <c r="MEF192" s="100"/>
      <c r="MEG192" s="78"/>
      <c r="MEH192" s="81"/>
      <c r="MEI192" s="102"/>
      <c r="MEJ192" s="80"/>
      <c r="MEK192" s="78"/>
      <c r="MEL192" s="78"/>
      <c r="MEM192" s="78"/>
      <c r="MEN192" s="78"/>
      <c r="MEO192" s="83"/>
      <c r="MEP192" s="84"/>
      <c r="MEQ192" s="84"/>
      <c r="MER192" s="84"/>
      <c r="MES192" s="85"/>
      <c r="MET192" s="78"/>
      <c r="MEU192" s="78"/>
      <c r="MEV192" s="78"/>
      <c r="MEW192" s="100"/>
      <c r="MEX192" s="78"/>
      <c r="MEY192" s="81"/>
      <c r="MEZ192" s="102"/>
      <c r="MFA192" s="80"/>
      <c r="MFB192" s="78"/>
      <c r="MFC192" s="78"/>
      <c r="MFD192" s="78"/>
      <c r="MFE192" s="78"/>
      <c r="MFF192" s="83"/>
      <c r="MFG192" s="84"/>
      <c r="MFH192" s="84"/>
      <c r="MFI192" s="84"/>
      <c r="MFJ192" s="85"/>
      <c r="MFK192" s="78"/>
      <c r="MFL192" s="78"/>
      <c r="MFM192" s="78"/>
      <c r="MFN192" s="100"/>
      <c r="MFO192" s="78"/>
      <c r="MFP192" s="81"/>
      <c r="MFQ192" s="102"/>
      <c r="MFR192" s="80"/>
      <c r="MFS192" s="78"/>
      <c r="MFT192" s="78"/>
      <c r="MFU192" s="78"/>
      <c r="MFV192" s="78"/>
      <c r="MFW192" s="83"/>
      <c r="MFX192" s="84"/>
      <c r="MFY192" s="84"/>
      <c r="MFZ192" s="84"/>
      <c r="MGA192" s="85"/>
      <c r="MGB192" s="78"/>
      <c r="MGC192" s="78"/>
      <c r="MGD192" s="78"/>
      <c r="MGE192" s="100"/>
      <c r="MGF192" s="78"/>
      <c r="MGG192" s="81"/>
      <c r="MGH192" s="102"/>
      <c r="MGI192" s="80"/>
      <c r="MGJ192" s="78"/>
      <c r="MGK192" s="78"/>
      <c r="MGL192" s="78"/>
      <c r="MGM192" s="78"/>
      <c r="MGN192" s="83"/>
      <c r="MGO192" s="84"/>
      <c r="MGP192" s="84"/>
      <c r="MGQ192" s="84"/>
      <c r="MGR192" s="85"/>
      <c r="MGS192" s="78"/>
      <c r="MGT192" s="78"/>
      <c r="MGU192" s="78"/>
      <c r="MGV192" s="100"/>
      <c r="MGW192" s="78"/>
      <c r="MGX192" s="81"/>
      <c r="MGY192" s="102"/>
      <c r="MGZ192" s="80"/>
      <c r="MHA192" s="78"/>
      <c r="MHB192" s="78"/>
      <c r="MHC192" s="78"/>
      <c r="MHD192" s="78"/>
      <c r="MHE192" s="83"/>
      <c r="MHF192" s="84"/>
      <c r="MHG192" s="84"/>
      <c r="MHH192" s="84"/>
      <c r="MHI192" s="85"/>
      <c r="MHJ192" s="78"/>
      <c r="MHK192" s="78"/>
      <c r="MHL192" s="78"/>
      <c r="MHM192" s="100"/>
      <c r="MHN192" s="78"/>
      <c r="MHO192" s="81"/>
      <c r="MHP192" s="102"/>
      <c r="MHQ192" s="80"/>
      <c r="MHR192" s="78"/>
      <c r="MHS192" s="78"/>
      <c r="MHT192" s="78"/>
      <c r="MHU192" s="78"/>
      <c r="MHV192" s="83"/>
      <c r="MHW192" s="84"/>
      <c r="MHX192" s="84"/>
      <c r="MHY192" s="84"/>
      <c r="MHZ192" s="85"/>
      <c r="MIA192" s="78"/>
      <c r="MIB192" s="78"/>
      <c r="MIC192" s="78"/>
      <c r="MID192" s="100"/>
      <c r="MIE192" s="78"/>
      <c r="MIF192" s="81"/>
      <c r="MIG192" s="102"/>
      <c r="MIH192" s="80"/>
      <c r="MII192" s="78"/>
      <c r="MIJ192" s="78"/>
      <c r="MIK192" s="78"/>
      <c r="MIL192" s="78"/>
      <c r="MIM192" s="83"/>
      <c r="MIN192" s="84"/>
      <c r="MIO192" s="84"/>
      <c r="MIP192" s="84"/>
      <c r="MIQ192" s="85"/>
      <c r="MIR192" s="78"/>
      <c r="MIS192" s="78"/>
      <c r="MIT192" s="78"/>
      <c r="MIU192" s="100"/>
      <c r="MIV192" s="78"/>
      <c r="MIW192" s="81"/>
      <c r="MIX192" s="102"/>
      <c r="MIY192" s="80"/>
      <c r="MIZ192" s="78"/>
      <c r="MJA192" s="78"/>
      <c r="MJB192" s="78"/>
      <c r="MJC192" s="78"/>
      <c r="MJD192" s="83"/>
      <c r="MJE192" s="84"/>
      <c r="MJF192" s="84"/>
      <c r="MJG192" s="84"/>
      <c r="MJH192" s="85"/>
      <c r="MJI192" s="78"/>
      <c r="MJJ192" s="78"/>
      <c r="MJK192" s="78"/>
      <c r="MJL192" s="100"/>
      <c r="MJM192" s="78"/>
      <c r="MJN192" s="81"/>
      <c r="MJO192" s="102"/>
      <c r="MJP192" s="80"/>
      <c r="MJQ192" s="78"/>
      <c r="MJR192" s="78"/>
      <c r="MJS192" s="78"/>
      <c r="MJT192" s="78"/>
      <c r="MJU192" s="83"/>
      <c r="MJV192" s="84"/>
      <c r="MJW192" s="84"/>
      <c r="MJX192" s="84"/>
      <c r="MJY192" s="85"/>
      <c r="MJZ192" s="78"/>
      <c r="MKA192" s="78"/>
      <c r="MKB192" s="78"/>
      <c r="MKC192" s="100"/>
      <c r="MKD192" s="78"/>
      <c r="MKE192" s="81"/>
      <c r="MKF192" s="102"/>
      <c r="MKG192" s="80"/>
      <c r="MKH192" s="78"/>
      <c r="MKI192" s="78"/>
      <c r="MKJ192" s="78"/>
      <c r="MKK192" s="78"/>
      <c r="MKL192" s="83"/>
      <c r="MKM192" s="84"/>
      <c r="MKN192" s="84"/>
      <c r="MKO192" s="84"/>
      <c r="MKP192" s="85"/>
      <c r="MKQ192" s="78"/>
      <c r="MKR192" s="78"/>
      <c r="MKS192" s="78"/>
      <c r="MKT192" s="100"/>
      <c r="MKU192" s="78"/>
      <c r="MKV192" s="81"/>
      <c r="MKW192" s="102"/>
      <c r="MKX192" s="80"/>
      <c r="MKY192" s="78"/>
      <c r="MKZ192" s="78"/>
      <c r="MLA192" s="78"/>
      <c r="MLB192" s="78"/>
      <c r="MLC192" s="83"/>
      <c r="MLD192" s="84"/>
      <c r="MLE192" s="84"/>
      <c r="MLF192" s="84"/>
      <c r="MLG192" s="85"/>
      <c r="MLH192" s="78"/>
      <c r="MLI192" s="78"/>
      <c r="MLJ192" s="78"/>
      <c r="MLK192" s="100"/>
      <c r="MLL192" s="78"/>
      <c r="MLM192" s="81"/>
      <c r="MLN192" s="102"/>
      <c r="MLO192" s="80"/>
      <c r="MLP192" s="78"/>
      <c r="MLQ192" s="78"/>
      <c r="MLR192" s="78"/>
      <c r="MLS192" s="78"/>
      <c r="MLT192" s="83"/>
      <c r="MLU192" s="84"/>
      <c r="MLV192" s="84"/>
      <c r="MLW192" s="84"/>
      <c r="MLX192" s="85"/>
      <c r="MLY192" s="78"/>
      <c r="MLZ192" s="78"/>
      <c r="MMA192" s="78"/>
      <c r="MMB192" s="100"/>
      <c r="MMC192" s="78"/>
      <c r="MMD192" s="81"/>
      <c r="MME192" s="102"/>
      <c r="MMF192" s="80"/>
      <c r="MMG192" s="78"/>
      <c r="MMH192" s="78"/>
      <c r="MMI192" s="78"/>
      <c r="MMJ192" s="78"/>
      <c r="MMK192" s="83"/>
      <c r="MML192" s="84"/>
      <c r="MMM192" s="84"/>
      <c r="MMN192" s="84"/>
      <c r="MMO192" s="85"/>
      <c r="MMP192" s="78"/>
      <c r="MMQ192" s="78"/>
      <c r="MMR192" s="78"/>
      <c r="MMS192" s="100"/>
      <c r="MMT192" s="78"/>
      <c r="MMU192" s="81"/>
      <c r="MMV192" s="102"/>
      <c r="MMW192" s="80"/>
      <c r="MMX192" s="78"/>
      <c r="MMY192" s="78"/>
      <c r="MMZ192" s="78"/>
      <c r="MNA192" s="78"/>
      <c r="MNB192" s="83"/>
      <c r="MNC192" s="84"/>
      <c r="MND192" s="84"/>
      <c r="MNE192" s="84"/>
      <c r="MNF192" s="85"/>
      <c r="MNG192" s="78"/>
      <c r="MNH192" s="78"/>
      <c r="MNI192" s="78"/>
      <c r="MNJ192" s="100"/>
      <c r="MNK192" s="78"/>
      <c r="MNL192" s="81"/>
      <c r="MNM192" s="102"/>
      <c r="MNN192" s="80"/>
      <c r="MNO192" s="78"/>
      <c r="MNP192" s="78"/>
      <c r="MNQ192" s="78"/>
      <c r="MNR192" s="78"/>
      <c r="MNS192" s="83"/>
      <c r="MNT192" s="84"/>
      <c r="MNU192" s="84"/>
      <c r="MNV192" s="84"/>
      <c r="MNW192" s="85"/>
      <c r="MNX192" s="78"/>
      <c r="MNY192" s="78"/>
      <c r="MNZ192" s="78"/>
      <c r="MOA192" s="100"/>
      <c r="MOB192" s="78"/>
      <c r="MOC192" s="81"/>
      <c r="MOD192" s="102"/>
      <c r="MOE192" s="80"/>
      <c r="MOF192" s="78"/>
      <c r="MOG192" s="78"/>
      <c r="MOH192" s="78"/>
      <c r="MOI192" s="78"/>
      <c r="MOJ192" s="83"/>
      <c r="MOK192" s="84"/>
      <c r="MOL192" s="84"/>
      <c r="MOM192" s="84"/>
      <c r="MON192" s="85"/>
      <c r="MOO192" s="78"/>
      <c r="MOP192" s="78"/>
      <c r="MOQ192" s="78"/>
      <c r="MOR192" s="100"/>
      <c r="MOS192" s="78"/>
      <c r="MOT192" s="81"/>
      <c r="MOU192" s="102"/>
      <c r="MOV192" s="80"/>
      <c r="MOW192" s="78"/>
      <c r="MOX192" s="78"/>
      <c r="MOY192" s="78"/>
      <c r="MOZ192" s="78"/>
      <c r="MPA192" s="83"/>
      <c r="MPB192" s="84"/>
      <c r="MPC192" s="84"/>
      <c r="MPD192" s="84"/>
      <c r="MPE192" s="85"/>
      <c r="MPF192" s="78"/>
      <c r="MPG192" s="78"/>
      <c r="MPH192" s="78"/>
      <c r="MPI192" s="100"/>
      <c r="MPJ192" s="78"/>
      <c r="MPK192" s="81"/>
      <c r="MPL192" s="102"/>
      <c r="MPM192" s="80"/>
      <c r="MPN192" s="78"/>
      <c r="MPO192" s="78"/>
      <c r="MPP192" s="78"/>
      <c r="MPQ192" s="78"/>
      <c r="MPR192" s="83"/>
      <c r="MPS192" s="84"/>
      <c r="MPT192" s="84"/>
      <c r="MPU192" s="84"/>
      <c r="MPV192" s="85"/>
      <c r="MPW192" s="78"/>
      <c r="MPX192" s="78"/>
      <c r="MPY192" s="78"/>
      <c r="MPZ192" s="100"/>
      <c r="MQA192" s="78"/>
      <c r="MQB192" s="81"/>
      <c r="MQC192" s="102"/>
      <c r="MQD192" s="80"/>
      <c r="MQE192" s="78"/>
      <c r="MQF192" s="78"/>
      <c r="MQG192" s="78"/>
      <c r="MQH192" s="78"/>
      <c r="MQI192" s="83"/>
      <c r="MQJ192" s="84"/>
      <c r="MQK192" s="84"/>
      <c r="MQL192" s="84"/>
      <c r="MQM192" s="85"/>
      <c r="MQN192" s="78"/>
      <c r="MQO192" s="78"/>
      <c r="MQP192" s="78"/>
      <c r="MQQ192" s="100"/>
      <c r="MQR192" s="78"/>
      <c r="MQS192" s="81"/>
      <c r="MQT192" s="102"/>
      <c r="MQU192" s="80"/>
      <c r="MQV192" s="78"/>
      <c r="MQW192" s="78"/>
      <c r="MQX192" s="78"/>
      <c r="MQY192" s="78"/>
      <c r="MQZ192" s="83"/>
      <c r="MRA192" s="84"/>
      <c r="MRB192" s="84"/>
      <c r="MRC192" s="84"/>
      <c r="MRD192" s="85"/>
      <c r="MRE192" s="78"/>
      <c r="MRF192" s="78"/>
      <c r="MRG192" s="78"/>
      <c r="MRH192" s="100"/>
      <c r="MRI192" s="78"/>
      <c r="MRJ192" s="81"/>
      <c r="MRK192" s="102"/>
      <c r="MRL192" s="80"/>
      <c r="MRM192" s="78"/>
      <c r="MRN192" s="78"/>
      <c r="MRO192" s="78"/>
      <c r="MRP192" s="78"/>
      <c r="MRQ192" s="83"/>
      <c r="MRR192" s="84"/>
      <c r="MRS192" s="84"/>
      <c r="MRT192" s="84"/>
      <c r="MRU192" s="85"/>
      <c r="MRV192" s="78"/>
      <c r="MRW192" s="78"/>
      <c r="MRX192" s="78"/>
      <c r="MRY192" s="100"/>
      <c r="MRZ192" s="78"/>
      <c r="MSA192" s="81"/>
      <c r="MSB192" s="102"/>
      <c r="MSC192" s="80"/>
      <c r="MSD192" s="78"/>
      <c r="MSE192" s="78"/>
      <c r="MSF192" s="78"/>
      <c r="MSG192" s="78"/>
      <c r="MSH192" s="83"/>
      <c r="MSI192" s="84"/>
      <c r="MSJ192" s="84"/>
      <c r="MSK192" s="84"/>
      <c r="MSL192" s="85"/>
      <c r="MSM192" s="78"/>
      <c r="MSN192" s="78"/>
      <c r="MSO192" s="78"/>
      <c r="MSP192" s="100"/>
      <c r="MSQ192" s="78"/>
      <c r="MSR192" s="81"/>
      <c r="MSS192" s="102"/>
      <c r="MST192" s="80"/>
      <c r="MSU192" s="78"/>
      <c r="MSV192" s="78"/>
      <c r="MSW192" s="78"/>
      <c r="MSX192" s="78"/>
      <c r="MSY192" s="83"/>
      <c r="MSZ192" s="84"/>
      <c r="MTA192" s="84"/>
      <c r="MTB192" s="84"/>
      <c r="MTC192" s="85"/>
      <c r="MTD192" s="78"/>
      <c r="MTE192" s="78"/>
      <c r="MTF192" s="78"/>
      <c r="MTG192" s="100"/>
      <c r="MTH192" s="78"/>
      <c r="MTI192" s="81"/>
      <c r="MTJ192" s="102"/>
      <c r="MTK192" s="80"/>
      <c r="MTL192" s="78"/>
      <c r="MTM192" s="78"/>
      <c r="MTN192" s="78"/>
      <c r="MTO192" s="78"/>
      <c r="MTP192" s="83"/>
      <c r="MTQ192" s="84"/>
      <c r="MTR192" s="84"/>
      <c r="MTS192" s="84"/>
      <c r="MTT192" s="85"/>
      <c r="MTU192" s="78"/>
      <c r="MTV192" s="78"/>
      <c r="MTW192" s="78"/>
      <c r="MTX192" s="100"/>
      <c r="MTY192" s="78"/>
      <c r="MTZ192" s="81"/>
      <c r="MUA192" s="102"/>
      <c r="MUB192" s="80"/>
      <c r="MUC192" s="78"/>
      <c r="MUD192" s="78"/>
      <c r="MUE192" s="78"/>
      <c r="MUF192" s="78"/>
      <c r="MUG192" s="83"/>
      <c r="MUH192" s="84"/>
      <c r="MUI192" s="84"/>
      <c r="MUJ192" s="84"/>
      <c r="MUK192" s="85"/>
      <c r="MUL192" s="78"/>
      <c r="MUM192" s="78"/>
      <c r="MUN192" s="78"/>
      <c r="MUO192" s="100"/>
      <c r="MUP192" s="78"/>
      <c r="MUQ192" s="81"/>
      <c r="MUR192" s="102"/>
      <c r="MUS192" s="80"/>
      <c r="MUT192" s="78"/>
      <c r="MUU192" s="78"/>
      <c r="MUV192" s="78"/>
      <c r="MUW192" s="78"/>
      <c r="MUX192" s="83"/>
      <c r="MUY192" s="84"/>
      <c r="MUZ192" s="84"/>
      <c r="MVA192" s="84"/>
      <c r="MVB192" s="85"/>
      <c r="MVC192" s="78"/>
      <c r="MVD192" s="78"/>
      <c r="MVE192" s="78"/>
      <c r="MVF192" s="100"/>
      <c r="MVG192" s="78"/>
      <c r="MVH192" s="81"/>
      <c r="MVI192" s="102"/>
      <c r="MVJ192" s="80"/>
      <c r="MVK192" s="78"/>
      <c r="MVL192" s="78"/>
      <c r="MVM192" s="78"/>
      <c r="MVN192" s="78"/>
      <c r="MVO192" s="83"/>
      <c r="MVP192" s="84"/>
      <c r="MVQ192" s="84"/>
      <c r="MVR192" s="84"/>
      <c r="MVS192" s="85"/>
      <c r="MVT192" s="78"/>
      <c r="MVU192" s="78"/>
      <c r="MVV192" s="78"/>
      <c r="MVW192" s="100"/>
      <c r="MVX192" s="78"/>
      <c r="MVY192" s="81"/>
      <c r="MVZ192" s="102"/>
      <c r="MWA192" s="80"/>
      <c r="MWB192" s="78"/>
      <c r="MWC192" s="78"/>
      <c r="MWD192" s="78"/>
      <c r="MWE192" s="78"/>
      <c r="MWF192" s="83"/>
      <c r="MWG192" s="84"/>
      <c r="MWH192" s="84"/>
      <c r="MWI192" s="84"/>
      <c r="MWJ192" s="85"/>
      <c r="MWK192" s="78"/>
      <c r="MWL192" s="78"/>
      <c r="MWM192" s="78"/>
      <c r="MWN192" s="100"/>
      <c r="MWO192" s="78"/>
      <c r="MWP192" s="81"/>
      <c r="MWQ192" s="102"/>
      <c r="MWR192" s="80"/>
      <c r="MWS192" s="78"/>
      <c r="MWT192" s="78"/>
      <c r="MWU192" s="78"/>
      <c r="MWV192" s="78"/>
      <c r="MWW192" s="83"/>
      <c r="MWX192" s="84"/>
      <c r="MWY192" s="84"/>
      <c r="MWZ192" s="84"/>
      <c r="MXA192" s="85"/>
      <c r="MXB192" s="78"/>
      <c r="MXC192" s="78"/>
      <c r="MXD192" s="78"/>
      <c r="MXE192" s="100"/>
      <c r="MXF192" s="78"/>
      <c r="MXG192" s="81"/>
      <c r="MXH192" s="102"/>
      <c r="MXI192" s="80"/>
      <c r="MXJ192" s="78"/>
      <c r="MXK192" s="78"/>
      <c r="MXL192" s="78"/>
      <c r="MXM192" s="78"/>
      <c r="MXN192" s="83"/>
      <c r="MXO192" s="84"/>
      <c r="MXP192" s="84"/>
      <c r="MXQ192" s="84"/>
      <c r="MXR192" s="85"/>
      <c r="MXS192" s="78"/>
      <c r="MXT192" s="78"/>
      <c r="MXU192" s="78"/>
      <c r="MXV192" s="100"/>
      <c r="MXW192" s="78"/>
      <c r="MXX192" s="81"/>
      <c r="MXY192" s="102"/>
      <c r="MXZ192" s="80"/>
      <c r="MYA192" s="78"/>
      <c r="MYB192" s="78"/>
      <c r="MYC192" s="78"/>
      <c r="MYD192" s="78"/>
      <c r="MYE192" s="83"/>
      <c r="MYF192" s="84"/>
      <c r="MYG192" s="84"/>
      <c r="MYH192" s="84"/>
      <c r="MYI192" s="85"/>
      <c r="MYJ192" s="78"/>
      <c r="MYK192" s="78"/>
      <c r="MYL192" s="78"/>
      <c r="MYM192" s="100"/>
      <c r="MYN192" s="78"/>
      <c r="MYO192" s="81"/>
      <c r="MYP192" s="102"/>
      <c r="MYQ192" s="80"/>
      <c r="MYR192" s="78"/>
      <c r="MYS192" s="78"/>
      <c r="MYT192" s="78"/>
      <c r="MYU192" s="78"/>
      <c r="MYV192" s="83"/>
      <c r="MYW192" s="84"/>
      <c r="MYX192" s="84"/>
      <c r="MYY192" s="84"/>
      <c r="MYZ192" s="85"/>
      <c r="MZA192" s="78"/>
      <c r="MZB192" s="78"/>
      <c r="MZC192" s="78"/>
      <c r="MZD192" s="100"/>
      <c r="MZE192" s="78"/>
      <c r="MZF192" s="81"/>
      <c r="MZG192" s="102"/>
      <c r="MZH192" s="80"/>
      <c r="MZI192" s="78"/>
      <c r="MZJ192" s="78"/>
      <c r="MZK192" s="78"/>
      <c r="MZL192" s="78"/>
      <c r="MZM192" s="83"/>
      <c r="MZN192" s="84"/>
      <c r="MZO192" s="84"/>
      <c r="MZP192" s="84"/>
      <c r="MZQ192" s="85"/>
      <c r="MZR192" s="78"/>
      <c r="MZS192" s="78"/>
      <c r="MZT192" s="78"/>
      <c r="MZU192" s="100"/>
      <c r="MZV192" s="78"/>
      <c r="MZW192" s="81"/>
      <c r="MZX192" s="102"/>
      <c r="MZY192" s="80"/>
      <c r="MZZ192" s="78"/>
      <c r="NAA192" s="78"/>
      <c r="NAB192" s="78"/>
      <c r="NAC192" s="78"/>
      <c r="NAD192" s="83"/>
      <c r="NAE192" s="84"/>
      <c r="NAF192" s="84"/>
      <c r="NAG192" s="84"/>
      <c r="NAH192" s="85"/>
      <c r="NAI192" s="78"/>
      <c r="NAJ192" s="78"/>
      <c r="NAK192" s="78"/>
      <c r="NAL192" s="100"/>
      <c r="NAM192" s="78"/>
      <c r="NAN192" s="81"/>
      <c r="NAO192" s="102"/>
      <c r="NAP192" s="80"/>
      <c r="NAQ192" s="78"/>
      <c r="NAR192" s="78"/>
      <c r="NAS192" s="78"/>
      <c r="NAT192" s="78"/>
      <c r="NAU192" s="83"/>
      <c r="NAV192" s="84"/>
      <c r="NAW192" s="84"/>
      <c r="NAX192" s="84"/>
      <c r="NAY192" s="85"/>
      <c r="NAZ192" s="78"/>
      <c r="NBA192" s="78"/>
      <c r="NBB192" s="78"/>
      <c r="NBC192" s="100"/>
      <c r="NBD192" s="78"/>
      <c r="NBE192" s="81"/>
      <c r="NBF192" s="102"/>
      <c r="NBG192" s="80"/>
      <c r="NBH192" s="78"/>
      <c r="NBI192" s="78"/>
      <c r="NBJ192" s="78"/>
      <c r="NBK192" s="78"/>
      <c r="NBL192" s="83"/>
      <c r="NBM192" s="84"/>
      <c r="NBN192" s="84"/>
      <c r="NBO192" s="84"/>
      <c r="NBP192" s="85"/>
      <c r="NBQ192" s="78"/>
      <c r="NBR192" s="78"/>
      <c r="NBS192" s="78"/>
      <c r="NBT192" s="100"/>
      <c r="NBU192" s="78"/>
      <c r="NBV192" s="81"/>
      <c r="NBW192" s="102"/>
      <c r="NBX192" s="80"/>
      <c r="NBY192" s="78"/>
      <c r="NBZ192" s="78"/>
      <c r="NCA192" s="78"/>
      <c r="NCB192" s="78"/>
      <c r="NCC192" s="83"/>
      <c r="NCD192" s="84"/>
      <c r="NCE192" s="84"/>
      <c r="NCF192" s="84"/>
      <c r="NCG192" s="85"/>
      <c r="NCH192" s="78"/>
      <c r="NCI192" s="78"/>
      <c r="NCJ192" s="78"/>
      <c r="NCK192" s="100"/>
      <c r="NCL192" s="78"/>
      <c r="NCM192" s="81"/>
      <c r="NCN192" s="102"/>
      <c r="NCO192" s="80"/>
      <c r="NCP192" s="78"/>
      <c r="NCQ192" s="78"/>
      <c r="NCR192" s="78"/>
      <c r="NCS192" s="78"/>
      <c r="NCT192" s="83"/>
      <c r="NCU192" s="84"/>
      <c r="NCV192" s="84"/>
      <c r="NCW192" s="84"/>
      <c r="NCX192" s="85"/>
      <c r="NCY192" s="78"/>
      <c r="NCZ192" s="78"/>
      <c r="NDA192" s="78"/>
      <c r="NDB192" s="100"/>
      <c r="NDC192" s="78"/>
      <c r="NDD192" s="81"/>
      <c r="NDE192" s="102"/>
      <c r="NDF192" s="80"/>
      <c r="NDG192" s="78"/>
      <c r="NDH192" s="78"/>
      <c r="NDI192" s="78"/>
      <c r="NDJ192" s="78"/>
      <c r="NDK192" s="83"/>
      <c r="NDL192" s="84"/>
      <c r="NDM192" s="84"/>
      <c r="NDN192" s="84"/>
      <c r="NDO192" s="85"/>
      <c r="NDP192" s="78"/>
      <c r="NDQ192" s="78"/>
      <c r="NDR192" s="78"/>
      <c r="NDS192" s="100"/>
      <c r="NDT192" s="78"/>
      <c r="NDU192" s="81"/>
      <c r="NDV192" s="102"/>
      <c r="NDW192" s="80"/>
      <c r="NDX192" s="78"/>
      <c r="NDY192" s="78"/>
      <c r="NDZ192" s="78"/>
      <c r="NEA192" s="78"/>
      <c r="NEB192" s="83"/>
      <c r="NEC192" s="84"/>
      <c r="NED192" s="84"/>
      <c r="NEE192" s="84"/>
      <c r="NEF192" s="85"/>
      <c r="NEG192" s="78"/>
      <c r="NEH192" s="78"/>
      <c r="NEI192" s="78"/>
      <c r="NEJ192" s="100"/>
      <c r="NEK192" s="78"/>
      <c r="NEL192" s="81"/>
      <c r="NEM192" s="102"/>
      <c r="NEN192" s="80"/>
      <c r="NEO192" s="78"/>
      <c r="NEP192" s="78"/>
      <c r="NEQ192" s="78"/>
      <c r="NER192" s="78"/>
      <c r="NES192" s="83"/>
      <c r="NET192" s="84"/>
      <c r="NEU192" s="84"/>
      <c r="NEV192" s="84"/>
      <c r="NEW192" s="85"/>
      <c r="NEX192" s="78"/>
      <c r="NEY192" s="78"/>
      <c r="NEZ192" s="78"/>
      <c r="NFA192" s="100"/>
      <c r="NFB192" s="78"/>
      <c r="NFC192" s="81"/>
      <c r="NFD192" s="102"/>
      <c r="NFE192" s="80"/>
      <c r="NFF192" s="78"/>
      <c r="NFG192" s="78"/>
      <c r="NFH192" s="78"/>
      <c r="NFI192" s="78"/>
      <c r="NFJ192" s="83"/>
      <c r="NFK192" s="84"/>
      <c r="NFL192" s="84"/>
      <c r="NFM192" s="84"/>
      <c r="NFN192" s="85"/>
      <c r="NFO192" s="78"/>
      <c r="NFP192" s="78"/>
      <c r="NFQ192" s="78"/>
      <c r="NFR192" s="100"/>
      <c r="NFS192" s="78"/>
      <c r="NFT192" s="81"/>
      <c r="NFU192" s="102"/>
      <c r="NFV192" s="80"/>
      <c r="NFW192" s="78"/>
      <c r="NFX192" s="78"/>
      <c r="NFY192" s="78"/>
      <c r="NFZ192" s="78"/>
      <c r="NGA192" s="83"/>
      <c r="NGB192" s="84"/>
      <c r="NGC192" s="84"/>
      <c r="NGD192" s="84"/>
      <c r="NGE192" s="85"/>
      <c r="NGF192" s="78"/>
      <c r="NGG192" s="78"/>
      <c r="NGH192" s="78"/>
      <c r="NGI192" s="100"/>
      <c r="NGJ192" s="78"/>
      <c r="NGK192" s="81"/>
      <c r="NGL192" s="102"/>
      <c r="NGM192" s="80"/>
      <c r="NGN192" s="78"/>
      <c r="NGO192" s="78"/>
      <c r="NGP192" s="78"/>
      <c r="NGQ192" s="78"/>
      <c r="NGR192" s="83"/>
      <c r="NGS192" s="84"/>
      <c r="NGT192" s="84"/>
      <c r="NGU192" s="84"/>
      <c r="NGV192" s="85"/>
      <c r="NGW192" s="78"/>
      <c r="NGX192" s="78"/>
      <c r="NGY192" s="78"/>
      <c r="NGZ192" s="100"/>
      <c r="NHA192" s="78"/>
      <c r="NHB192" s="81"/>
      <c r="NHC192" s="102"/>
      <c r="NHD192" s="80"/>
      <c r="NHE192" s="78"/>
      <c r="NHF192" s="78"/>
      <c r="NHG192" s="78"/>
      <c r="NHH192" s="78"/>
      <c r="NHI192" s="83"/>
      <c r="NHJ192" s="84"/>
      <c r="NHK192" s="84"/>
      <c r="NHL192" s="84"/>
      <c r="NHM192" s="85"/>
      <c r="NHN192" s="78"/>
      <c r="NHO192" s="78"/>
      <c r="NHP192" s="78"/>
      <c r="NHQ192" s="100"/>
      <c r="NHR192" s="78"/>
      <c r="NHS192" s="81"/>
      <c r="NHT192" s="102"/>
      <c r="NHU192" s="80"/>
      <c r="NHV192" s="78"/>
      <c r="NHW192" s="78"/>
      <c r="NHX192" s="78"/>
      <c r="NHY192" s="78"/>
      <c r="NHZ192" s="83"/>
      <c r="NIA192" s="84"/>
      <c r="NIB192" s="84"/>
      <c r="NIC192" s="84"/>
      <c r="NID192" s="85"/>
      <c r="NIE192" s="78"/>
      <c r="NIF192" s="78"/>
      <c r="NIG192" s="78"/>
      <c r="NIH192" s="100"/>
      <c r="NII192" s="78"/>
      <c r="NIJ192" s="81"/>
      <c r="NIK192" s="102"/>
      <c r="NIL192" s="80"/>
      <c r="NIM192" s="78"/>
      <c r="NIN192" s="78"/>
      <c r="NIO192" s="78"/>
      <c r="NIP192" s="78"/>
      <c r="NIQ192" s="83"/>
      <c r="NIR192" s="84"/>
      <c r="NIS192" s="84"/>
      <c r="NIT192" s="84"/>
      <c r="NIU192" s="85"/>
      <c r="NIV192" s="78"/>
      <c r="NIW192" s="78"/>
      <c r="NIX192" s="78"/>
      <c r="NIY192" s="100"/>
      <c r="NIZ192" s="78"/>
      <c r="NJA192" s="81"/>
      <c r="NJB192" s="102"/>
      <c r="NJC192" s="80"/>
      <c r="NJD192" s="78"/>
      <c r="NJE192" s="78"/>
      <c r="NJF192" s="78"/>
      <c r="NJG192" s="78"/>
      <c r="NJH192" s="83"/>
      <c r="NJI192" s="84"/>
      <c r="NJJ192" s="84"/>
      <c r="NJK192" s="84"/>
      <c r="NJL192" s="85"/>
      <c r="NJM192" s="78"/>
      <c r="NJN192" s="78"/>
      <c r="NJO192" s="78"/>
      <c r="NJP192" s="100"/>
      <c r="NJQ192" s="78"/>
      <c r="NJR192" s="81"/>
      <c r="NJS192" s="102"/>
      <c r="NJT192" s="80"/>
      <c r="NJU192" s="78"/>
      <c r="NJV192" s="78"/>
      <c r="NJW192" s="78"/>
      <c r="NJX192" s="78"/>
      <c r="NJY192" s="83"/>
      <c r="NJZ192" s="84"/>
      <c r="NKA192" s="84"/>
      <c r="NKB192" s="84"/>
      <c r="NKC192" s="85"/>
      <c r="NKD192" s="78"/>
      <c r="NKE192" s="78"/>
      <c r="NKF192" s="78"/>
      <c r="NKG192" s="100"/>
      <c r="NKH192" s="78"/>
      <c r="NKI192" s="81"/>
      <c r="NKJ192" s="102"/>
      <c r="NKK192" s="80"/>
      <c r="NKL192" s="78"/>
      <c r="NKM192" s="78"/>
      <c r="NKN192" s="78"/>
      <c r="NKO192" s="78"/>
      <c r="NKP192" s="83"/>
      <c r="NKQ192" s="84"/>
      <c r="NKR192" s="84"/>
      <c r="NKS192" s="84"/>
      <c r="NKT192" s="85"/>
      <c r="NKU192" s="78"/>
      <c r="NKV192" s="78"/>
      <c r="NKW192" s="78"/>
      <c r="NKX192" s="100"/>
      <c r="NKY192" s="78"/>
      <c r="NKZ192" s="81"/>
      <c r="NLA192" s="102"/>
      <c r="NLB192" s="80"/>
      <c r="NLC192" s="78"/>
      <c r="NLD192" s="78"/>
      <c r="NLE192" s="78"/>
      <c r="NLF192" s="78"/>
      <c r="NLG192" s="83"/>
      <c r="NLH192" s="84"/>
      <c r="NLI192" s="84"/>
      <c r="NLJ192" s="84"/>
      <c r="NLK192" s="85"/>
      <c r="NLL192" s="78"/>
      <c r="NLM192" s="78"/>
      <c r="NLN192" s="78"/>
      <c r="NLO192" s="100"/>
      <c r="NLP192" s="78"/>
      <c r="NLQ192" s="81"/>
      <c r="NLR192" s="102"/>
      <c r="NLS192" s="80"/>
      <c r="NLT192" s="78"/>
      <c r="NLU192" s="78"/>
      <c r="NLV192" s="78"/>
      <c r="NLW192" s="78"/>
      <c r="NLX192" s="83"/>
      <c r="NLY192" s="84"/>
      <c r="NLZ192" s="84"/>
      <c r="NMA192" s="84"/>
      <c r="NMB192" s="85"/>
      <c r="NMC192" s="78"/>
      <c r="NMD192" s="78"/>
      <c r="NME192" s="78"/>
      <c r="NMF192" s="100"/>
      <c r="NMG192" s="78"/>
      <c r="NMH192" s="81"/>
      <c r="NMI192" s="102"/>
      <c r="NMJ192" s="80"/>
      <c r="NMK192" s="78"/>
      <c r="NML192" s="78"/>
      <c r="NMM192" s="78"/>
      <c r="NMN192" s="78"/>
      <c r="NMO192" s="83"/>
      <c r="NMP192" s="84"/>
      <c r="NMQ192" s="84"/>
      <c r="NMR192" s="84"/>
      <c r="NMS192" s="85"/>
      <c r="NMT192" s="78"/>
      <c r="NMU192" s="78"/>
      <c r="NMV192" s="78"/>
      <c r="NMW192" s="100"/>
      <c r="NMX192" s="78"/>
      <c r="NMY192" s="81"/>
      <c r="NMZ192" s="102"/>
      <c r="NNA192" s="80"/>
      <c r="NNB192" s="78"/>
      <c r="NNC192" s="78"/>
      <c r="NND192" s="78"/>
      <c r="NNE192" s="78"/>
      <c r="NNF192" s="83"/>
      <c r="NNG192" s="84"/>
      <c r="NNH192" s="84"/>
      <c r="NNI192" s="84"/>
      <c r="NNJ192" s="85"/>
      <c r="NNK192" s="78"/>
      <c r="NNL192" s="78"/>
      <c r="NNM192" s="78"/>
      <c r="NNN192" s="100"/>
      <c r="NNO192" s="78"/>
      <c r="NNP192" s="81"/>
      <c r="NNQ192" s="102"/>
      <c r="NNR192" s="80"/>
      <c r="NNS192" s="78"/>
      <c r="NNT192" s="78"/>
      <c r="NNU192" s="78"/>
      <c r="NNV192" s="78"/>
      <c r="NNW192" s="83"/>
      <c r="NNX192" s="84"/>
      <c r="NNY192" s="84"/>
      <c r="NNZ192" s="84"/>
      <c r="NOA192" s="85"/>
      <c r="NOB192" s="78"/>
      <c r="NOC192" s="78"/>
      <c r="NOD192" s="78"/>
      <c r="NOE192" s="100"/>
      <c r="NOF192" s="78"/>
      <c r="NOG192" s="81"/>
      <c r="NOH192" s="102"/>
      <c r="NOI192" s="80"/>
      <c r="NOJ192" s="78"/>
      <c r="NOK192" s="78"/>
      <c r="NOL192" s="78"/>
      <c r="NOM192" s="78"/>
      <c r="NON192" s="83"/>
      <c r="NOO192" s="84"/>
      <c r="NOP192" s="84"/>
      <c r="NOQ192" s="84"/>
      <c r="NOR192" s="85"/>
      <c r="NOS192" s="78"/>
      <c r="NOT192" s="78"/>
      <c r="NOU192" s="78"/>
      <c r="NOV192" s="100"/>
      <c r="NOW192" s="78"/>
      <c r="NOX192" s="81"/>
      <c r="NOY192" s="102"/>
      <c r="NOZ192" s="80"/>
      <c r="NPA192" s="78"/>
      <c r="NPB192" s="78"/>
      <c r="NPC192" s="78"/>
      <c r="NPD192" s="78"/>
      <c r="NPE192" s="83"/>
      <c r="NPF192" s="84"/>
      <c r="NPG192" s="84"/>
      <c r="NPH192" s="84"/>
      <c r="NPI192" s="85"/>
      <c r="NPJ192" s="78"/>
      <c r="NPK192" s="78"/>
      <c r="NPL192" s="78"/>
      <c r="NPM192" s="100"/>
      <c r="NPN192" s="78"/>
      <c r="NPO192" s="81"/>
      <c r="NPP192" s="102"/>
      <c r="NPQ192" s="80"/>
      <c r="NPR192" s="78"/>
      <c r="NPS192" s="78"/>
      <c r="NPT192" s="78"/>
      <c r="NPU192" s="78"/>
      <c r="NPV192" s="83"/>
      <c r="NPW192" s="84"/>
      <c r="NPX192" s="84"/>
      <c r="NPY192" s="84"/>
      <c r="NPZ192" s="85"/>
      <c r="NQA192" s="78"/>
      <c r="NQB192" s="78"/>
      <c r="NQC192" s="78"/>
      <c r="NQD192" s="100"/>
      <c r="NQE192" s="78"/>
      <c r="NQF192" s="81"/>
      <c r="NQG192" s="102"/>
      <c r="NQH192" s="80"/>
      <c r="NQI192" s="78"/>
      <c r="NQJ192" s="78"/>
      <c r="NQK192" s="78"/>
      <c r="NQL192" s="78"/>
      <c r="NQM192" s="83"/>
      <c r="NQN192" s="84"/>
      <c r="NQO192" s="84"/>
      <c r="NQP192" s="84"/>
      <c r="NQQ192" s="85"/>
      <c r="NQR192" s="78"/>
      <c r="NQS192" s="78"/>
      <c r="NQT192" s="78"/>
      <c r="NQU192" s="100"/>
      <c r="NQV192" s="78"/>
      <c r="NQW192" s="81"/>
      <c r="NQX192" s="102"/>
      <c r="NQY192" s="80"/>
      <c r="NQZ192" s="78"/>
      <c r="NRA192" s="78"/>
      <c r="NRB192" s="78"/>
      <c r="NRC192" s="78"/>
      <c r="NRD192" s="83"/>
      <c r="NRE192" s="84"/>
      <c r="NRF192" s="84"/>
      <c r="NRG192" s="84"/>
      <c r="NRH192" s="85"/>
      <c r="NRI192" s="78"/>
      <c r="NRJ192" s="78"/>
      <c r="NRK192" s="78"/>
      <c r="NRL192" s="100"/>
      <c r="NRM192" s="78"/>
      <c r="NRN192" s="81"/>
      <c r="NRO192" s="102"/>
      <c r="NRP192" s="80"/>
      <c r="NRQ192" s="78"/>
      <c r="NRR192" s="78"/>
      <c r="NRS192" s="78"/>
      <c r="NRT192" s="78"/>
      <c r="NRU192" s="83"/>
      <c r="NRV192" s="84"/>
      <c r="NRW192" s="84"/>
      <c r="NRX192" s="84"/>
      <c r="NRY192" s="85"/>
      <c r="NRZ192" s="78"/>
      <c r="NSA192" s="78"/>
      <c r="NSB192" s="78"/>
      <c r="NSC192" s="100"/>
      <c r="NSD192" s="78"/>
      <c r="NSE192" s="81"/>
      <c r="NSF192" s="102"/>
      <c r="NSG192" s="80"/>
      <c r="NSH192" s="78"/>
      <c r="NSI192" s="78"/>
      <c r="NSJ192" s="78"/>
      <c r="NSK192" s="78"/>
      <c r="NSL192" s="83"/>
      <c r="NSM192" s="84"/>
      <c r="NSN192" s="84"/>
      <c r="NSO192" s="84"/>
      <c r="NSP192" s="85"/>
      <c r="NSQ192" s="78"/>
      <c r="NSR192" s="78"/>
      <c r="NSS192" s="78"/>
      <c r="NST192" s="100"/>
      <c r="NSU192" s="78"/>
      <c r="NSV192" s="81"/>
      <c r="NSW192" s="102"/>
      <c r="NSX192" s="80"/>
      <c r="NSY192" s="78"/>
      <c r="NSZ192" s="78"/>
      <c r="NTA192" s="78"/>
      <c r="NTB192" s="78"/>
      <c r="NTC192" s="83"/>
      <c r="NTD192" s="84"/>
      <c r="NTE192" s="84"/>
      <c r="NTF192" s="84"/>
      <c r="NTG192" s="85"/>
      <c r="NTH192" s="78"/>
      <c r="NTI192" s="78"/>
      <c r="NTJ192" s="78"/>
      <c r="NTK192" s="100"/>
      <c r="NTL192" s="78"/>
      <c r="NTM192" s="81"/>
      <c r="NTN192" s="102"/>
      <c r="NTO192" s="80"/>
      <c r="NTP192" s="78"/>
      <c r="NTQ192" s="78"/>
      <c r="NTR192" s="78"/>
      <c r="NTS192" s="78"/>
      <c r="NTT192" s="83"/>
      <c r="NTU192" s="84"/>
      <c r="NTV192" s="84"/>
      <c r="NTW192" s="84"/>
      <c r="NTX192" s="85"/>
      <c r="NTY192" s="78"/>
      <c r="NTZ192" s="78"/>
      <c r="NUA192" s="78"/>
      <c r="NUB192" s="100"/>
      <c r="NUC192" s="78"/>
      <c r="NUD192" s="81"/>
      <c r="NUE192" s="102"/>
      <c r="NUF192" s="80"/>
      <c r="NUG192" s="78"/>
      <c r="NUH192" s="78"/>
      <c r="NUI192" s="78"/>
      <c r="NUJ192" s="78"/>
      <c r="NUK192" s="83"/>
      <c r="NUL192" s="84"/>
      <c r="NUM192" s="84"/>
      <c r="NUN192" s="84"/>
      <c r="NUO192" s="85"/>
      <c r="NUP192" s="78"/>
      <c r="NUQ192" s="78"/>
      <c r="NUR192" s="78"/>
      <c r="NUS192" s="100"/>
      <c r="NUT192" s="78"/>
      <c r="NUU192" s="81"/>
      <c r="NUV192" s="102"/>
      <c r="NUW192" s="80"/>
      <c r="NUX192" s="78"/>
      <c r="NUY192" s="78"/>
      <c r="NUZ192" s="78"/>
      <c r="NVA192" s="78"/>
      <c r="NVB192" s="83"/>
      <c r="NVC192" s="84"/>
      <c r="NVD192" s="84"/>
      <c r="NVE192" s="84"/>
      <c r="NVF192" s="85"/>
      <c r="NVG192" s="78"/>
      <c r="NVH192" s="78"/>
      <c r="NVI192" s="78"/>
      <c r="NVJ192" s="100"/>
      <c r="NVK192" s="78"/>
      <c r="NVL192" s="81"/>
      <c r="NVM192" s="102"/>
      <c r="NVN192" s="80"/>
      <c r="NVO192" s="78"/>
      <c r="NVP192" s="78"/>
      <c r="NVQ192" s="78"/>
      <c r="NVR192" s="78"/>
      <c r="NVS192" s="83"/>
      <c r="NVT192" s="84"/>
      <c r="NVU192" s="84"/>
      <c r="NVV192" s="84"/>
      <c r="NVW192" s="85"/>
      <c r="NVX192" s="78"/>
      <c r="NVY192" s="78"/>
      <c r="NVZ192" s="78"/>
      <c r="NWA192" s="100"/>
      <c r="NWB192" s="78"/>
      <c r="NWC192" s="81"/>
      <c r="NWD192" s="102"/>
      <c r="NWE192" s="80"/>
      <c r="NWF192" s="78"/>
      <c r="NWG192" s="78"/>
      <c r="NWH192" s="78"/>
      <c r="NWI192" s="78"/>
      <c r="NWJ192" s="83"/>
      <c r="NWK192" s="84"/>
      <c r="NWL192" s="84"/>
      <c r="NWM192" s="84"/>
      <c r="NWN192" s="85"/>
      <c r="NWO192" s="78"/>
      <c r="NWP192" s="78"/>
      <c r="NWQ192" s="78"/>
      <c r="NWR192" s="100"/>
      <c r="NWS192" s="78"/>
      <c r="NWT192" s="81"/>
      <c r="NWU192" s="102"/>
      <c r="NWV192" s="80"/>
      <c r="NWW192" s="78"/>
      <c r="NWX192" s="78"/>
      <c r="NWY192" s="78"/>
      <c r="NWZ192" s="78"/>
      <c r="NXA192" s="83"/>
      <c r="NXB192" s="84"/>
      <c r="NXC192" s="84"/>
      <c r="NXD192" s="84"/>
      <c r="NXE192" s="85"/>
      <c r="NXF192" s="78"/>
      <c r="NXG192" s="78"/>
      <c r="NXH192" s="78"/>
      <c r="NXI192" s="100"/>
      <c r="NXJ192" s="78"/>
      <c r="NXK192" s="81"/>
      <c r="NXL192" s="102"/>
      <c r="NXM192" s="80"/>
      <c r="NXN192" s="78"/>
      <c r="NXO192" s="78"/>
      <c r="NXP192" s="78"/>
      <c r="NXQ192" s="78"/>
      <c r="NXR192" s="83"/>
      <c r="NXS192" s="84"/>
      <c r="NXT192" s="84"/>
      <c r="NXU192" s="84"/>
      <c r="NXV192" s="85"/>
      <c r="NXW192" s="78"/>
      <c r="NXX192" s="78"/>
      <c r="NXY192" s="78"/>
      <c r="NXZ192" s="100"/>
      <c r="NYA192" s="78"/>
      <c r="NYB192" s="81"/>
      <c r="NYC192" s="102"/>
      <c r="NYD192" s="80"/>
      <c r="NYE192" s="78"/>
      <c r="NYF192" s="78"/>
      <c r="NYG192" s="78"/>
      <c r="NYH192" s="78"/>
      <c r="NYI192" s="83"/>
      <c r="NYJ192" s="84"/>
      <c r="NYK192" s="84"/>
      <c r="NYL192" s="84"/>
      <c r="NYM192" s="85"/>
      <c r="NYN192" s="78"/>
      <c r="NYO192" s="78"/>
      <c r="NYP192" s="78"/>
      <c r="NYQ192" s="100"/>
      <c r="NYR192" s="78"/>
      <c r="NYS192" s="81"/>
      <c r="NYT192" s="102"/>
      <c r="NYU192" s="80"/>
      <c r="NYV192" s="78"/>
      <c r="NYW192" s="78"/>
      <c r="NYX192" s="78"/>
      <c r="NYY192" s="78"/>
      <c r="NYZ192" s="83"/>
      <c r="NZA192" s="84"/>
      <c r="NZB192" s="84"/>
      <c r="NZC192" s="84"/>
      <c r="NZD192" s="85"/>
      <c r="NZE192" s="78"/>
      <c r="NZF192" s="78"/>
      <c r="NZG192" s="78"/>
      <c r="NZH192" s="100"/>
      <c r="NZI192" s="78"/>
      <c r="NZJ192" s="81"/>
      <c r="NZK192" s="102"/>
      <c r="NZL192" s="80"/>
      <c r="NZM192" s="78"/>
      <c r="NZN192" s="78"/>
      <c r="NZO192" s="78"/>
      <c r="NZP192" s="78"/>
      <c r="NZQ192" s="83"/>
      <c r="NZR192" s="84"/>
      <c r="NZS192" s="84"/>
      <c r="NZT192" s="84"/>
      <c r="NZU192" s="85"/>
      <c r="NZV192" s="78"/>
      <c r="NZW192" s="78"/>
      <c r="NZX192" s="78"/>
      <c r="NZY192" s="100"/>
      <c r="NZZ192" s="78"/>
      <c r="OAA192" s="81"/>
      <c r="OAB192" s="102"/>
      <c r="OAC192" s="80"/>
      <c r="OAD192" s="78"/>
      <c r="OAE192" s="78"/>
      <c r="OAF192" s="78"/>
      <c r="OAG192" s="78"/>
      <c r="OAH192" s="83"/>
      <c r="OAI192" s="84"/>
      <c r="OAJ192" s="84"/>
      <c r="OAK192" s="84"/>
      <c r="OAL192" s="85"/>
      <c r="OAM192" s="78"/>
      <c r="OAN192" s="78"/>
      <c r="OAO192" s="78"/>
      <c r="OAP192" s="100"/>
      <c r="OAQ192" s="78"/>
      <c r="OAR192" s="81"/>
      <c r="OAS192" s="102"/>
      <c r="OAT192" s="80"/>
      <c r="OAU192" s="78"/>
      <c r="OAV192" s="78"/>
      <c r="OAW192" s="78"/>
      <c r="OAX192" s="78"/>
      <c r="OAY192" s="83"/>
      <c r="OAZ192" s="84"/>
      <c r="OBA192" s="84"/>
      <c r="OBB192" s="84"/>
      <c r="OBC192" s="85"/>
      <c r="OBD192" s="78"/>
      <c r="OBE192" s="78"/>
      <c r="OBF192" s="78"/>
      <c r="OBG192" s="100"/>
      <c r="OBH192" s="78"/>
      <c r="OBI192" s="81"/>
      <c r="OBJ192" s="102"/>
      <c r="OBK192" s="80"/>
      <c r="OBL192" s="78"/>
      <c r="OBM192" s="78"/>
      <c r="OBN192" s="78"/>
      <c r="OBO192" s="78"/>
      <c r="OBP192" s="83"/>
      <c r="OBQ192" s="84"/>
      <c r="OBR192" s="84"/>
      <c r="OBS192" s="84"/>
      <c r="OBT192" s="85"/>
      <c r="OBU192" s="78"/>
      <c r="OBV192" s="78"/>
      <c r="OBW192" s="78"/>
      <c r="OBX192" s="100"/>
      <c r="OBY192" s="78"/>
      <c r="OBZ192" s="81"/>
      <c r="OCA192" s="102"/>
      <c r="OCB192" s="80"/>
      <c r="OCC192" s="78"/>
      <c r="OCD192" s="78"/>
      <c r="OCE192" s="78"/>
      <c r="OCF192" s="78"/>
      <c r="OCG192" s="83"/>
      <c r="OCH192" s="84"/>
      <c r="OCI192" s="84"/>
      <c r="OCJ192" s="84"/>
      <c r="OCK192" s="85"/>
      <c r="OCL192" s="78"/>
      <c r="OCM192" s="78"/>
      <c r="OCN192" s="78"/>
      <c r="OCO192" s="100"/>
      <c r="OCP192" s="78"/>
      <c r="OCQ192" s="81"/>
      <c r="OCR192" s="102"/>
      <c r="OCS192" s="80"/>
      <c r="OCT192" s="78"/>
      <c r="OCU192" s="78"/>
      <c r="OCV192" s="78"/>
      <c r="OCW192" s="78"/>
      <c r="OCX192" s="83"/>
      <c r="OCY192" s="84"/>
      <c r="OCZ192" s="84"/>
      <c r="ODA192" s="84"/>
      <c r="ODB192" s="85"/>
      <c r="ODC192" s="78"/>
      <c r="ODD192" s="78"/>
      <c r="ODE192" s="78"/>
      <c r="ODF192" s="100"/>
      <c r="ODG192" s="78"/>
      <c r="ODH192" s="81"/>
      <c r="ODI192" s="102"/>
      <c r="ODJ192" s="80"/>
      <c r="ODK192" s="78"/>
      <c r="ODL192" s="78"/>
      <c r="ODM192" s="78"/>
      <c r="ODN192" s="78"/>
      <c r="ODO192" s="83"/>
      <c r="ODP192" s="84"/>
      <c r="ODQ192" s="84"/>
      <c r="ODR192" s="84"/>
      <c r="ODS192" s="85"/>
      <c r="ODT192" s="78"/>
      <c r="ODU192" s="78"/>
      <c r="ODV192" s="78"/>
      <c r="ODW192" s="100"/>
      <c r="ODX192" s="78"/>
      <c r="ODY192" s="81"/>
      <c r="ODZ192" s="102"/>
      <c r="OEA192" s="80"/>
      <c r="OEB192" s="78"/>
      <c r="OEC192" s="78"/>
      <c r="OED192" s="78"/>
      <c r="OEE192" s="78"/>
      <c r="OEF192" s="83"/>
      <c r="OEG192" s="84"/>
      <c r="OEH192" s="84"/>
      <c r="OEI192" s="84"/>
      <c r="OEJ192" s="85"/>
      <c r="OEK192" s="78"/>
      <c r="OEL192" s="78"/>
      <c r="OEM192" s="78"/>
      <c r="OEN192" s="100"/>
      <c r="OEO192" s="78"/>
      <c r="OEP192" s="81"/>
      <c r="OEQ192" s="102"/>
      <c r="OER192" s="80"/>
      <c r="OES192" s="78"/>
      <c r="OET192" s="78"/>
      <c r="OEU192" s="78"/>
      <c r="OEV192" s="78"/>
      <c r="OEW192" s="83"/>
      <c r="OEX192" s="84"/>
      <c r="OEY192" s="84"/>
      <c r="OEZ192" s="84"/>
      <c r="OFA192" s="85"/>
      <c r="OFB192" s="78"/>
      <c r="OFC192" s="78"/>
      <c r="OFD192" s="78"/>
      <c r="OFE192" s="100"/>
      <c r="OFF192" s="78"/>
      <c r="OFG192" s="81"/>
      <c r="OFH192" s="102"/>
      <c r="OFI192" s="80"/>
      <c r="OFJ192" s="78"/>
      <c r="OFK192" s="78"/>
      <c r="OFL192" s="78"/>
      <c r="OFM192" s="78"/>
      <c r="OFN192" s="83"/>
      <c r="OFO192" s="84"/>
      <c r="OFP192" s="84"/>
      <c r="OFQ192" s="84"/>
      <c r="OFR192" s="85"/>
      <c r="OFS192" s="78"/>
      <c r="OFT192" s="78"/>
      <c r="OFU192" s="78"/>
      <c r="OFV192" s="100"/>
      <c r="OFW192" s="78"/>
      <c r="OFX192" s="81"/>
      <c r="OFY192" s="102"/>
      <c r="OFZ192" s="80"/>
      <c r="OGA192" s="78"/>
      <c r="OGB192" s="78"/>
      <c r="OGC192" s="78"/>
      <c r="OGD192" s="78"/>
      <c r="OGE192" s="83"/>
      <c r="OGF192" s="84"/>
      <c r="OGG192" s="84"/>
      <c r="OGH192" s="84"/>
      <c r="OGI192" s="85"/>
      <c r="OGJ192" s="78"/>
      <c r="OGK192" s="78"/>
      <c r="OGL192" s="78"/>
      <c r="OGM192" s="100"/>
      <c r="OGN192" s="78"/>
      <c r="OGO192" s="81"/>
      <c r="OGP192" s="102"/>
      <c r="OGQ192" s="80"/>
      <c r="OGR192" s="78"/>
      <c r="OGS192" s="78"/>
      <c r="OGT192" s="78"/>
      <c r="OGU192" s="78"/>
      <c r="OGV192" s="83"/>
      <c r="OGW192" s="84"/>
      <c r="OGX192" s="84"/>
      <c r="OGY192" s="84"/>
      <c r="OGZ192" s="85"/>
      <c r="OHA192" s="78"/>
      <c r="OHB192" s="78"/>
      <c r="OHC192" s="78"/>
      <c r="OHD192" s="100"/>
      <c r="OHE192" s="78"/>
      <c r="OHF192" s="81"/>
      <c r="OHG192" s="102"/>
      <c r="OHH192" s="80"/>
      <c r="OHI192" s="78"/>
      <c r="OHJ192" s="78"/>
      <c r="OHK192" s="78"/>
      <c r="OHL192" s="78"/>
      <c r="OHM192" s="83"/>
      <c r="OHN192" s="84"/>
      <c r="OHO192" s="84"/>
      <c r="OHP192" s="84"/>
      <c r="OHQ192" s="85"/>
      <c r="OHR192" s="78"/>
      <c r="OHS192" s="78"/>
      <c r="OHT192" s="78"/>
      <c r="OHU192" s="100"/>
      <c r="OHV192" s="78"/>
      <c r="OHW192" s="81"/>
      <c r="OHX192" s="102"/>
      <c r="OHY192" s="80"/>
      <c r="OHZ192" s="78"/>
      <c r="OIA192" s="78"/>
      <c r="OIB192" s="78"/>
      <c r="OIC192" s="78"/>
      <c r="OID192" s="83"/>
      <c r="OIE192" s="84"/>
      <c r="OIF192" s="84"/>
      <c r="OIG192" s="84"/>
      <c r="OIH192" s="85"/>
      <c r="OII192" s="78"/>
      <c r="OIJ192" s="78"/>
      <c r="OIK192" s="78"/>
      <c r="OIL192" s="100"/>
      <c r="OIM192" s="78"/>
      <c r="OIN192" s="81"/>
      <c r="OIO192" s="102"/>
      <c r="OIP192" s="80"/>
      <c r="OIQ192" s="78"/>
      <c r="OIR192" s="78"/>
      <c r="OIS192" s="78"/>
      <c r="OIT192" s="78"/>
      <c r="OIU192" s="83"/>
      <c r="OIV192" s="84"/>
      <c r="OIW192" s="84"/>
      <c r="OIX192" s="84"/>
      <c r="OIY192" s="85"/>
      <c r="OIZ192" s="78"/>
      <c r="OJA192" s="78"/>
      <c r="OJB192" s="78"/>
      <c r="OJC192" s="100"/>
      <c r="OJD192" s="78"/>
      <c r="OJE192" s="81"/>
      <c r="OJF192" s="102"/>
      <c r="OJG192" s="80"/>
      <c r="OJH192" s="78"/>
      <c r="OJI192" s="78"/>
      <c r="OJJ192" s="78"/>
      <c r="OJK192" s="78"/>
      <c r="OJL192" s="83"/>
      <c r="OJM192" s="84"/>
      <c r="OJN192" s="84"/>
      <c r="OJO192" s="84"/>
      <c r="OJP192" s="85"/>
      <c r="OJQ192" s="78"/>
      <c r="OJR192" s="78"/>
      <c r="OJS192" s="78"/>
      <c r="OJT192" s="100"/>
      <c r="OJU192" s="78"/>
      <c r="OJV192" s="81"/>
      <c r="OJW192" s="102"/>
      <c r="OJX192" s="80"/>
      <c r="OJY192" s="78"/>
      <c r="OJZ192" s="78"/>
      <c r="OKA192" s="78"/>
      <c r="OKB192" s="78"/>
      <c r="OKC192" s="83"/>
      <c r="OKD192" s="84"/>
      <c r="OKE192" s="84"/>
      <c r="OKF192" s="84"/>
      <c r="OKG192" s="85"/>
      <c r="OKH192" s="78"/>
      <c r="OKI192" s="78"/>
      <c r="OKJ192" s="78"/>
      <c r="OKK192" s="100"/>
      <c r="OKL192" s="78"/>
      <c r="OKM192" s="81"/>
      <c r="OKN192" s="102"/>
      <c r="OKO192" s="80"/>
      <c r="OKP192" s="78"/>
      <c r="OKQ192" s="78"/>
      <c r="OKR192" s="78"/>
      <c r="OKS192" s="78"/>
      <c r="OKT192" s="83"/>
      <c r="OKU192" s="84"/>
      <c r="OKV192" s="84"/>
      <c r="OKW192" s="84"/>
      <c r="OKX192" s="85"/>
      <c r="OKY192" s="78"/>
      <c r="OKZ192" s="78"/>
      <c r="OLA192" s="78"/>
      <c r="OLB192" s="100"/>
      <c r="OLC192" s="78"/>
      <c r="OLD192" s="81"/>
      <c r="OLE192" s="102"/>
      <c r="OLF192" s="80"/>
      <c r="OLG192" s="78"/>
      <c r="OLH192" s="78"/>
      <c r="OLI192" s="78"/>
      <c r="OLJ192" s="78"/>
      <c r="OLK192" s="83"/>
      <c r="OLL192" s="84"/>
      <c r="OLM192" s="84"/>
      <c r="OLN192" s="84"/>
      <c r="OLO192" s="85"/>
      <c r="OLP192" s="78"/>
      <c r="OLQ192" s="78"/>
      <c r="OLR192" s="78"/>
      <c r="OLS192" s="100"/>
      <c r="OLT192" s="78"/>
      <c r="OLU192" s="81"/>
      <c r="OLV192" s="102"/>
      <c r="OLW192" s="80"/>
      <c r="OLX192" s="78"/>
      <c r="OLY192" s="78"/>
      <c r="OLZ192" s="78"/>
      <c r="OMA192" s="78"/>
      <c r="OMB192" s="83"/>
      <c r="OMC192" s="84"/>
      <c r="OMD192" s="84"/>
      <c r="OME192" s="84"/>
      <c r="OMF192" s="85"/>
      <c r="OMG192" s="78"/>
      <c r="OMH192" s="78"/>
      <c r="OMI192" s="78"/>
      <c r="OMJ192" s="100"/>
      <c r="OMK192" s="78"/>
      <c r="OML192" s="81"/>
      <c r="OMM192" s="102"/>
      <c r="OMN192" s="80"/>
      <c r="OMO192" s="78"/>
      <c r="OMP192" s="78"/>
      <c r="OMQ192" s="78"/>
      <c r="OMR192" s="78"/>
      <c r="OMS192" s="83"/>
      <c r="OMT192" s="84"/>
      <c r="OMU192" s="84"/>
      <c r="OMV192" s="84"/>
      <c r="OMW192" s="85"/>
      <c r="OMX192" s="78"/>
      <c r="OMY192" s="78"/>
      <c r="OMZ192" s="78"/>
      <c r="ONA192" s="100"/>
      <c r="ONB192" s="78"/>
      <c r="ONC192" s="81"/>
      <c r="OND192" s="102"/>
      <c r="ONE192" s="80"/>
      <c r="ONF192" s="78"/>
      <c r="ONG192" s="78"/>
      <c r="ONH192" s="78"/>
      <c r="ONI192" s="78"/>
      <c r="ONJ192" s="83"/>
      <c r="ONK192" s="84"/>
      <c r="ONL192" s="84"/>
      <c r="ONM192" s="84"/>
      <c r="ONN192" s="85"/>
      <c r="ONO192" s="78"/>
      <c r="ONP192" s="78"/>
      <c r="ONQ192" s="78"/>
      <c r="ONR192" s="100"/>
      <c r="ONS192" s="78"/>
      <c r="ONT192" s="81"/>
      <c r="ONU192" s="102"/>
      <c r="ONV192" s="80"/>
      <c r="ONW192" s="78"/>
      <c r="ONX192" s="78"/>
      <c r="ONY192" s="78"/>
      <c r="ONZ192" s="78"/>
      <c r="OOA192" s="83"/>
      <c r="OOB192" s="84"/>
      <c r="OOC192" s="84"/>
      <c r="OOD192" s="84"/>
      <c r="OOE192" s="85"/>
      <c r="OOF192" s="78"/>
      <c r="OOG192" s="78"/>
      <c r="OOH192" s="78"/>
      <c r="OOI192" s="100"/>
      <c r="OOJ192" s="78"/>
      <c r="OOK192" s="81"/>
      <c r="OOL192" s="102"/>
      <c r="OOM192" s="80"/>
      <c r="OON192" s="78"/>
      <c r="OOO192" s="78"/>
      <c r="OOP192" s="78"/>
      <c r="OOQ192" s="78"/>
      <c r="OOR192" s="83"/>
      <c r="OOS192" s="84"/>
      <c r="OOT192" s="84"/>
      <c r="OOU192" s="84"/>
      <c r="OOV192" s="85"/>
      <c r="OOW192" s="78"/>
      <c r="OOX192" s="78"/>
      <c r="OOY192" s="78"/>
      <c r="OOZ192" s="100"/>
      <c r="OPA192" s="78"/>
      <c r="OPB192" s="81"/>
      <c r="OPC192" s="102"/>
      <c r="OPD192" s="80"/>
      <c r="OPE192" s="78"/>
      <c r="OPF192" s="78"/>
      <c r="OPG192" s="78"/>
      <c r="OPH192" s="78"/>
      <c r="OPI192" s="83"/>
      <c r="OPJ192" s="84"/>
      <c r="OPK192" s="84"/>
      <c r="OPL192" s="84"/>
      <c r="OPM192" s="85"/>
      <c r="OPN192" s="78"/>
      <c r="OPO192" s="78"/>
      <c r="OPP192" s="78"/>
      <c r="OPQ192" s="100"/>
      <c r="OPR192" s="78"/>
      <c r="OPS192" s="81"/>
      <c r="OPT192" s="102"/>
      <c r="OPU192" s="80"/>
      <c r="OPV192" s="78"/>
      <c r="OPW192" s="78"/>
      <c r="OPX192" s="78"/>
      <c r="OPY192" s="78"/>
      <c r="OPZ192" s="83"/>
      <c r="OQA192" s="84"/>
      <c r="OQB192" s="84"/>
      <c r="OQC192" s="84"/>
      <c r="OQD192" s="85"/>
      <c r="OQE192" s="78"/>
      <c r="OQF192" s="78"/>
      <c r="OQG192" s="78"/>
      <c r="OQH192" s="100"/>
      <c r="OQI192" s="78"/>
      <c r="OQJ192" s="81"/>
      <c r="OQK192" s="102"/>
      <c r="OQL192" s="80"/>
      <c r="OQM192" s="78"/>
      <c r="OQN192" s="78"/>
      <c r="OQO192" s="78"/>
      <c r="OQP192" s="78"/>
      <c r="OQQ192" s="83"/>
      <c r="OQR192" s="84"/>
      <c r="OQS192" s="84"/>
      <c r="OQT192" s="84"/>
      <c r="OQU192" s="85"/>
      <c r="OQV192" s="78"/>
      <c r="OQW192" s="78"/>
      <c r="OQX192" s="78"/>
      <c r="OQY192" s="100"/>
      <c r="OQZ192" s="78"/>
      <c r="ORA192" s="81"/>
      <c r="ORB192" s="102"/>
      <c r="ORC192" s="80"/>
      <c r="ORD192" s="78"/>
      <c r="ORE192" s="78"/>
      <c r="ORF192" s="78"/>
      <c r="ORG192" s="78"/>
      <c r="ORH192" s="83"/>
      <c r="ORI192" s="84"/>
      <c r="ORJ192" s="84"/>
      <c r="ORK192" s="84"/>
      <c r="ORL192" s="85"/>
      <c r="ORM192" s="78"/>
      <c r="ORN192" s="78"/>
      <c r="ORO192" s="78"/>
      <c r="ORP192" s="100"/>
      <c r="ORQ192" s="78"/>
      <c r="ORR192" s="81"/>
      <c r="ORS192" s="102"/>
      <c r="ORT192" s="80"/>
      <c r="ORU192" s="78"/>
      <c r="ORV192" s="78"/>
      <c r="ORW192" s="78"/>
      <c r="ORX192" s="78"/>
      <c r="ORY192" s="83"/>
      <c r="ORZ192" s="84"/>
      <c r="OSA192" s="84"/>
      <c r="OSB192" s="84"/>
      <c r="OSC192" s="85"/>
      <c r="OSD192" s="78"/>
      <c r="OSE192" s="78"/>
      <c r="OSF192" s="78"/>
      <c r="OSG192" s="100"/>
      <c r="OSH192" s="78"/>
      <c r="OSI192" s="81"/>
      <c r="OSJ192" s="102"/>
      <c r="OSK192" s="80"/>
      <c r="OSL192" s="78"/>
      <c r="OSM192" s="78"/>
      <c r="OSN192" s="78"/>
      <c r="OSO192" s="78"/>
      <c r="OSP192" s="83"/>
      <c r="OSQ192" s="84"/>
      <c r="OSR192" s="84"/>
      <c r="OSS192" s="84"/>
      <c r="OST192" s="85"/>
      <c r="OSU192" s="78"/>
      <c r="OSV192" s="78"/>
      <c r="OSW192" s="78"/>
      <c r="OSX192" s="100"/>
      <c r="OSY192" s="78"/>
      <c r="OSZ192" s="81"/>
      <c r="OTA192" s="102"/>
      <c r="OTB192" s="80"/>
      <c r="OTC192" s="78"/>
      <c r="OTD192" s="78"/>
      <c r="OTE192" s="78"/>
      <c r="OTF192" s="78"/>
      <c r="OTG192" s="83"/>
      <c r="OTH192" s="84"/>
      <c r="OTI192" s="84"/>
      <c r="OTJ192" s="84"/>
      <c r="OTK192" s="85"/>
      <c r="OTL192" s="78"/>
      <c r="OTM192" s="78"/>
      <c r="OTN192" s="78"/>
      <c r="OTO192" s="100"/>
      <c r="OTP192" s="78"/>
      <c r="OTQ192" s="81"/>
      <c r="OTR192" s="102"/>
      <c r="OTS192" s="80"/>
      <c r="OTT192" s="78"/>
      <c r="OTU192" s="78"/>
      <c r="OTV192" s="78"/>
      <c r="OTW192" s="78"/>
      <c r="OTX192" s="83"/>
      <c r="OTY192" s="84"/>
      <c r="OTZ192" s="84"/>
      <c r="OUA192" s="84"/>
      <c r="OUB192" s="85"/>
      <c r="OUC192" s="78"/>
      <c r="OUD192" s="78"/>
      <c r="OUE192" s="78"/>
      <c r="OUF192" s="100"/>
      <c r="OUG192" s="78"/>
      <c r="OUH192" s="81"/>
      <c r="OUI192" s="102"/>
      <c r="OUJ192" s="80"/>
      <c r="OUK192" s="78"/>
      <c r="OUL192" s="78"/>
      <c r="OUM192" s="78"/>
      <c r="OUN192" s="78"/>
      <c r="OUO192" s="83"/>
      <c r="OUP192" s="84"/>
      <c r="OUQ192" s="84"/>
      <c r="OUR192" s="84"/>
      <c r="OUS192" s="85"/>
      <c r="OUT192" s="78"/>
      <c r="OUU192" s="78"/>
      <c r="OUV192" s="78"/>
      <c r="OUW192" s="100"/>
      <c r="OUX192" s="78"/>
      <c r="OUY192" s="81"/>
      <c r="OUZ192" s="102"/>
      <c r="OVA192" s="80"/>
      <c r="OVB192" s="78"/>
      <c r="OVC192" s="78"/>
      <c r="OVD192" s="78"/>
      <c r="OVE192" s="78"/>
      <c r="OVF192" s="83"/>
      <c r="OVG192" s="84"/>
      <c r="OVH192" s="84"/>
      <c r="OVI192" s="84"/>
      <c r="OVJ192" s="85"/>
      <c r="OVK192" s="78"/>
      <c r="OVL192" s="78"/>
      <c r="OVM192" s="78"/>
      <c r="OVN192" s="100"/>
      <c r="OVO192" s="78"/>
      <c r="OVP192" s="81"/>
      <c r="OVQ192" s="102"/>
      <c r="OVR192" s="80"/>
      <c r="OVS192" s="78"/>
      <c r="OVT192" s="78"/>
      <c r="OVU192" s="78"/>
      <c r="OVV192" s="78"/>
      <c r="OVW192" s="83"/>
      <c r="OVX192" s="84"/>
      <c r="OVY192" s="84"/>
      <c r="OVZ192" s="84"/>
      <c r="OWA192" s="85"/>
      <c r="OWB192" s="78"/>
      <c r="OWC192" s="78"/>
      <c r="OWD192" s="78"/>
      <c r="OWE192" s="100"/>
      <c r="OWF192" s="78"/>
      <c r="OWG192" s="81"/>
      <c r="OWH192" s="102"/>
      <c r="OWI192" s="80"/>
      <c r="OWJ192" s="78"/>
      <c r="OWK192" s="78"/>
      <c r="OWL192" s="78"/>
      <c r="OWM192" s="78"/>
      <c r="OWN192" s="83"/>
      <c r="OWO192" s="84"/>
      <c r="OWP192" s="84"/>
      <c r="OWQ192" s="84"/>
      <c r="OWR192" s="85"/>
      <c r="OWS192" s="78"/>
      <c r="OWT192" s="78"/>
      <c r="OWU192" s="78"/>
      <c r="OWV192" s="100"/>
      <c r="OWW192" s="78"/>
      <c r="OWX192" s="81"/>
      <c r="OWY192" s="102"/>
      <c r="OWZ192" s="80"/>
      <c r="OXA192" s="78"/>
      <c r="OXB192" s="78"/>
      <c r="OXC192" s="78"/>
      <c r="OXD192" s="78"/>
      <c r="OXE192" s="83"/>
      <c r="OXF192" s="84"/>
      <c r="OXG192" s="84"/>
      <c r="OXH192" s="84"/>
      <c r="OXI192" s="85"/>
      <c r="OXJ192" s="78"/>
      <c r="OXK192" s="78"/>
      <c r="OXL192" s="78"/>
      <c r="OXM192" s="100"/>
      <c r="OXN192" s="78"/>
      <c r="OXO192" s="81"/>
      <c r="OXP192" s="102"/>
      <c r="OXQ192" s="80"/>
      <c r="OXR192" s="78"/>
      <c r="OXS192" s="78"/>
      <c r="OXT192" s="78"/>
      <c r="OXU192" s="78"/>
      <c r="OXV192" s="83"/>
      <c r="OXW192" s="84"/>
      <c r="OXX192" s="84"/>
      <c r="OXY192" s="84"/>
      <c r="OXZ192" s="85"/>
      <c r="OYA192" s="78"/>
      <c r="OYB192" s="78"/>
      <c r="OYC192" s="78"/>
      <c r="OYD192" s="100"/>
      <c r="OYE192" s="78"/>
      <c r="OYF192" s="81"/>
      <c r="OYG192" s="102"/>
      <c r="OYH192" s="80"/>
      <c r="OYI192" s="78"/>
      <c r="OYJ192" s="78"/>
      <c r="OYK192" s="78"/>
      <c r="OYL192" s="78"/>
      <c r="OYM192" s="83"/>
      <c r="OYN192" s="84"/>
      <c r="OYO192" s="84"/>
      <c r="OYP192" s="84"/>
      <c r="OYQ192" s="85"/>
      <c r="OYR192" s="78"/>
      <c r="OYS192" s="78"/>
      <c r="OYT192" s="78"/>
      <c r="OYU192" s="100"/>
      <c r="OYV192" s="78"/>
      <c r="OYW192" s="81"/>
      <c r="OYX192" s="102"/>
      <c r="OYY192" s="80"/>
      <c r="OYZ192" s="78"/>
      <c r="OZA192" s="78"/>
      <c r="OZB192" s="78"/>
      <c r="OZC192" s="78"/>
      <c r="OZD192" s="83"/>
      <c r="OZE192" s="84"/>
      <c r="OZF192" s="84"/>
      <c r="OZG192" s="84"/>
      <c r="OZH192" s="85"/>
      <c r="OZI192" s="78"/>
      <c r="OZJ192" s="78"/>
      <c r="OZK192" s="78"/>
      <c r="OZL192" s="100"/>
      <c r="OZM192" s="78"/>
      <c r="OZN192" s="81"/>
      <c r="OZO192" s="102"/>
      <c r="OZP192" s="80"/>
      <c r="OZQ192" s="78"/>
      <c r="OZR192" s="78"/>
      <c r="OZS192" s="78"/>
      <c r="OZT192" s="78"/>
      <c r="OZU192" s="83"/>
      <c r="OZV192" s="84"/>
      <c r="OZW192" s="84"/>
      <c r="OZX192" s="84"/>
      <c r="OZY192" s="85"/>
      <c r="OZZ192" s="78"/>
      <c r="PAA192" s="78"/>
      <c r="PAB192" s="78"/>
      <c r="PAC192" s="100"/>
      <c r="PAD192" s="78"/>
      <c r="PAE192" s="81"/>
      <c r="PAF192" s="102"/>
      <c r="PAG192" s="80"/>
      <c r="PAH192" s="78"/>
      <c r="PAI192" s="78"/>
      <c r="PAJ192" s="78"/>
      <c r="PAK192" s="78"/>
      <c r="PAL192" s="83"/>
      <c r="PAM192" s="84"/>
      <c r="PAN192" s="84"/>
      <c r="PAO192" s="84"/>
      <c r="PAP192" s="85"/>
      <c r="PAQ192" s="78"/>
      <c r="PAR192" s="78"/>
      <c r="PAS192" s="78"/>
      <c r="PAT192" s="100"/>
      <c r="PAU192" s="78"/>
      <c r="PAV192" s="81"/>
      <c r="PAW192" s="102"/>
      <c r="PAX192" s="80"/>
      <c r="PAY192" s="78"/>
      <c r="PAZ192" s="78"/>
      <c r="PBA192" s="78"/>
      <c r="PBB192" s="78"/>
      <c r="PBC192" s="83"/>
      <c r="PBD192" s="84"/>
      <c r="PBE192" s="84"/>
      <c r="PBF192" s="84"/>
      <c r="PBG192" s="85"/>
      <c r="PBH192" s="78"/>
      <c r="PBI192" s="78"/>
      <c r="PBJ192" s="78"/>
      <c r="PBK192" s="100"/>
      <c r="PBL192" s="78"/>
      <c r="PBM192" s="81"/>
      <c r="PBN192" s="102"/>
      <c r="PBO192" s="80"/>
      <c r="PBP192" s="78"/>
      <c r="PBQ192" s="78"/>
      <c r="PBR192" s="78"/>
      <c r="PBS192" s="78"/>
      <c r="PBT192" s="83"/>
      <c r="PBU192" s="84"/>
      <c r="PBV192" s="84"/>
      <c r="PBW192" s="84"/>
      <c r="PBX192" s="85"/>
      <c r="PBY192" s="78"/>
      <c r="PBZ192" s="78"/>
      <c r="PCA192" s="78"/>
      <c r="PCB192" s="100"/>
      <c r="PCC192" s="78"/>
      <c r="PCD192" s="81"/>
      <c r="PCE192" s="102"/>
      <c r="PCF192" s="80"/>
      <c r="PCG192" s="78"/>
      <c r="PCH192" s="78"/>
      <c r="PCI192" s="78"/>
      <c r="PCJ192" s="78"/>
      <c r="PCK192" s="83"/>
      <c r="PCL192" s="84"/>
      <c r="PCM192" s="84"/>
      <c r="PCN192" s="84"/>
      <c r="PCO192" s="85"/>
      <c r="PCP192" s="78"/>
      <c r="PCQ192" s="78"/>
      <c r="PCR192" s="78"/>
      <c r="PCS192" s="100"/>
      <c r="PCT192" s="78"/>
      <c r="PCU192" s="81"/>
      <c r="PCV192" s="102"/>
      <c r="PCW192" s="80"/>
      <c r="PCX192" s="78"/>
      <c r="PCY192" s="78"/>
      <c r="PCZ192" s="78"/>
      <c r="PDA192" s="78"/>
      <c r="PDB192" s="83"/>
      <c r="PDC192" s="84"/>
      <c r="PDD192" s="84"/>
      <c r="PDE192" s="84"/>
      <c r="PDF192" s="85"/>
      <c r="PDG192" s="78"/>
      <c r="PDH192" s="78"/>
      <c r="PDI192" s="78"/>
      <c r="PDJ192" s="100"/>
      <c r="PDK192" s="78"/>
      <c r="PDL192" s="81"/>
      <c r="PDM192" s="102"/>
      <c r="PDN192" s="80"/>
      <c r="PDO192" s="78"/>
      <c r="PDP192" s="78"/>
      <c r="PDQ192" s="78"/>
      <c r="PDR192" s="78"/>
      <c r="PDS192" s="83"/>
      <c r="PDT192" s="84"/>
      <c r="PDU192" s="84"/>
      <c r="PDV192" s="84"/>
      <c r="PDW192" s="85"/>
      <c r="PDX192" s="78"/>
      <c r="PDY192" s="78"/>
      <c r="PDZ192" s="78"/>
      <c r="PEA192" s="100"/>
      <c r="PEB192" s="78"/>
      <c r="PEC192" s="81"/>
      <c r="PED192" s="102"/>
      <c r="PEE192" s="80"/>
      <c r="PEF192" s="78"/>
      <c r="PEG192" s="78"/>
      <c r="PEH192" s="78"/>
      <c r="PEI192" s="78"/>
      <c r="PEJ192" s="83"/>
      <c r="PEK192" s="84"/>
      <c r="PEL192" s="84"/>
      <c r="PEM192" s="84"/>
      <c r="PEN192" s="85"/>
      <c r="PEO192" s="78"/>
      <c r="PEP192" s="78"/>
      <c r="PEQ192" s="78"/>
      <c r="PER192" s="100"/>
      <c r="PES192" s="78"/>
      <c r="PET192" s="81"/>
      <c r="PEU192" s="102"/>
      <c r="PEV192" s="80"/>
      <c r="PEW192" s="78"/>
      <c r="PEX192" s="78"/>
      <c r="PEY192" s="78"/>
      <c r="PEZ192" s="78"/>
      <c r="PFA192" s="83"/>
      <c r="PFB192" s="84"/>
      <c r="PFC192" s="84"/>
      <c r="PFD192" s="84"/>
      <c r="PFE192" s="85"/>
      <c r="PFF192" s="78"/>
      <c r="PFG192" s="78"/>
      <c r="PFH192" s="78"/>
      <c r="PFI192" s="100"/>
      <c r="PFJ192" s="78"/>
      <c r="PFK192" s="81"/>
      <c r="PFL192" s="102"/>
      <c r="PFM192" s="80"/>
      <c r="PFN192" s="78"/>
      <c r="PFO192" s="78"/>
      <c r="PFP192" s="78"/>
      <c r="PFQ192" s="78"/>
      <c r="PFR192" s="83"/>
      <c r="PFS192" s="84"/>
      <c r="PFT192" s="84"/>
      <c r="PFU192" s="84"/>
      <c r="PFV192" s="85"/>
      <c r="PFW192" s="78"/>
      <c r="PFX192" s="78"/>
      <c r="PFY192" s="78"/>
      <c r="PFZ192" s="100"/>
      <c r="PGA192" s="78"/>
      <c r="PGB192" s="81"/>
      <c r="PGC192" s="102"/>
      <c r="PGD192" s="80"/>
      <c r="PGE192" s="78"/>
      <c r="PGF192" s="78"/>
      <c r="PGG192" s="78"/>
      <c r="PGH192" s="78"/>
      <c r="PGI192" s="83"/>
      <c r="PGJ192" s="84"/>
      <c r="PGK192" s="84"/>
      <c r="PGL192" s="84"/>
      <c r="PGM192" s="85"/>
      <c r="PGN192" s="78"/>
      <c r="PGO192" s="78"/>
      <c r="PGP192" s="78"/>
      <c r="PGQ192" s="100"/>
      <c r="PGR192" s="78"/>
      <c r="PGS192" s="81"/>
      <c r="PGT192" s="102"/>
      <c r="PGU192" s="80"/>
      <c r="PGV192" s="78"/>
      <c r="PGW192" s="78"/>
      <c r="PGX192" s="78"/>
      <c r="PGY192" s="78"/>
      <c r="PGZ192" s="83"/>
      <c r="PHA192" s="84"/>
      <c r="PHB192" s="84"/>
      <c r="PHC192" s="84"/>
      <c r="PHD192" s="85"/>
      <c r="PHE192" s="78"/>
      <c r="PHF192" s="78"/>
      <c r="PHG192" s="78"/>
      <c r="PHH192" s="100"/>
      <c r="PHI192" s="78"/>
      <c r="PHJ192" s="81"/>
      <c r="PHK192" s="102"/>
      <c r="PHL192" s="80"/>
      <c r="PHM192" s="78"/>
      <c r="PHN192" s="78"/>
      <c r="PHO192" s="78"/>
      <c r="PHP192" s="78"/>
      <c r="PHQ192" s="83"/>
      <c r="PHR192" s="84"/>
      <c r="PHS192" s="84"/>
      <c r="PHT192" s="84"/>
      <c r="PHU192" s="85"/>
      <c r="PHV192" s="78"/>
      <c r="PHW192" s="78"/>
      <c r="PHX192" s="78"/>
      <c r="PHY192" s="100"/>
      <c r="PHZ192" s="78"/>
      <c r="PIA192" s="81"/>
      <c r="PIB192" s="102"/>
      <c r="PIC192" s="80"/>
      <c r="PID192" s="78"/>
      <c r="PIE192" s="78"/>
      <c r="PIF192" s="78"/>
      <c r="PIG192" s="78"/>
      <c r="PIH192" s="83"/>
      <c r="PII192" s="84"/>
      <c r="PIJ192" s="84"/>
      <c r="PIK192" s="84"/>
      <c r="PIL192" s="85"/>
      <c r="PIM192" s="78"/>
      <c r="PIN192" s="78"/>
      <c r="PIO192" s="78"/>
      <c r="PIP192" s="100"/>
      <c r="PIQ192" s="78"/>
      <c r="PIR192" s="81"/>
      <c r="PIS192" s="102"/>
      <c r="PIT192" s="80"/>
      <c r="PIU192" s="78"/>
      <c r="PIV192" s="78"/>
      <c r="PIW192" s="78"/>
      <c r="PIX192" s="78"/>
      <c r="PIY192" s="83"/>
      <c r="PIZ192" s="84"/>
      <c r="PJA192" s="84"/>
      <c r="PJB192" s="84"/>
      <c r="PJC192" s="85"/>
      <c r="PJD192" s="78"/>
      <c r="PJE192" s="78"/>
      <c r="PJF192" s="78"/>
      <c r="PJG192" s="100"/>
      <c r="PJH192" s="78"/>
      <c r="PJI192" s="81"/>
      <c r="PJJ192" s="102"/>
      <c r="PJK192" s="80"/>
      <c r="PJL192" s="78"/>
      <c r="PJM192" s="78"/>
      <c r="PJN192" s="78"/>
      <c r="PJO192" s="78"/>
      <c r="PJP192" s="83"/>
      <c r="PJQ192" s="84"/>
      <c r="PJR192" s="84"/>
      <c r="PJS192" s="84"/>
      <c r="PJT192" s="85"/>
      <c r="PJU192" s="78"/>
      <c r="PJV192" s="78"/>
      <c r="PJW192" s="78"/>
      <c r="PJX192" s="100"/>
      <c r="PJY192" s="78"/>
      <c r="PJZ192" s="81"/>
      <c r="PKA192" s="102"/>
      <c r="PKB192" s="80"/>
      <c r="PKC192" s="78"/>
      <c r="PKD192" s="78"/>
      <c r="PKE192" s="78"/>
      <c r="PKF192" s="78"/>
      <c r="PKG192" s="83"/>
      <c r="PKH192" s="84"/>
      <c r="PKI192" s="84"/>
      <c r="PKJ192" s="84"/>
      <c r="PKK192" s="85"/>
      <c r="PKL192" s="78"/>
      <c r="PKM192" s="78"/>
      <c r="PKN192" s="78"/>
      <c r="PKO192" s="100"/>
      <c r="PKP192" s="78"/>
      <c r="PKQ192" s="81"/>
      <c r="PKR192" s="102"/>
      <c r="PKS192" s="80"/>
      <c r="PKT192" s="78"/>
      <c r="PKU192" s="78"/>
      <c r="PKV192" s="78"/>
      <c r="PKW192" s="78"/>
      <c r="PKX192" s="83"/>
      <c r="PKY192" s="84"/>
      <c r="PKZ192" s="84"/>
      <c r="PLA192" s="84"/>
      <c r="PLB192" s="85"/>
      <c r="PLC192" s="78"/>
      <c r="PLD192" s="78"/>
      <c r="PLE192" s="78"/>
      <c r="PLF192" s="100"/>
      <c r="PLG192" s="78"/>
      <c r="PLH192" s="81"/>
      <c r="PLI192" s="102"/>
      <c r="PLJ192" s="80"/>
      <c r="PLK192" s="78"/>
      <c r="PLL192" s="78"/>
      <c r="PLM192" s="78"/>
      <c r="PLN192" s="78"/>
      <c r="PLO192" s="83"/>
      <c r="PLP192" s="84"/>
      <c r="PLQ192" s="84"/>
      <c r="PLR192" s="84"/>
      <c r="PLS192" s="85"/>
      <c r="PLT192" s="78"/>
      <c r="PLU192" s="78"/>
      <c r="PLV192" s="78"/>
      <c r="PLW192" s="100"/>
      <c r="PLX192" s="78"/>
      <c r="PLY192" s="81"/>
      <c r="PLZ192" s="102"/>
      <c r="PMA192" s="80"/>
      <c r="PMB192" s="78"/>
      <c r="PMC192" s="78"/>
      <c r="PMD192" s="78"/>
      <c r="PME192" s="78"/>
      <c r="PMF192" s="83"/>
      <c r="PMG192" s="84"/>
      <c r="PMH192" s="84"/>
      <c r="PMI192" s="84"/>
      <c r="PMJ192" s="85"/>
      <c r="PMK192" s="78"/>
      <c r="PML192" s="78"/>
      <c r="PMM192" s="78"/>
      <c r="PMN192" s="100"/>
      <c r="PMO192" s="78"/>
      <c r="PMP192" s="81"/>
      <c r="PMQ192" s="102"/>
      <c r="PMR192" s="80"/>
      <c r="PMS192" s="78"/>
      <c r="PMT192" s="78"/>
      <c r="PMU192" s="78"/>
      <c r="PMV192" s="78"/>
      <c r="PMW192" s="83"/>
      <c r="PMX192" s="84"/>
      <c r="PMY192" s="84"/>
      <c r="PMZ192" s="84"/>
      <c r="PNA192" s="85"/>
      <c r="PNB192" s="78"/>
      <c r="PNC192" s="78"/>
      <c r="PND192" s="78"/>
      <c r="PNE192" s="100"/>
      <c r="PNF192" s="78"/>
      <c r="PNG192" s="81"/>
      <c r="PNH192" s="102"/>
      <c r="PNI192" s="80"/>
      <c r="PNJ192" s="78"/>
      <c r="PNK192" s="78"/>
      <c r="PNL192" s="78"/>
      <c r="PNM192" s="78"/>
      <c r="PNN192" s="83"/>
      <c r="PNO192" s="84"/>
      <c r="PNP192" s="84"/>
      <c r="PNQ192" s="84"/>
      <c r="PNR192" s="85"/>
      <c r="PNS192" s="78"/>
      <c r="PNT192" s="78"/>
      <c r="PNU192" s="78"/>
      <c r="PNV192" s="100"/>
      <c r="PNW192" s="78"/>
      <c r="PNX192" s="81"/>
      <c r="PNY192" s="102"/>
      <c r="PNZ192" s="80"/>
      <c r="POA192" s="78"/>
      <c r="POB192" s="78"/>
      <c r="POC192" s="78"/>
      <c r="POD192" s="78"/>
      <c r="POE192" s="83"/>
      <c r="POF192" s="84"/>
      <c r="POG192" s="84"/>
      <c r="POH192" s="84"/>
      <c r="POI192" s="85"/>
      <c r="POJ192" s="78"/>
      <c r="POK192" s="78"/>
      <c r="POL192" s="78"/>
      <c r="POM192" s="100"/>
      <c r="PON192" s="78"/>
      <c r="POO192" s="81"/>
      <c r="POP192" s="102"/>
      <c r="POQ192" s="80"/>
      <c r="POR192" s="78"/>
      <c r="POS192" s="78"/>
      <c r="POT192" s="78"/>
      <c r="POU192" s="78"/>
      <c r="POV192" s="83"/>
      <c r="POW192" s="84"/>
      <c r="POX192" s="84"/>
      <c r="POY192" s="84"/>
      <c r="POZ192" s="85"/>
      <c r="PPA192" s="78"/>
      <c r="PPB192" s="78"/>
      <c r="PPC192" s="78"/>
      <c r="PPD192" s="100"/>
      <c r="PPE192" s="78"/>
      <c r="PPF192" s="81"/>
      <c r="PPG192" s="102"/>
      <c r="PPH192" s="80"/>
      <c r="PPI192" s="78"/>
      <c r="PPJ192" s="78"/>
      <c r="PPK192" s="78"/>
      <c r="PPL192" s="78"/>
      <c r="PPM192" s="83"/>
      <c r="PPN192" s="84"/>
      <c r="PPO192" s="84"/>
      <c r="PPP192" s="84"/>
      <c r="PPQ192" s="85"/>
      <c r="PPR192" s="78"/>
      <c r="PPS192" s="78"/>
      <c r="PPT192" s="78"/>
      <c r="PPU192" s="100"/>
      <c r="PPV192" s="78"/>
      <c r="PPW192" s="81"/>
      <c r="PPX192" s="102"/>
      <c r="PPY192" s="80"/>
      <c r="PPZ192" s="78"/>
      <c r="PQA192" s="78"/>
      <c r="PQB192" s="78"/>
      <c r="PQC192" s="78"/>
      <c r="PQD192" s="83"/>
      <c r="PQE192" s="84"/>
      <c r="PQF192" s="84"/>
      <c r="PQG192" s="84"/>
      <c r="PQH192" s="85"/>
      <c r="PQI192" s="78"/>
      <c r="PQJ192" s="78"/>
      <c r="PQK192" s="78"/>
      <c r="PQL192" s="100"/>
      <c r="PQM192" s="78"/>
      <c r="PQN192" s="81"/>
      <c r="PQO192" s="102"/>
      <c r="PQP192" s="80"/>
      <c r="PQQ192" s="78"/>
      <c r="PQR192" s="78"/>
      <c r="PQS192" s="78"/>
      <c r="PQT192" s="78"/>
      <c r="PQU192" s="83"/>
      <c r="PQV192" s="84"/>
      <c r="PQW192" s="84"/>
      <c r="PQX192" s="84"/>
      <c r="PQY192" s="85"/>
      <c r="PQZ192" s="78"/>
      <c r="PRA192" s="78"/>
      <c r="PRB192" s="78"/>
      <c r="PRC192" s="100"/>
      <c r="PRD192" s="78"/>
      <c r="PRE192" s="81"/>
      <c r="PRF192" s="102"/>
      <c r="PRG192" s="80"/>
      <c r="PRH192" s="78"/>
      <c r="PRI192" s="78"/>
      <c r="PRJ192" s="78"/>
      <c r="PRK192" s="78"/>
      <c r="PRL192" s="83"/>
      <c r="PRM192" s="84"/>
      <c r="PRN192" s="84"/>
      <c r="PRO192" s="84"/>
      <c r="PRP192" s="85"/>
      <c r="PRQ192" s="78"/>
      <c r="PRR192" s="78"/>
      <c r="PRS192" s="78"/>
      <c r="PRT192" s="100"/>
      <c r="PRU192" s="78"/>
      <c r="PRV192" s="81"/>
      <c r="PRW192" s="102"/>
      <c r="PRX192" s="80"/>
      <c r="PRY192" s="78"/>
      <c r="PRZ192" s="78"/>
      <c r="PSA192" s="78"/>
      <c r="PSB192" s="78"/>
      <c r="PSC192" s="83"/>
      <c r="PSD192" s="84"/>
      <c r="PSE192" s="84"/>
      <c r="PSF192" s="84"/>
      <c r="PSG192" s="85"/>
      <c r="PSH192" s="78"/>
      <c r="PSI192" s="78"/>
      <c r="PSJ192" s="78"/>
      <c r="PSK192" s="100"/>
      <c r="PSL192" s="78"/>
      <c r="PSM192" s="81"/>
      <c r="PSN192" s="102"/>
      <c r="PSO192" s="80"/>
      <c r="PSP192" s="78"/>
      <c r="PSQ192" s="78"/>
      <c r="PSR192" s="78"/>
      <c r="PSS192" s="78"/>
      <c r="PST192" s="83"/>
      <c r="PSU192" s="84"/>
      <c r="PSV192" s="84"/>
      <c r="PSW192" s="84"/>
      <c r="PSX192" s="85"/>
      <c r="PSY192" s="78"/>
      <c r="PSZ192" s="78"/>
      <c r="PTA192" s="78"/>
      <c r="PTB192" s="100"/>
      <c r="PTC192" s="78"/>
      <c r="PTD192" s="81"/>
      <c r="PTE192" s="102"/>
      <c r="PTF192" s="80"/>
      <c r="PTG192" s="78"/>
      <c r="PTH192" s="78"/>
      <c r="PTI192" s="78"/>
      <c r="PTJ192" s="78"/>
      <c r="PTK192" s="83"/>
      <c r="PTL192" s="84"/>
      <c r="PTM192" s="84"/>
      <c r="PTN192" s="84"/>
      <c r="PTO192" s="85"/>
      <c r="PTP192" s="78"/>
      <c r="PTQ192" s="78"/>
      <c r="PTR192" s="78"/>
      <c r="PTS192" s="100"/>
      <c r="PTT192" s="78"/>
      <c r="PTU192" s="81"/>
      <c r="PTV192" s="102"/>
      <c r="PTW192" s="80"/>
      <c r="PTX192" s="78"/>
      <c r="PTY192" s="78"/>
      <c r="PTZ192" s="78"/>
      <c r="PUA192" s="78"/>
      <c r="PUB192" s="83"/>
      <c r="PUC192" s="84"/>
      <c r="PUD192" s="84"/>
      <c r="PUE192" s="84"/>
      <c r="PUF192" s="85"/>
      <c r="PUG192" s="78"/>
      <c r="PUH192" s="78"/>
      <c r="PUI192" s="78"/>
      <c r="PUJ192" s="100"/>
      <c r="PUK192" s="78"/>
      <c r="PUL192" s="81"/>
      <c r="PUM192" s="102"/>
      <c r="PUN192" s="80"/>
      <c r="PUO192" s="78"/>
      <c r="PUP192" s="78"/>
      <c r="PUQ192" s="78"/>
      <c r="PUR192" s="78"/>
      <c r="PUS192" s="83"/>
      <c r="PUT192" s="84"/>
      <c r="PUU192" s="84"/>
      <c r="PUV192" s="84"/>
      <c r="PUW192" s="85"/>
      <c r="PUX192" s="78"/>
      <c r="PUY192" s="78"/>
      <c r="PUZ192" s="78"/>
      <c r="PVA192" s="100"/>
      <c r="PVB192" s="78"/>
      <c r="PVC192" s="81"/>
      <c r="PVD192" s="102"/>
      <c r="PVE192" s="80"/>
      <c r="PVF192" s="78"/>
      <c r="PVG192" s="78"/>
      <c r="PVH192" s="78"/>
      <c r="PVI192" s="78"/>
      <c r="PVJ192" s="83"/>
      <c r="PVK192" s="84"/>
      <c r="PVL192" s="84"/>
      <c r="PVM192" s="84"/>
      <c r="PVN192" s="85"/>
      <c r="PVO192" s="78"/>
      <c r="PVP192" s="78"/>
      <c r="PVQ192" s="78"/>
      <c r="PVR192" s="100"/>
      <c r="PVS192" s="78"/>
      <c r="PVT192" s="81"/>
      <c r="PVU192" s="102"/>
      <c r="PVV192" s="80"/>
      <c r="PVW192" s="78"/>
      <c r="PVX192" s="78"/>
      <c r="PVY192" s="78"/>
      <c r="PVZ192" s="78"/>
      <c r="PWA192" s="83"/>
      <c r="PWB192" s="84"/>
      <c r="PWC192" s="84"/>
      <c r="PWD192" s="84"/>
      <c r="PWE192" s="85"/>
      <c r="PWF192" s="78"/>
      <c r="PWG192" s="78"/>
      <c r="PWH192" s="78"/>
      <c r="PWI192" s="100"/>
      <c r="PWJ192" s="78"/>
      <c r="PWK192" s="81"/>
      <c r="PWL192" s="102"/>
      <c r="PWM192" s="80"/>
      <c r="PWN192" s="78"/>
      <c r="PWO192" s="78"/>
      <c r="PWP192" s="78"/>
      <c r="PWQ192" s="78"/>
      <c r="PWR192" s="83"/>
      <c r="PWS192" s="84"/>
      <c r="PWT192" s="84"/>
      <c r="PWU192" s="84"/>
      <c r="PWV192" s="85"/>
      <c r="PWW192" s="78"/>
      <c r="PWX192" s="78"/>
      <c r="PWY192" s="78"/>
      <c r="PWZ192" s="100"/>
      <c r="PXA192" s="78"/>
      <c r="PXB192" s="81"/>
      <c r="PXC192" s="102"/>
      <c r="PXD192" s="80"/>
      <c r="PXE192" s="78"/>
      <c r="PXF192" s="78"/>
      <c r="PXG192" s="78"/>
      <c r="PXH192" s="78"/>
      <c r="PXI192" s="83"/>
      <c r="PXJ192" s="84"/>
      <c r="PXK192" s="84"/>
      <c r="PXL192" s="84"/>
      <c r="PXM192" s="85"/>
      <c r="PXN192" s="78"/>
      <c r="PXO192" s="78"/>
      <c r="PXP192" s="78"/>
      <c r="PXQ192" s="100"/>
      <c r="PXR192" s="78"/>
      <c r="PXS192" s="81"/>
      <c r="PXT192" s="102"/>
      <c r="PXU192" s="80"/>
      <c r="PXV192" s="78"/>
      <c r="PXW192" s="78"/>
      <c r="PXX192" s="78"/>
      <c r="PXY192" s="78"/>
      <c r="PXZ192" s="83"/>
      <c r="PYA192" s="84"/>
      <c r="PYB192" s="84"/>
      <c r="PYC192" s="84"/>
      <c r="PYD192" s="85"/>
      <c r="PYE192" s="78"/>
      <c r="PYF192" s="78"/>
      <c r="PYG192" s="78"/>
      <c r="PYH192" s="100"/>
      <c r="PYI192" s="78"/>
      <c r="PYJ192" s="81"/>
      <c r="PYK192" s="102"/>
      <c r="PYL192" s="80"/>
      <c r="PYM192" s="78"/>
      <c r="PYN192" s="78"/>
      <c r="PYO192" s="78"/>
      <c r="PYP192" s="78"/>
      <c r="PYQ192" s="83"/>
      <c r="PYR192" s="84"/>
      <c r="PYS192" s="84"/>
      <c r="PYT192" s="84"/>
      <c r="PYU192" s="85"/>
      <c r="PYV192" s="78"/>
      <c r="PYW192" s="78"/>
      <c r="PYX192" s="78"/>
      <c r="PYY192" s="100"/>
      <c r="PYZ192" s="78"/>
      <c r="PZA192" s="81"/>
      <c r="PZB192" s="102"/>
      <c r="PZC192" s="80"/>
      <c r="PZD192" s="78"/>
      <c r="PZE192" s="78"/>
      <c r="PZF192" s="78"/>
      <c r="PZG192" s="78"/>
      <c r="PZH192" s="83"/>
      <c r="PZI192" s="84"/>
      <c r="PZJ192" s="84"/>
      <c r="PZK192" s="84"/>
      <c r="PZL192" s="85"/>
      <c r="PZM192" s="78"/>
      <c r="PZN192" s="78"/>
      <c r="PZO192" s="78"/>
      <c r="PZP192" s="100"/>
      <c r="PZQ192" s="78"/>
      <c r="PZR192" s="81"/>
      <c r="PZS192" s="102"/>
      <c r="PZT192" s="80"/>
      <c r="PZU192" s="78"/>
      <c r="PZV192" s="78"/>
      <c r="PZW192" s="78"/>
      <c r="PZX192" s="78"/>
      <c r="PZY192" s="83"/>
      <c r="PZZ192" s="84"/>
      <c r="QAA192" s="84"/>
      <c r="QAB192" s="84"/>
      <c r="QAC192" s="85"/>
      <c r="QAD192" s="78"/>
      <c r="QAE192" s="78"/>
      <c r="QAF192" s="78"/>
      <c r="QAG192" s="100"/>
      <c r="QAH192" s="78"/>
      <c r="QAI192" s="81"/>
      <c r="QAJ192" s="102"/>
      <c r="QAK192" s="80"/>
      <c r="QAL192" s="78"/>
      <c r="QAM192" s="78"/>
      <c r="QAN192" s="78"/>
      <c r="QAO192" s="78"/>
      <c r="QAP192" s="83"/>
      <c r="QAQ192" s="84"/>
      <c r="QAR192" s="84"/>
      <c r="QAS192" s="84"/>
      <c r="QAT192" s="85"/>
      <c r="QAU192" s="78"/>
      <c r="QAV192" s="78"/>
      <c r="QAW192" s="78"/>
      <c r="QAX192" s="100"/>
      <c r="QAY192" s="78"/>
      <c r="QAZ192" s="81"/>
      <c r="QBA192" s="102"/>
      <c r="QBB192" s="80"/>
      <c r="QBC192" s="78"/>
      <c r="QBD192" s="78"/>
      <c r="QBE192" s="78"/>
      <c r="QBF192" s="78"/>
      <c r="QBG192" s="83"/>
      <c r="QBH192" s="84"/>
      <c r="QBI192" s="84"/>
      <c r="QBJ192" s="84"/>
      <c r="QBK192" s="85"/>
      <c r="QBL192" s="78"/>
      <c r="QBM192" s="78"/>
      <c r="QBN192" s="78"/>
      <c r="QBO192" s="100"/>
      <c r="QBP192" s="78"/>
      <c r="QBQ192" s="81"/>
      <c r="QBR192" s="102"/>
      <c r="QBS192" s="80"/>
      <c r="QBT192" s="78"/>
      <c r="QBU192" s="78"/>
      <c r="QBV192" s="78"/>
      <c r="QBW192" s="78"/>
      <c r="QBX192" s="83"/>
      <c r="QBY192" s="84"/>
      <c r="QBZ192" s="84"/>
      <c r="QCA192" s="84"/>
      <c r="QCB192" s="85"/>
      <c r="QCC192" s="78"/>
      <c r="QCD192" s="78"/>
      <c r="QCE192" s="78"/>
      <c r="QCF192" s="100"/>
      <c r="QCG192" s="78"/>
      <c r="QCH192" s="81"/>
      <c r="QCI192" s="102"/>
      <c r="QCJ192" s="80"/>
      <c r="QCK192" s="78"/>
      <c r="QCL192" s="78"/>
      <c r="QCM192" s="78"/>
      <c r="QCN192" s="78"/>
      <c r="QCO192" s="83"/>
      <c r="QCP192" s="84"/>
      <c r="QCQ192" s="84"/>
      <c r="QCR192" s="84"/>
      <c r="QCS192" s="85"/>
      <c r="QCT192" s="78"/>
      <c r="QCU192" s="78"/>
      <c r="QCV192" s="78"/>
      <c r="QCW192" s="100"/>
      <c r="QCX192" s="78"/>
      <c r="QCY192" s="81"/>
      <c r="QCZ192" s="102"/>
      <c r="QDA192" s="80"/>
      <c r="QDB192" s="78"/>
      <c r="QDC192" s="78"/>
      <c r="QDD192" s="78"/>
      <c r="QDE192" s="78"/>
      <c r="QDF192" s="83"/>
      <c r="QDG192" s="84"/>
      <c r="QDH192" s="84"/>
      <c r="QDI192" s="84"/>
      <c r="QDJ192" s="85"/>
      <c r="QDK192" s="78"/>
      <c r="QDL192" s="78"/>
      <c r="QDM192" s="78"/>
      <c r="QDN192" s="100"/>
      <c r="QDO192" s="78"/>
      <c r="QDP192" s="81"/>
      <c r="QDQ192" s="102"/>
      <c r="QDR192" s="80"/>
      <c r="QDS192" s="78"/>
      <c r="QDT192" s="78"/>
      <c r="QDU192" s="78"/>
      <c r="QDV192" s="78"/>
      <c r="QDW192" s="83"/>
      <c r="QDX192" s="84"/>
      <c r="QDY192" s="84"/>
      <c r="QDZ192" s="84"/>
      <c r="QEA192" s="85"/>
      <c r="QEB192" s="78"/>
      <c r="QEC192" s="78"/>
      <c r="QED192" s="78"/>
      <c r="QEE192" s="100"/>
      <c r="QEF192" s="78"/>
      <c r="QEG192" s="81"/>
      <c r="QEH192" s="102"/>
      <c r="QEI192" s="80"/>
      <c r="QEJ192" s="78"/>
      <c r="QEK192" s="78"/>
      <c r="QEL192" s="78"/>
      <c r="QEM192" s="78"/>
      <c r="QEN192" s="83"/>
      <c r="QEO192" s="84"/>
      <c r="QEP192" s="84"/>
      <c r="QEQ192" s="84"/>
      <c r="QER192" s="85"/>
      <c r="QES192" s="78"/>
      <c r="QET192" s="78"/>
      <c r="QEU192" s="78"/>
      <c r="QEV192" s="100"/>
      <c r="QEW192" s="78"/>
      <c r="QEX192" s="81"/>
      <c r="QEY192" s="102"/>
      <c r="QEZ192" s="80"/>
      <c r="QFA192" s="78"/>
      <c r="QFB192" s="78"/>
      <c r="QFC192" s="78"/>
      <c r="QFD192" s="78"/>
      <c r="QFE192" s="83"/>
      <c r="QFF192" s="84"/>
      <c r="QFG192" s="84"/>
      <c r="QFH192" s="84"/>
      <c r="QFI192" s="85"/>
      <c r="QFJ192" s="78"/>
      <c r="QFK192" s="78"/>
      <c r="QFL192" s="78"/>
      <c r="QFM192" s="100"/>
      <c r="QFN192" s="78"/>
      <c r="QFO192" s="81"/>
      <c r="QFP192" s="102"/>
      <c r="QFQ192" s="80"/>
      <c r="QFR192" s="78"/>
      <c r="QFS192" s="78"/>
      <c r="QFT192" s="78"/>
      <c r="QFU192" s="78"/>
      <c r="QFV192" s="83"/>
      <c r="QFW192" s="84"/>
      <c r="QFX192" s="84"/>
      <c r="QFY192" s="84"/>
      <c r="QFZ192" s="85"/>
      <c r="QGA192" s="78"/>
      <c r="QGB192" s="78"/>
      <c r="QGC192" s="78"/>
      <c r="QGD192" s="100"/>
      <c r="QGE192" s="78"/>
      <c r="QGF192" s="81"/>
      <c r="QGG192" s="102"/>
      <c r="QGH192" s="80"/>
      <c r="QGI192" s="78"/>
      <c r="QGJ192" s="78"/>
      <c r="QGK192" s="78"/>
      <c r="QGL192" s="78"/>
      <c r="QGM192" s="83"/>
      <c r="QGN192" s="84"/>
      <c r="QGO192" s="84"/>
      <c r="QGP192" s="84"/>
      <c r="QGQ192" s="85"/>
      <c r="QGR192" s="78"/>
      <c r="QGS192" s="78"/>
      <c r="QGT192" s="78"/>
      <c r="QGU192" s="100"/>
      <c r="QGV192" s="78"/>
      <c r="QGW192" s="81"/>
      <c r="QGX192" s="102"/>
      <c r="QGY192" s="80"/>
      <c r="QGZ192" s="78"/>
      <c r="QHA192" s="78"/>
      <c r="QHB192" s="78"/>
      <c r="QHC192" s="78"/>
      <c r="QHD192" s="83"/>
      <c r="QHE192" s="84"/>
      <c r="QHF192" s="84"/>
      <c r="QHG192" s="84"/>
      <c r="QHH192" s="85"/>
      <c r="QHI192" s="78"/>
      <c r="QHJ192" s="78"/>
      <c r="QHK192" s="78"/>
      <c r="QHL192" s="100"/>
      <c r="QHM192" s="78"/>
      <c r="QHN192" s="81"/>
      <c r="QHO192" s="102"/>
      <c r="QHP192" s="80"/>
      <c r="QHQ192" s="78"/>
      <c r="QHR192" s="78"/>
      <c r="QHS192" s="78"/>
      <c r="QHT192" s="78"/>
      <c r="QHU192" s="83"/>
      <c r="QHV192" s="84"/>
      <c r="QHW192" s="84"/>
      <c r="QHX192" s="84"/>
      <c r="QHY192" s="85"/>
      <c r="QHZ192" s="78"/>
      <c r="QIA192" s="78"/>
      <c r="QIB192" s="78"/>
      <c r="QIC192" s="100"/>
      <c r="QID192" s="78"/>
      <c r="QIE192" s="81"/>
      <c r="QIF192" s="102"/>
      <c r="QIG192" s="80"/>
      <c r="QIH192" s="78"/>
      <c r="QII192" s="78"/>
      <c r="QIJ192" s="78"/>
      <c r="QIK192" s="78"/>
      <c r="QIL192" s="83"/>
      <c r="QIM192" s="84"/>
      <c r="QIN192" s="84"/>
      <c r="QIO192" s="84"/>
      <c r="QIP192" s="85"/>
      <c r="QIQ192" s="78"/>
      <c r="QIR192" s="78"/>
      <c r="QIS192" s="78"/>
      <c r="QIT192" s="100"/>
      <c r="QIU192" s="78"/>
      <c r="QIV192" s="81"/>
      <c r="QIW192" s="102"/>
      <c r="QIX192" s="80"/>
      <c r="QIY192" s="78"/>
      <c r="QIZ192" s="78"/>
      <c r="QJA192" s="78"/>
      <c r="QJB192" s="78"/>
      <c r="QJC192" s="83"/>
      <c r="QJD192" s="84"/>
      <c r="QJE192" s="84"/>
      <c r="QJF192" s="84"/>
      <c r="QJG192" s="85"/>
      <c r="QJH192" s="78"/>
      <c r="QJI192" s="78"/>
      <c r="QJJ192" s="78"/>
      <c r="QJK192" s="100"/>
      <c r="QJL192" s="78"/>
      <c r="QJM192" s="81"/>
      <c r="QJN192" s="102"/>
      <c r="QJO192" s="80"/>
      <c r="QJP192" s="78"/>
      <c r="QJQ192" s="78"/>
      <c r="QJR192" s="78"/>
      <c r="QJS192" s="78"/>
      <c r="QJT192" s="83"/>
      <c r="QJU192" s="84"/>
      <c r="QJV192" s="84"/>
      <c r="QJW192" s="84"/>
      <c r="QJX192" s="85"/>
      <c r="QJY192" s="78"/>
      <c r="QJZ192" s="78"/>
      <c r="QKA192" s="78"/>
      <c r="QKB192" s="100"/>
      <c r="QKC192" s="78"/>
      <c r="QKD192" s="81"/>
      <c r="QKE192" s="102"/>
      <c r="QKF192" s="80"/>
      <c r="QKG192" s="78"/>
      <c r="QKH192" s="78"/>
      <c r="QKI192" s="78"/>
      <c r="QKJ192" s="78"/>
      <c r="QKK192" s="83"/>
      <c r="QKL192" s="84"/>
      <c r="QKM192" s="84"/>
      <c r="QKN192" s="84"/>
      <c r="QKO192" s="85"/>
      <c r="QKP192" s="78"/>
      <c r="QKQ192" s="78"/>
      <c r="QKR192" s="78"/>
      <c r="QKS192" s="100"/>
      <c r="QKT192" s="78"/>
      <c r="QKU192" s="81"/>
      <c r="QKV192" s="102"/>
      <c r="QKW192" s="80"/>
      <c r="QKX192" s="78"/>
      <c r="QKY192" s="78"/>
      <c r="QKZ192" s="78"/>
      <c r="QLA192" s="78"/>
      <c r="QLB192" s="83"/>
      <c r="QLC192" s="84"/>
      <c r="QLD192" s="84"/>
      <c r="QLE192" s="84"/>
      <c r="QLF192" s="85"/>
      <c r="QLG192" s="78"/>
      <c r="QLH192" s="78"/>
      <c r="QLI192" s="78"/>
      <c r="QLJ192" s="100"/>
      <c r="QLK192" s="78"/>
      <c r="QLL192" s="81"/>
      <c r="QLM192" s="102"/>
      <c r="QLN192" s="80"/>
      <c r="QLO192" s="78"/>
      <c r="QLP192" s="78"/>
      <c r="QLQ192" s="78"/>
      <c r="QLR192" s="78"/>
      <c r="QLS192" s="83"/>
      <c r="QLT192" s="84"/>
      <c r="QLU192" s="84"/>
      <c r="QLV192" s="84"/>
      <c r="QLW192" s="85"/>
      <c r="QLX192" s="78"/>
      <c r="QLY192" s="78"/>
      <c r="QLZ192" s="78"/>
      <c r="QMA192" s="100"/>
      <c r="QMB192" s="78"/>
      <c r="QMC192" s="81"/>
      <c r="QMD192" s="102"/>
      <c r="QME192" s="80"/>
      <c r="QMF192" s="78"/>
      <c r="QMG192" s="78"/>
      <c r="QMH192" s="78"/>
      <c r="QMI192" s="78"/>
      <c r="QMJ192" s="83"/>
      <c r="QMK192" s="84"/>
      <c r="QML192" s="84"/>
      <c r="QMM192" s="84"/>
      <c r="QMN192" s="85"/>
      <c r="QMO192" s="78"/>
      <c r="QMP192" s="78"/>
      <c r="QMQ192" s="78"/>
      <c r="QMR192" s="100"/>
      <c r="QMS192" s="78"/>
      <c r="QMT192" s="81"/>
      <c r="QMU192" s="102"/>
      <c r="QMV192" s="80"/>
      <c r="QMW192" s="78"/>
      <c r="QMX192" s="78"/>
      <c r="QMY192" s="78"/>
      <c r="QMZ192" s="78"/>
      <c r="QNA192" s="83"/>
      <c r="QNB192" s="84"/>
      <c r="QNC192" s="84"/>
      <c r="QND192" s="84"/>
      <c r="QNE192" s="85"/>
      <c r="QNF192" s="78"/>
      <c r="QNG192" s="78"/>
      <c r="QNH192" s="78"/>
      <c r="QNI192" s="100"/>
      <c r="QNJ192" s="78"/>
      <c r="QNK192" s="81"/>
      <c r="QNL192" s="102"/>
      <c r="QNM192" s="80"/>
      <c r="QNN192" s="78"/>
      <c r="QNO192" s="78"/>
      <c r="QNP192" s="78"/>
      <c r="QNQ192" s="78"/>
      <c r="QNR192" s="83"/>
      <c r="QNS192" s="84"/>
      <c r="QNT192" s="84"/>
      <c r="QNU192" s="84"/>
      <c r="QNV192" s="85"/>
      <c r="QNW192" s="78"/>
      <c r="QNX192" s="78"/>
      <c r="QNY192" s="78"/>
      <c r="QNZ192" s="100"/>
      <c r="QOA192" s="78"/>
      <c r="QOB192" s="81"/>
      <c r="QOC192" s="102"/>
      <c r="QOD192" s="80"/>
      <c r="QOE192" s="78"/>
      <c r="QOF192" s="78"/>
      <c r="QOG192" s="78"/>
      <c r="QOH192" s="78"/>
      <c r="QOI192" s="83"/>
      <c r="QOJ192" s="84"/>
      <c r="QOK192" s="84"/>
      <c r="QOL192" s="84"/>
      <c r="QOM192" s="85"/>
      <c r="QON192" s="78"/>
      <c r="QOO192" s="78"/>
      <c r="QOP192" s="78"/>
      <c r="QOQ192" s="100"/>
      <c r="QOR192" s="78"/>
      <c r="QOS192" s="81"/>
      <c r="QOT192" s="102"/>
      <c r="QOU192" s="80"/>
      <c r="QOV192" s="78"/>
      <c r="QOW192" s="78"/>
      <c r="QOX192" s="78"/>
      <c r="QOY192" s="78"/>
      <c r="QOZ192" s="83"/>
      <c r="QPA192" s="84"/>
      <c r="QPB192" s="84"/>
      <c r="QPC192" s="84"/>
      <c r="QPD192" s="85"/>
      <c r="QPE192" s="78"/>
      <c r="QPF192" s="78"/>
      <c r="QPG192" s="78"/>
      <c r="QPH192" s="100"/>
      <c r="QPI192" s="78"/>
      <c r="QPJ192" s="81"/>
      <c r="QPK192" s="102"/>
      <c r="QPL192" s="80"/>
      <c r="QPM192" s="78"/>
      <c r="QPN192" s="78"/>
      <c r="QPO192" s="78"/>
      <c r="QPP192" s="78"/>
      <c r="QPQ192" s="83"/>
      <c r="QPR192" s="84"/>
      <c r="QPS192" s="84"/>
      <c r="QPT192" s="84"/>
      <c r="QPU192" s="85"/>
      <c r="QPV192" s="78"/>
      <c r="QPW192" s="78"/>
      <c r="QPX192" s="78"/>
      <c r="QPY192" s="100"/>
      <c r="QPZ192" s="78"/>
      <c r="QQA192" s="81"/>
      <c r="QQB192" s="102"/>
      <c r="QQC192" s="80"/>
      <c r="QQD192" s="78"/>
      <c r="QQE192" s="78"/>
      <c r="QQF192" s="78"/>
      <c r="QQG192" s="78"/>
      <c r="QQH192" s="83"/>
      <c r="QQI192" s="84"/>
      <c r="QQJ192" s="84"/>
      <c r="QQK192" s="84"/>
      <c r="QQL192" s="85"/>
      <c r="QQM192" s="78"/>
      <c r="QQN192" s="78"/>
      <c r="QQO192" s="78"/>
      <c r="QQP192" s="100"/>
      <c r="QQQ192" s="78"/>
      <c r="QQR192" s="81"/>
      <c r="QQS192" s="102"/>
      <c r="QQT192" s="80"/>
      <c r="QQU192" s="78"/>
      <c r="QQV192" s="78"/>
      <c r="QQW192" s="78"/>
      <c r="QQX192" s="78"/>
      <c r="QQY192" s="83"/>
      <c r="QQZ192" s="84"/>
      <c r="QRA192" s="84"/>
      <c r="QRB192" s="84"/>
      <c r="QRC192" s="85"/>
      <c r="QRD192" s="78"/>
      <c r="QRE192" s="78"/>
      <c r="QRF192" s="78"/>
      <c r="QRG192" s="100"/>
      <c r="QRH192" s="78"/>
      <c r="QRI192" s="81"/>
      <c r="QRJ192" s="102"/>
      <c r="QRK192" s="80"/>
      <c r="QRL192" s="78"/>
      <c r="QRM192" s="78"/>
      <c r="QRN192" s="78"/>
      <c r="QRO192" s="78"/>
      <c r="QRP192" s="83"/>
      <c r="QRQ192" s="84"/>
      <c r="QRR192" s="84"/>
      <c r="QRS192" s="84"/>
      <c r="QRT192" s="85"/>
      <c r="QRU192" s="78"/>
      <c r="QRV192" s="78"/>
      <c r="QRW192" s="78"/>
      <c r="QRX192" s="100"/>
      <c r="QRY192" s="78"/>
      <c r="QRZ192" s="81"/>
      <c r="QSA192" s="102"/>
      <c r="QSB192" s="80"/>
      <c r="QSC192" s="78"/>
      <c r="QSD192" s="78"/>
      <c r="QSE192" s="78"/>
      <c r="QSF192" s="78"/>
      <c r="QSG192" s="83"/>
      <c r="QSH192" s="84"/>
      <c r="QSI192" s="84"/>
      <c r="QSJ192" s="84"/>
      <c r="QSK192" s="85"/>
      <c r="QSL192" s="78"/>
      <c r="QSM192" s="78"/>
      <c r="QSN192" s="78"/>
      <c r="QSO192" s="100"/>
      <c r="QSP192" s="78"/>
      <c r="QSQ192" s="81"/>
      <c r="QSR192" s="102"/>
      <c r="QSS192" s="80"/>
      <c r="QST192" s="78"/>
      <c r="QSU192" s="78"/>
      <c r="QSV192" s="78"/>
      <c r="QSW192" s="78"/>
      <c r="QSX192" s="83"/>
      <c r="QSY192" s="84"/>
      <c r="QSZ192" s="84"/>
      <c r="QTA192" s="84"/>
      <c r="QTB192" s="85"/>
      <c r="QTC192" s="78"/>
      <c r="QTD192" s="78"/>
      <c r="QTE192" s="78"/>
      <c r="QTF192" s="100"/>
      <c r="QTG192" s="78"/>
      <c r="QTH192" s="81"/>
      <c r="QTI192" s="102"/>
      <c r="QTJ192" s="80"/>
      <c r="QTK192" s="78"/>
      <c r="QTL192" s="78"/>
      <c r="QTM192" s="78"/>
      <c r="QTN192" s="78"/>
      <c r="QTO192" s="83"/>
      <c r="QTP192" s="84"/>
      <c r="QTQ192" s="84"/>
      <c r="QTR192" s="84"/>
      <c r="QTS192" s="85"/>
      <c r="QTT192" s="78"/>
      <c r="QTU192" s="78"/>
      <c r="QTV192" s="78"/>
      <c r="QTW192" s="100"/>
      <c r="QTX192" s="78"/>
      <c r="QTY192" s="81"/>
      <c r="QTZ192" s="102"/>
      <c r="QUA192" s="80"/>
      <c r="QUB192" s="78"/>
      <c r="QUC192" s="78"/>
      <c r="QUD192" s="78"/>
      <c r="QUE192" s="78"/>
      <c r="QUF192" s="83"/>
      <c r="QUG192" s="84"/>
      <c r="QUH192" s="84"/>
      <c r="QUI192" s="84"/>
      <c r="QUJ192" s="85"/>
      <c r="QUK192" s="78"/>
      <c r="QUL192" s="78"/>
      <c r="QUM192" s="78"/>
      <c r="QUN192" s="100"/>
      <c r="QUO192" s="78"/>
      <c r="QUP192" s="81"/>
      <c r="QUQ192" s="102"/>
      <c r="QUR192" s="80"/>
      <c r="QUS192" s="78"/>
      <c r="QUT192" s="78"/>
      <c r="QUU192" s="78"/>
      <c r="QUV192" s="78"/>
      <c r="QUW192" s="83"/>
      <c r="QUX192" s="84"/>
      <c r="QUY192" s="84"/>
      <c r="QUZ192" s="84"/>
      <c r="QVA192" s="85"/>
      <c r="QVB192" s="78"/>
      <c r="QVC192" s="78"/>
      <c r="QVD192" s="78"/>
      <c r="QVE192" s="100"/>
      <c r="QVF192" s="78"/>
      <c r="QVG192" s="81"/>
      <c r="QVH192" s="102"/>
      <c r="QVI192" s="80"/>
      <c r="QVJ192" s="78"/>
      <c r="QVK192" s="78"/>
      <c r="QVL192" s="78"/>
      <c r="QVM192" s="78"/>
      <c r="QVN192" s="83"/>
      <c r="QVO192" s="84"/>
      <c r="QVP192" s="84"/>
      <c r="QVQ192" s="84"/>
      <c r="QVR192" s="85"/>
      <c r="QVS192" s="78"/>
      <c r="QVT192" s="78"/>
      <c r="QVU192" s="78"/>
      <c r="QVV192" s="100"/>
      <c r="QVW192" s="78"/>
      <c r="QVX192" s="81"/>
      <c r="QVY192" s="102"/>
      <c r="QVZ192" s="80"/>
      <c r="QWA192" s="78"/>
      <c r="QWB192" s="78"/>
      <c r="QWC192" s="78"/>
      <c r="QWD192" s="78"/>
      <c r="QWE192" s="83"/>
      <c r="QWF192" s="84"/>
      <c r="QWG192" s="84"/>
      <c r="QWH192" s="84"/>
      <c r="QWI192" s="85"/>
      <c r="QWJ192" s="78"/>
      <c r="QWK192" s="78"/>
      <c r="QWL192" s="78"/>
      <c r="QWM192" s="100"/>
      <c r="QWN192" s="78"/>
      <c r="QWO192" s="81"/>
      <c r="QWP192" s="102"/>
      <c r="QWQ192" s="80"/>
      <c r="QWR192" s="78"/>
      <c r="QWS192" s="78"/>
      <c r="QWT192" s="78"/>
      <c r="QWU192" s="78"/>
      <c r="QWV192" s="83"/>
      <c r="QWW192" s="84"/>
      <c r="QWX192" s="84"/>
      <c r="QWY192" s="84"/>
      <c r="QWZ192" s="85"/>
      <c r="QXA192" s="78"/>
      <c r="QXB192" s="78"/>
      <c r="QXC192" s="78"/>
      <c r="QXD192" s="100"/>
      <c r="QXE192" s="78"/>
      <c r="QXF192" s="81"/>
      <c r="QXG192" s="102"/>
      <c r="QXH192" s="80"/>
      <c r="QXI192" s="78"/>
      <c r="QXJ192" s="78"/>
      <c r="QXK192" s="78"/>
      <c r="QXL192" s="78"/>
      <c r="QXM192" s="83"/>
      <c r="QXN192" s="84"/>
      <c r="QXO192" s="84"/>
      <c r="QXP192" s="84"/>
      <c r="QXQ192" s="85"/>
      <c r="QXR192" s="78"/>
      <c r="QXS192" s="78"/>
      <c r="QXT192" s="78"/>
      <c r="QXU192" s="100"/>
      <c r="QXV192" s="78"/>
      <c r="QXW192" s="81"/>
      <c r="QXX192" s="102"/>
      <c r="QXY192" s="80"/>
      <c r="QXZ192" s="78"/>
      <c r="QYA192" s="78"/>
      <c r="QYB192" s="78"/>
      <c r="QYC192" s="78"/>
      <c r="QYD192" s="83"/>
      <c r="QYE192" s="84"/>
      <c r="QYF192" s="84"/>
      <c r="QYG192" s="84"/>
      <c r="QYH192" s="85"/>
      <c r="QYI192" s="78"/>
      <c r="QYJ192" s="78"/>
      <c r="QYK192" s="78"/>
      <c r="QYL192" s="100"/>
      <c r="QYM192" s="78"/>
      <c r="QYN192" s="81"/>
      <c r="QYO192" s="102"/>
      <c r="QYP192" s="80"/>
      <c r="QYQ192" s="78"/>
      <c r="QYR192" s="78"/>
      <c r="QYS192" s="78"/>
      <c r="QYT192" s="78"/>
      <c r="QYU192" s="83"/>
      <c r="QYV192" s="84"/>
      <c r="QYW192" s="84"/>
      <c r="QYX192" s="84"/>
      <c r="QYY192" s="85"/>
      <c r="QYZ192" s="78"/>
      <c r="QZA192" s="78"/>
      <c r="QZB192" s="78"/>
      <c r="QZC192" s="100"/>
      <c r="QZD192" s="78"/>
      <c r="QZE192" s="81"/>
      <c r="QZF192" s="102"/>
      <c r="QZG192" s="80"/>
      <c r="QZH192" s="78"/>
      <c r="QZI192" s="78"/>
      <c r="QZJ192" s="78"/>
      <c r="QZK192" s="78"/>
      <c r="QZL192" s="83"/>
      <c r="QZM192" s="84"/>
      <c r="QZN192" s="84"/>
      <c r="QZO192" s="84"/>
      <c r="QZP192" s="85"/>
      <c r="QZQ192" s="78"/>
      <c r="QZR192" s="78"/>
      <c r="QZS192" s="78"/>
      <c r="QZT192" s="100"/>
      <c r="QZU192" s="78"/>
      <c r="QZV192" s="81"/>
      <c r="QZW192" s="102"/>
      <c r="QZX192" s="80"/>
      <c r="QZY192" s="78"/>
      <c r="QZZ192" s="78"/>
      <c r="RAA192" s="78"/>
      <c r="RAB192" s="78"/>
      <c r="RAC192" s="83"/>
      <c r="RAD192" s="84"/>
      <c r="RAE192" s="84"/>
      <c r="RAF192" s="84"/>
      <c r="RAG192" s="85"/>
      <c r="RAH192" s="78"/>
      <c r="RAI192" s="78"/>
      <c r="RAJ192" s="78"/>
      <c r="RAK192" s="100"/>
      <c r="RAL192" s="78"/>
      <c r="RAM192" s="81"/>
      <c r="RAN192" s="102"/>
      <c r="RAO192" s="80"/>
      <c r="RAP192" s="78"/>
      <c r="RAQ192" s="78"/>
      <c r="RAR192" s="78"/>
      <c r="RAS192" s="78"/>
      <c r="RAT192" s="83"/>
      <c r="RAU192" s="84"/>
      <c r="RAV192" s="84"/>
      <c r="RAW192" s="84"/>
      <c r="RAX192" s="85"/>
      <c r="RAY192" s="78"/>
      <c r="RAZ192" s="78"/>
      <c r="RBA192" s="78"/>
      <c r="RBB192" s="100"/>
      <c r="RBC192" s="78"/>
      <c r="RBD192" s="81"/>
      <c r="RBE192" s="102"/>
      <c r="RBF192" s="80"/>
      <c r="RBG192" s="78"/>
      <c r="RBH192" s="78"/>
      <c r="RBI192" s="78"/>
      <c r="RBJ192" s="78"/>
      <c r="RBK192" s="83"/>
      <c r="RBL192" s="84"/>
      <c r="RBM192" s="84"/>
      <c r="RBN192" s="84"/>
      <c r="RBO192" s="85"/>
      <c r="RBP192" s="78"/>
      <c r="RBQ192" s="78"/>
      <c r="RBR192" s="78"/>
      <c r="RBS192" s="100"/>
      <c r="RBT192" s="78"/>
      <c r="RBU192" s="81"/>
      <c r="RBV192" s="102"/>
      <c r="RBW192" s="80"/>
      <c r="RBX192" s="78"/>
      <c r="RBY192" s="78"/>
      <c r="RBZ192" s="78"/>
      <c r="RCA192" s="78"/>
      <c r="RCB192" s="83"/>
      <c r="RCC192" s="84"/>
      <c r="RCD192" s="84"/>
      <c r="RCE192" s="84"/>
      <c r="RCF192" s="85"/>
      <c r="RCG192" s="78"/>
      <c r="RCH192" s="78"/>
      <c r="RCI192" s="78"/>
      <c r="RCJ192" s="100"/>
      <c r="RCK192" s="78"/>
      <c r="RCL192" s="81"/>
      <c r="RCM192" s="102"/>
      <c r="RCN192" s="80"/>
      <c r="RCO192" s="78"/>
      <c r="RCP192" s="78"/>
      <c r="RCQ192" s="78"/>
      <c r="RCR192" s="78"/>
      <c r="RCS192" s="83"/>
      <c r="RCT192" s="84"/>
      <c r="RCU192" s="84"/>
      <c r="RCV192" s="84"/>
      <c r="RCW192" s="85"/>
      <c r="RCX192" s="78"/>
      <c r="RCY192" s="78"/>
      <c r="RCZ192" s="78"/>
      <c r="RDA192" s="100"/>
      <c r="RDB192" s="78"/>
      <c r="RDC192" s="81"/>
      <c r="RDD192" s="102"/>
      <c r="RDE192" s="80"/>
      <c r="RDF192" s="78"/>
      <c r="RDG192" s="78"/>
      <c r="RDH192" s="78"/>
      <c r="RDI192" s="78"/>
      <c r="RDJ192" s="83"/>
      <c r="RDK192" s="84"/>
      <c r="RDL192" s="84"/>
      <c r="RDM192" s="84"/>
      <c r="RDN192" s="85"/>
      <c r="RDO192" s="78"/>
      <c r="RDP192" s="78"/>
      <c r="RDQ192" s="78"/>
      <c r="RDR192" s="100"/>
      <c r="RDS192" s="78"/>
      <c r="RDT192" s="81"/>
      <c r="RDU192" s="102"/>
      <c r="RDV192" s="80"/>
      <c r="RDW192" s="78"/>
      <c r="RDX192" s="78"/>
      <c r="RDY192" s="78"/>
      <c r="RDZ192" s="78"/>
      <c r="REA192" s="83"/>
      <c r="REB192" s="84"/>
      <c r="REC192" s="84"/>
      <c r="RED192" s="84"/>
      <c r="REE192" s="85"/>
      <c r="REF192" s="78"/>
      <c r="REG192" s="78"/>
      <c r="REH192" s="78"/>
      <c r="REI192" s="100"/>
      <c r="REJ192" s="78"/>
      <c r="REK192" s="81"/>
      <c r="REL192" s="102"/>
      <c r="REM192" s="80"/>
      <c r="REN192" s="78"/>
      <c r="REO192" s="78"/>
      <c r="REP192" s="78"/>
      <c r="REQ192" s="78"/>
      <c r="RER192" s="83"/>
      <c r="RES192" s="84"/>
      <c r="RET192" s="84"/>
      <c r="REU192" s="84"/>
      <c r="REV192" s="85"/>
      <c r="REW192" s="78"/>
      <c r="REX192" s="78"/>
      <c r="REY192" s="78"/>
      <c r="REZ192" s="100"/>
      <c r="RFA192" s="78"/>
      <c r="RFB192" s="81"/>
      <c r="RFC192" s="102"/>
      <c r="RFD192" s="80"/>
      <c r="RFE192" s="78"/>
      <c r="RFF192" s="78"/>
      <c r="RFG192" s="78"/>
      <c r="RFH192" s="78"/>
      <c r="RFI192" s="83"/>
      <c r="RFJ192" s="84"/>
      <c r="RFK192" s="84"/>
      <c r="RFL192" s="84"/>
      <c r="RFM192" s="85"/>
      <c r="RFN192" s="78"/>
      <c r="RFO192" s="78"/>
      <c r="RFP192" s="78"/>
      <c r="RFQ192" s="100"/>
      <c r="RFR192" s="78"/>
      <c r="RFS192" s="81"/>
      <c r="RFT192" s="102"/>
      <c r="RFU192" s="80"/>
      <c r="RFV192" s="78"/>
      <c r="RFW192" s="78"/>
      <c r="RFX192" s="78"/>
      <c r="RFY192" s="78"/>
      <c r="RFZ192" s="83"/>
      <c r="RGA192" s="84"/>
      <c r="RGB192" s="84"/>
      <c r="RGC192" s="84"/>
      <c r="RGD192" s="85"/>
      <c r="RGE192" s="78"/>
      <c r="RGF192" s="78"/>
      <c r="RGG192" s="78"/>
      <c r="RGH192" s="100"/>
      <c r="RGI192" s="78"/>
      <c r="RGJ192" s="81"/>
      <c r="RGK192" s="102"/>
      <c r="RGL192" s="80"/>
      <c r="RGM192" s="78"/>
      <c r="RGN192" s="78"/>
      <c r="RGO192" s="78"/>
      <c r="RGP192" s="78"/>
      <c r="RGQ192" s="83"/>
      <c r="RGR192" s="84"/>
      <c r="RGS192" s="84"/>
      <c r="RGT192" s="84"/>
      <c r="RGU192" s="85"/>
      <c r="RGV192" s="78"/>
      <c r="RGW192" s="78"/>
      <c r="RGX192" s="78"/>
      <c r="RGY192" s="100"/>
      <c r="RGZ192" s="78"/>
      <c r="RHA192" s="81"/>
      <c r="RHB192" s="102"/>
      <c r="RHC192" s="80"/>
      <c r="RHD192" s="78"/>
      <c r="RHE192" s="78"/>
      <c r="RHF192" s="78"/>
      <c r="RHG192" s="78"/>
      <c r="RHH192" s="83"/>
      <c r="RHI192" s="84"/>
      <c r="RHJ192" s="84"/>
      <c r="RHK192" s="84"/>
      <c r="RHL192" s="85"/>
      <c r="RHM192" s="78"/>
      <c r="RHN192" s="78"/>
      <c r="RHO192" s="78"/>
      <c r="RHP192" s="100"/>
      <c r="RHQ192" s="78"/>
      <c r="RHR192" s="81"/>
      <c r="RHS192" s="102"/>
      <c r="RHT192" s="80"/>
      <c r="RHU192" s="78"/>
      <c r="RHV192" s="78"/>
      <c r="RHW192" s="78"/>
      <c r="RHX192" s="78"/>
      <c r="RHY192" s="83"/>
      <c r="RHZ192" s="84"/>
      <c r="RIA192" s="84"/>
      <c r="RIB192" s="84"/>
      <c r="RIC192" s="85"/>
      <c r="RID192" s="78"/>
      <c r="RIE192" s="78"/>
      <c r="RIF192" s="78"/>
      <c r="RIG192" s="100"/>
      <c r="RIH192" s="78"/>
      <c r="RII192" s="81"/>
      <c r="RIJ192" s="102"/>
      <c r="RIK192" s="80"/>
      <c r="RIL192" s="78"/>
      <c r="RIM192" s="78"/>
      <c r="RIN192" s="78"/>
      <c r="RIO192" s="78"/>
      <c r="RIP192" s="83"/>
      <c r="RIQ192" s="84"/>
      <c r="RIR192" s="84"/>
      <c r="RIS192" s="84"/>
      <c r="RIT192" s="85"/>
      <c r="RIU192" s="78"/>
      <c r="RIV192" s="78"/>
      <c r="RIW192" s="78"/>
      <c r="RIX192" s="100"/>
      <c r="RIY192" s="78"/>
      <c r="RIZ192" s="81"/>
      <c r="RJA192" s="102"/>
      <c r="RJB192" s="80"/>
      <c r="RJC192" s="78"/>
      <c r="RJD192" s="78"/>
      <c r="RJE192" s="78"/>
      <c r="RJF192" s="78"/>
      <c r="RJG192" s="83"/>
      <c r="RJH192" s="84"/>
      <c r="RJI192" s="84"/>
      <c r="RJJ192" s="84"/>
      <c r="RJK192" s="85"/>
      <c r="RJL192" s="78"/>
      <c r="RJM192" s="78"/>
      <c r="RJN192" s="78"/>
      <c r="RJO192" s="100"/>
      <c r="RJP192" s="78"/>
      <c r="RJQ192" s="81"/>
      <c r="RJR192" s="102"/>
      <c r="RJS192" s="80"/>
      <c r="RJT192" s="78"/>
      <c r="RJU192" s="78"/>
      <c r="RJV192" s="78"/>
      <c r="RJW192" s="78"/>
      <c r="RJX192" s="83"/>
      <c r="RJY192" s="84"/>
      <c r="RJZ192" s="84"/>
      <c r="RKA192" s="84"/>
      <c r="RKB192" s="85"/>
      <c r="RKC192" s="78"/>
      <c r="RKD192" s="78"/>
      <c r="RKE192" s="78"/>
      <c r="RKF192" s="100"/>
      <c r="RKG192" s="78"/>
      <c r="RKH192" s="81"/>
      <c r="RKI192" s="102"/>
      <c r="RKJ192" s="80"/>
      <c r="RKK192" s="78"/>
      <c r="RKL192" s="78"/>
      <c r="RKM192" s="78"/>
      <c r="RKN192" s="78"/>
      <c r="RKO192" s="83"/>
      <c r="RKP192" s="84"/>
      <c r="RKQ192" s="84"/>
      <c r="RKR192" s="84"/>
      <c r="RKS192" s="85"/>
      <c r="RKT192" s="78"/>
      <c r="RKU192" s="78"/>
      <c r="RKV192" s="78"/>
      <c r="RKW192" s="100"/>
      <c r="RKX192" s="78"/>
      <c r="RKY192" s="81"/>
      <c r="RKZ192" s="102"/>
      <c r="RLA192" s="80"/>
      <c r="RLB192" s="78"/>
      <c r="RLC192" s="78"/>
      <c r="RLD192" s="78"/>
      <c r="RLE192" s="78"/>
      <c r="RLF192" s="83"/>
      <c r="RLG192" s="84"/>
      <c r="RLH192" s="84"/>
      <c r="RLI192" s="84"/>
      <c r="RLJ192" s="85"/>
      <c r="RLK192" s="78"/>
      <c r="RLL192" s="78"/>
      <c r="RLM192" s="78"/>
      <c r="RLN192" s="100"/>
      <c r="RLO192" s="78"/>
      <c r="RLP192" s="81"/>
      <c r="RLQ192" s="102"/>
      <c r="RLR192" s="80"/>
      <c r="RLS192" s="78"/>
      <c r="RLT192" s="78"/>
      <c r="RLU192" s="78"/>
      <c r="RLV192" s="78"/>
      <c r="RLW192" s="83"/>
      <c r="RLX192" s="84"/>
      <c r="RLY192" s="84"/>
      <c r="RLZ192" s="84"/>
      <c r="RMA192" s="85"/>
      <c r="RMB192" s="78"/>
      <c r="RMC192" s="78"/>
      <c r="RMD192" s="78"/>
      <c r="RME192" s="100"/>
      <c r="RMF192" s="78"/>
      <c r="RMG192" s="81"/>
      <c r="RMH192" s="102"/>
      <c r="RMI192" s="80"/>
      <c r="RMJ192" s="78"/>
      <c r="RMK192" s="78"/>
      <c r="RML192" s="78"/>
      <c r="RMM192" s="78"/>
      <c r="RMN192" s="83"/>
      <c r="RMO192" s="84"/>
      <c r="RMP192" s="84"/>
      <c r="RMQ192" s="84"/>
      <c r="RMR192" s="85"/>
      <c r="RMS192" s="78"/>
      <c r="RMT192" s="78"/>
      <c r="RMU192" s="78"/>
      <c r="RMV192" s="100"/>
      <c r="RMW192" s="78"/>
      <c r="RMX192" s="81"/>
      <c r="RMY192" s="102"/>
      <c r="RMZ192" s="80"/>
      <c r="RNA192" s="78"/>
      <c r="RNB192" s="78"/>
      <c r="RNC192" s="78"/>
      <c r="RND192" s="78"/>
      <c r="RNE192" s="83"/>
      <c r="RNF192" s="84"/>
      <c r="RNG192" s="84"/>
      <c r="RNH192" s="84"/>
      <c r="RNI192" s="85"/>
      <c r="RNJ192" s="78"/>
      <c r="RNK192" s="78"/>
      <c r="RNL192" s="78"/>
      <c r="RNM192" s="100"/>
      <c r="RNN192" s="78"/>
      <c r="RNO192" s="81"/>
      <c r="RNP192" s="102"/>
      <c r="RNQ192" s="80"/>
      <c r="RNR192" s="78"/>
      <c r="RNS192" s="78"/>
      <c r="RNT192" s="78"/>
      <c r="RNU192" s="78"/>
      <c r="RNV192" s="83"/>
      <c r="RNW192" s="84"/>
      <c r="RNX192" s="84"/>
      <c r="RNY192" s="84"/>
      <c r="RNZ192" s="85"/>
      <c r="ROA192" s="78"/>
      <c r="ROB192" s="78"/>
      <c r="ROC192" s="78"/>
      <c r="ROD192" s="100"/>
      <c r="ROE192" s="78"/>
      <c r="ROF192" s="81"/>
      <c r="ROG192" s="102"/>
      <c r="ROH192" s="80"/>
      <c r="ROI192" s="78"/>
      <c r="ROJ192" s="78"/>
      <c r="ROK192" s="78"/>
      <c r="ROL192" s="78"/>
      <c r="ROM192" s="83"/>
      <c r="RON192" s="84"/>
      <c r="ROO192" s="84"/>
      <c r="ROP192" s="84"/>
      <c r="ROQ192" s="85"/>
      <c r="ROR192" s="78"/>
      <c r="ROS192" s="78"/>
      <c r="ROT192" s="78"/>
      <c r="ROU192" s="100"/>
      <c r="ROV192" s="78"/>
      <c r="ROW192" s="81"/>
      <c r="ROX192" s="102"/>
      <c r="ROY192" s="80"/>
      <c r="ROZ192" s="78"/>
      <c r="RPA192" s="78"/>
      <c r="RPB192" s="78"/>
      <c r="RPC192" s="78"/>
      <c r="RPD192" s="83"/>
      <c r="RPE192" s="84"/>
      <c r="RPF192" s="84"/>
      <c r="RPG192" s="84"/>
      <c r="RPH192" s="85"/>
      <c r="RPI192" s="78"/>
      <c r="RPJ192" s="78"/>
      <c r="RPK192" s="78"/>
      <c r="RPL192" s="100"/>
      <c r="RPM192" s="78"/>
      <c r="RPN192" s="81"/>
      <c r="RPO192" s="102"/>
      <c r="RPP192" s="80"/>
      <c r="RPQ192" s="78"/>
      <c r="RPR192" s="78"/>
      <c r="RPS192" s="78"/>
      <c r="RPT192" s="78"/>
      <c r="RPU192" s="83"/>
      <c r="RPV192" s="84"/>
      <c r="RPW192" s="84"/>
      <c r="RPX192" s="84"/>
      <c r="RPY192" s="85"/>
      <c r="RPZ192" s="78"/>
      <c r="RQA192" s="78"/>
      <c r="RQB192" s="78"/>
      <c r="RQC192" s="100"/>
      <c r="RQD192" s="78"/>
      <c r="RQE192" s="81"/>
      <c r="RQF192" s="102"/>
      <c r="RQG192" s="80"/>
      <c r="RQH192" s="78"/>
      <c r="RQI192" s="78"/>
      <c r="RQJ192" s="78"/>
      <c r="RQK192" s="78"/>
      <c r="RQL192" s="83"/>
      <c r="RQM192" s="84"/>
      <c r="RQN192" s="84"/>
      <c r="RQO192" s="84"/>
      <c r="RQP192" s="85"/>
      <c r="RQQ192" s="78"/>
      <c r="RQR192" s="78"/>
      <c r="RQS192" s="78"/>
      <c r="RQT192" s="100"/>
      <c r="RQU192" s="78"/>
      <c r="RQV192" s="81"/>
      <c r="RQW192" s="102"/>
      <c r="RQX192" s="80"/>
      <c r="RQY192" s="78"/>
      <c r="RQZ192" s="78"/>
      <c r="RRA192" s="78"/>
      <c r="RRB192" s="78"/>
      <c r="RRC192" s="83"/>
      <c r="RRD192" s="84"/>
      <c r="RRE192" s="84"/>
      <c r="RRF192" s="84"/>
      <c r="RRG192" s="85"/>
      <c r="RRH192" s="78"/>
      <c r="RRI192" s="78"/>
      <c r="RRJ192" s="78"/>
      <c r="RRK192" s="100"/>
      <c r="RRL192" s="78"/>
      <c r="RRM192" s="81"/>
      <c r="RRN192" s="102"/>
      <c r="RRO192" s="80"/>
      <c r="RRP192" s="78"/>
      <c r="RRQ192" s="78"/>
      <c r="RRR192" s="78"/>
      <c r="RRS192" s="78"/>
      <c r="RRT192" s="83"/>
      <c r="RRU192" s="84"/>
      <c r="RRV192" s="84"/>
      <c r="RRW192" s="84"/>
      <c r="RRX192" s="85"/>
      <c r="RRY192" s="78"/>
      <c r="RRZ192" s="78"/>
      <c r="RSA192" s="78"/>
      <c r="RSB192" s="100"/>
      <c r="RSC192" s="78"/>
      <c r="RSD192" s="81"/>
      <c r="RSE192" s="102"/>
      <c r="RSF192" s="80"/>
      <c r="RSG192" s="78"/>
      <c r="RSH192" s="78"/>
      <c r="RSI192" s="78"/>
      <c r="RSJ192" s="78"/>
      <c r="RSK192" s="83"/>
      <c r="RSL192" s="84"/>
      <c r="RSM192" s="84"/>
      <c r="RSN192" s="84"/>
      <c r="RSO192" s="85"/>
      <c r="RSP192" s="78"/>
      <c r="RSQ192" s="78"/>
      <c r="RSR192" s="78"/>
      <c r="RSS192" s="100"/>
      <c r="RST192" s="78"/>
      <c r="RSU192" s="81"/>
      <c r="RSV192" s="102"/>
      <c r="RSW192" s="80"/>
      <c r="RSX192" s="78"/>
      <c r="RSY192" s="78"/>
      <c r="RSZ192" s="78"/>
      <c r="RTA192" s="78"/>
      <c r="RTB192" s="83"/>
      <c r="RTC192" s="84"/>
      <c r="RTD192" s="84"/>
      <c r="RTE192" s="84"/>
      <c r="RTF192" s="85"/>
      <c r="RTG192" s="78"/>
      <c r="RTH192" s="78"/>
      <c r="RTI192" s="78"/>
      <c r="RTJ192" s="100"/>
      <c r="RTK192" s="78"/>
      <c r="RTL192" s="81"/>
      <c r="RTM192" s="102"/>
      <c r="RTN192" s="80"/>
      <c r="RTO192" s="78"/>
      <c r="RTP192" s="78"/>
      <c r="RTQ192" s="78"/>
      <c r="RTR192" s="78"/>
      <c r="RTS192" s="83"/>
      <c r="RTT192" s="84"/>
      <c r="RTU192" s="84"/>
      <c r="RTV192" s="84"/>
      <c r="RTW192" s="85"/>
      <c r="RTX192" s="78"/>
      <c r="RTY192" s="78"/>
      <c r="RTZ192" s="78"/>
      <c r="RUA192" s="100"/>
      <c r="RUB192" s="78"/>
      <c r="RUC192" s="81"/>
      <c r="RUD192" s="102"/>
      <c r="RUE192" s="80"/>
      <c r="RUF192" s="78"/>
      <c r="RUG192" s="78"/>
      <c r="RUH192" s="78"/>
      <c r="RUI192" s="78"/>
      <c r="RUJ192" s="83"/>
      <c r="RUK192" s="84"/>
      <c r="RUL192" s="84"/>
      <c r="RUM192" s="84"/>
      <c r="RUN192" s="85"/>
      <c r="RUO192" s="78"/>
      <c r="RUP192" s="78"/>
      <c r="RUQ192" s="78"/>
      <c r="RUR192" s="100"/>
      <c r="RUS192" s="78"/>
      <c r="RUT192" s="81"/>
      <c r="RUU192" s="102"/>
      <c r="RUV192" s="80"/>
      <c r="RUW192" s="78"/>
      <c r="RUX192" s="78"/>
      <c r="RUY192" s="78"/>
      <c r="RUZ192" s="78"/>
      <c r="RVA192" s="83"/>
      <c r="RVB192" s="84"/>
      <c r="RVC192" s="84"/>
      <c r="RVD192" s="84"/>
      <c r="RVE192" s="85"/>
      <c r="RVF192" s="78"/>
      <c r="RVG192" s="78"/>
      <c r="RVH192" s="78"/>
      <c r="RVI192" s="100"/>
      <c r="RVJ192" s="78"/>
      <c r="RVK192" s="81"/>
      <c r="RVL192" s="102"/>
      <c r="RVM192" s="80"/>
      <c r="RVN192" s="78"/>
      <c r="RVO192" s="78"/>
      <c r="RVP192" s="78"/>
      <c r="RVQ192" s="78"/>
      <c r="RVR192" s="83"/>
      <c r="RVS192" s="84"/>
      <c r="RVT192" s="84"/>
      <c r="RVU192" s="84"/>
      <c r="RVV192" s="85"/>
      <c r="RVW192" s="78"/>
      <c r="RVX192" s="78"/>
      <c r="RVY192" s="78"/>
      <c r="RVZ192" s="100"/>
      <c r="RWA192" s="78"/>
      <c r="RWB192" s="81"/>
      <c r="RWC192" s="102"/>
      <c r="RWD192" s="80"/>
      <c r="RWE192" s="78"/>
      <c r="RWF192" s="78"/>
      <c r="RWG192" s="78"/>
      <c r="RWH192" s="78"/>
      <c r="RWI192" s="83"/>
      <c r="RWJ192" s="84"/>
      <c r="RWK192" s="84"/>
      <c r="RWL192" s="84"/>
      <c r="RWM192" s="85"/>
      <c r="RWN192" s="78"/>
      <c r="RWO192" s="78"/>
      <c r="RWP192" s="78"/>
      <c r="RWQ192" s="100"/>
      <c r="RWR192" s="78"/>
      <c r="RWS192" s="81"/>
      <c r="RWT192" s="102"/>
      <c r="RWU192" s="80"/>
      <c r="RWV192" s="78"/>
      <c r="RWW192" s="78"/>
      <c r="RWX192" s="78"/>
      <c r="RWY192" s="78"/>
      <c r="RWZ192" s="83"/>
      <c r="RXA192" s="84"/>
      <c r="RXB192" s="84"/>
      <c r="RXC192" s="84"/>
      <c r="RXD192" s="85"/>
      <c r="RXE192" s="78"/>
      <c r="RXF192" s="78"/>
      <c r="RXG192" s="78"/>
      <c r="RXH192" s="100"/>
      <c r="RXI192" s="78"/>
      <c r="RXJ192" s="81"/>
      <c r="RXK192" s="102"/>
      <c r="RXL192" s="80"/>
      <c r="RXM192" s="78"/>
      <c r="RXN192" s="78"/>
      <c r="RXO192" s="78"/>
      <c r="RXP192" s="78"/>
      <c r="RXQ192" s="83"/>
      <c r="RXR192" s="84"/>
      <c r="RXS192" s="84"/>
      <c r="RXT192" s="84"/>
      <c r="RXU192" s="85"/>
      <c r="RXV192" s="78"/>
      <c r="RXW192" s="78"/>
      <c r="RXX192" s="78"/>
      <c r="RXY192" s="100"/>
      <c r="RXZ192" s="78"/>
      <c r="RYA192" s="81"/>
      <c r="RYB192" s="102"/>
      <c r="RYC192" s="80"/>
      <c r="RYD192" s="78"/>
      <c r="RYE192" s="78"/>
      <c r="RYF192" s="78"/>
      <c r="RYG192" s="78"/>
      <c r="RYH192" s="83"/>
      <c r="RYI192" s="84"/>
      <c r="RYJ192" s="84"/>
      <c r="RYK192" s="84"/>
      <c r="RYL192" s="85"/>
      <c r="RYM192" s="78"/>
      <c r="RYN192" s="78"/>
      <c r="RYO192" s="78"/>
      <c r="RYP192" s="100"/>
      <c r="RYQ192" s="78"/>
      <c r="RYR192" s="81"/>
      <c r="RYS192" s="102"/>
      <c r="RYT192" s="80"/>
      <c r="RYU192" s="78"/>
      <c r="RYV192" s="78"/>
      <c r="RYW192" s="78"/>
      <c r="RYX192" s="78"/>
      <c r="RYY192" s="83"/>
      <c r="RYZ192" s="84"/>
      <c r="RZA192" s="84"/>
      <c r="RZB192" s="84"/>
      <c r="RZC192" s="85"/>
      <c r="RZD192" s="78"/>
      <c r="RZE192" s="78"/>
      <c r="RZF192" s="78"/>
      <c r="RZG192" s="100"/>
      <c r="RZH192" s="78"/>
      <c r="RZI192" s="81"/>
      <c r="RZJ192" s="102"/>
      <c r="RZK192" s="80"/>
      <c r="RZL192" s="78"/>
      <c r="RZM192" s="78"/>
      <c r="RZN192" s="78"/>
      <c r="RZO192" s="78"/>
      <c r="RZP192" s="83"/>
      <c r="RZQ192" s="84"/>
      <c r="RZR192" s="84"/>
      <c r="RZS192" s="84"/>
      <c r="RZT192" s="85"/>
      <c r="RZU192" s="78"/>
      <c r="RZV192" s="78"/>
      <c r="RZW192" s="78"/>
      <c r="RZX192" s="100"/>
      <c r="RZY192" s="78"/>
      <c r="RZZ192" s="81"/>
      <c r="SAA192" s="102"/>
      <c r="SAB192" s="80"/>
      <c r="SAC192" s="78"/>
      <c r="SAD192" s="78"/>
      <c r="SAE192" s="78"/>
      <c r="SAF192" s="78"/>
      <c r="SAG192" s="83"/>
      <c r="SAH192" s="84"/>
      <c r="SAI192" s="84"/>
      <c r="SAJ192" s="84"/>
      <c r="SAK192" s="85"/>
      <c r="SAL192" s="78"/>
      <c r="SAM192" s="78"/>
      <c r="SAN192" s="78"/>
      <c r="SAO192" s="100"/>
      <c r="SAP192" s="78"/>
      <c r="SAQ192" s="81"/>
      <c r="SAR192" s="102"/>
      <c r="SAS192" s="80"/>
      <c r="SAT192" s="78"/>
      <c r="SAU192" s="78"/>
      <c r="SAV192" s="78"/>
      <c r="SAW192" s="78"/>
      <c r="SAX192" s="83"/>
      <c r="SAY192" s="84"/>
      <c r="SAZ192" s="84"/>
      <c r="SBA192" s="84"/>
      <c r="SBB192" s="85"/>
      <c r="SBC192" s="78"/>
      <c r="SBD192" s="78"/>
      <c r="SBE192" s="78"/>
      <c r="SBF192" s="100"/>
      <c r="SBG192" s="78"/>
      <c r="SBH192" s="81"/>
      <c r="SBI192" s="102"/>
      <c r="SBJ192" s="80"/>
      <c r="SBK192" s="78"/>
      <c r="SBL192" s="78"/>
      <c r="SBM192" s="78"/>
      <c r="SBN192" s="78"/>
      <c r="SBO192" s="83"/>
      <c r="SBP192" s="84"/>
      <c r="SBQ192" s="84"/>
      <c r="SBR192" s="84"/>
      <c r="SBS192" s="85"/>
      <c r="SBT192" s="78"/>
      <c r="SBU192" s="78"/>
      <c r="SBV192" s="78"/>
      <c r="SBW192" s="100"/>
      <c r="SBX192" s="78"/>
      <c r="SBY192" s="81"/>
      <c r="SBZ192" s="102"/>
      <c r="SCA192" s="80"/>
      <c r="SCB192" s="78"/>
      <c r="SCC192" s="78"/>
      <c r="SCD192" s="78"/>
      <c r="SCE192" s="78"/>
      <c r="SCF192" s="83"/>
      <c r="SCG192" s="84"/>
      <c r="SCH192" s="84"/>
      <c r="SCI192" s="84"/>
      <c r="SCJ192" s="85"/>
      <c r="SCK192" s="78"/>
      <c r="SCL192" s="78"/>
      <c r="SCM192" s="78"/>
      <c r="SCN192" s="100"/>
      <c r="SCO192" s="78"/>
      <c r="SCP192" s="81"/>
      <c r="SCQ192" s="102"/>
      <c r="SCR192" s="80"/>
      <c r="SCS192" s="78"/>
      <c r="SCT192" s="78"/>
      <c r="SCU192" s="78"/>
      <c r="SCV192" s="78"/>
      <c r="SCW192" s="83"/>
      <c r="SCX192" s="84"/>
      <c r="SCY192" s="84"/>
      <c r="SCZ192" s="84"/>
      <c r="SDA192" s="85"/>
      <c r="SDB192" s="78"/>
      <c r="SDC192" s="78"/>
      <c r="SDD192" s="78"/>
      <c r="SDE192" s="100"/>
      <c r="SDF192" s="78"/>
      <c r="SDG192" s="81"/>
      <c r="SDH192" s="102"/>
      <c r="SDI192" s="80"/>
      <c r="SDJ192" s="78"/>
      <c r="SDK192" s="78"/>
      <c r="SDL192" s="78"/>
      <c r="SDM192" s="78"/>
      <c r="SDN192" s="83"/>
      <c r="SDO192" s="84"/>
      <c r="SDP192" s="84"/>
      <c r="SDQ192" s="84"/>
      <c r="SDR192" s="85"/>
      <c r="SDS192" s="78"/>
      <c r="SDT192" s="78"/>
      <c r="SDU192" s="78"/>
      <c r="SDV192" s="100"/>
      <c r="SDW192" s="78"/>
      <c r="SDX192" s="81"/>
      <c r="SDY192" s="102"/>
      <c r="SDZ192" s="80"/>
      <c r="SEA192" s="78"/>
      <c r="SEB192" s="78"/>
      <c r="SEC192" s="78"/>
      <c r="SED192" s="78"/>
      <c r="SEE192" s="83"/>
      <c r="SEF192" s="84"/>
      <c r="SEG192" s="84"/>
      <c r="SEH192" s="84"/>
      <c r="SEI192" s="85"/>
      <c r="SEJ192" s="78"/>
      <c r="SEK192" s="78"/>
      <c r="SEL192" s="78"/>
      <c r="SEM192" s="100"/>
      <c r="SEN192" s="78"/>
      <c r="SEO192" s="81"/>
      <c r="SEP192" s="102"/>
      <c r="SEQ192" s="80"/>
      <c r="SER192" s="78"/>
      <c r="SES192" s="78"/>
      <c r="SET192" s="78"/>
      <c r="SEU192" s="78"/>
      <c r="SEV192" s="83"/>
      <c r="SEW192" s="84"/>
      <c r="SEX192" s="84"/>
      <c r="SEY192" s="84"/>
      <c r="SEZ192" s="85"/>
      <c r="SFA192" s="78"/>
      <c r="SFB192" s="78"/>
      <c r="SFC192" s="78"/>
      <c r="SFD192" s="100"/>
      <c r="SFE192" s="78"/>
      <c r="SFF192" s="81"/>
      <c r="SFG192" s="102"/>
      <c r="SFH192" s="80"/>
      <c r="SFI192" s="78"/>
      <c r="SFJ192" s="78"/>
      <c r="SFK192" s="78"/>
      <c r="SFL192" s="78"/>
      <c r="SFM192" s="83"/>
      <c r="SFN192" s="84"/>
      <c r="SFO192" s="84"/>
      <c r="SFP192" s="84"/>
      <c r="SFQ192" s="85"/>
      <c r="SFR192" s="78"/>
      <c r="SFS192" s="78"/>
      <c r="SFT192" s="78"/>
      <c r="SFU192" s="100"/>
      <c r="SFV192" s="78"/>
      <c r="SFW192" s="81"/>
      <c r="SFX192" s="102"/>
      <c r="SFY192" s="80"/>
      <c r="SFZ192" s="78"/>
      <c r="SGA192" s="78"/>
      <c r="SGB192" s="78"/>
      <c r="SGC192" s="78"/>
      <c r="SGD192" s="83"/>
      <c r="SGE192" s="84"/>
      <c r="SGF192" s="84"/>
      <c r="SGG192" s="84"/>
      <c r="SGH192" s="85"/>
      <c r="SGI192" s="78"/>
      <c r="SGJ192" s="78"/>
      <c r="SGK192" s="78"/>
      <c r="SGL192" s="100"/>
      <c r="SGM192" s="78"/>
      <c r="SGN192" s="81"/>
      <c r="SGO192" s="102"/>
      <c r="SGP192" s="80"/>
      <c r="SGQ192" s="78"/>
      <c r="SGR192" s="78"/>
      <c r="SGS192" s="78"/>
      <c r="SGT192" s="78"/>
      <c r="SGU192" s="83"/>
      <c r="SGV192" s="84"/>
      <c r="SGW192" s="84"/>
      <c r="SGX192" s="84"/>
      <c r="SGY192" s="85"/>
      <c r="SGZ192" s="78"/>
      <c r="SHA192" s="78"/>
      <c r="SHB192" s="78"/>
      <c r="SHC192" s="100"/>
      <c r="SHD192" s="78"/>
      <c r="SHE192" s="81"/>
      <c r="SHF192" s="102"/>
      <c r="SHG192" s="80"/>
      <c r="SHH192" s="78"/>
      <c r="SHI192" s="78"/>
      <c r="SHJ192" s="78"/>
      <c r="SHK192" s="78"/>
      <c r="SHL192" s="83"/>
      <c r="SHM192" s="84"/>
      <c r="SHN192" s="84"/>
      <c r="SHO192" s="84"/>
      <c r="SHP192" s="85"/>
      <c r="SHQ192" s="78"/>
      <c r="SHR192" s="78"/>
      <c r="SHS192" s="78"/>
      <c r="SHT192" s="100"/>
      <c r="SHU192" s="78"/>
      <c r="SHV192" s="81"/>
      <c r="SHW192" s="102"/>
      <c r="SHX192" s="80"/>
      <c r="SHY192" s="78"/>
      <c r="SHZ192" s="78"/>
      <c r="SIA192" s="78"/>
      <c r="SIB192" s="78"/>
      <c r="SIC192" s="83"/>
      <c r="SID192" s="84"/>
      <c r="SIE192" s="84"/>
      <c r="SIF192" s="84"/>
      <c r="SIG192" s="85"/>
      <c r="SIH192" s="78"/>
      <c r="SII192" s="78"/>
      <c r="SIJ192" s="78"/>
      <c r="SIK192" s="100"/>
      <c r="SIL192" s="78"/>
      <c r="SIM192" s="81"/>
      <c r="SIN192" s="102"/>
      <c r="SIO192" s="80"/>
      <c r="SIP192" s="78"/>
      <c r="SIQ192" s="78"/>
      <c r="SIR192" s="78"/>
      <c r="SIS192" s="78"/>
      <c r="SIT192" s="83"/>
      <c r="SIU192" s="84"/>
      <c r="SIV192" s="84"/>
      <c r="SIW192" s="84"/>
      <c r="SIX192" s="85"/>
      <c r="SIY192" s="78"/>
      <c r="SIZ192" s="78"/>
      <c r="SJA192" s="78"/>
      <c r="SJB192" s="100"/>
      <c r="SJC192" s="78"/>
      <c r="SJD192" s="81"/>
      <c r="SJE192" s="102"/>
      <c r="SJF192" s="80"/>
      <c r="SJG192" s="78"/>
      <c r="SJH192" s="78"/>
      <c r="SJI192" s="78"/>
      <c r="SJJ192" s="78"/>
      <c r="SJK192" s="83"/>
      <c r="SJL192" s="84"/>
      <c r="SJM192" s="84"/>
      <c r="SJN192" s="84"/>
      <c r="SJO192" s="85"/>
      <c r="SJP192" s="78"/>
      <c r="SJQ192" s="78"/>
      <c r="SJR192" s="78"/>
      <c r="SJS192" s="100"/>
      <c r="SJT192" s="78"/>
      <c r="SJU192" s="81"/>
      <c r="SJV192" s="102"/>
      <c r="SJW192" s="80"/>
      <c r="SJX192" s="78"/>
      <c r="SJY192" s="78"/>
      <c r="SJZ192" s="78"/>
      <c r="SKA192" s="78"/>
      <c r="SKB192" s="83"/>
      <c r="SKC192" s="84"/>
      <c r="SKD192" s="84"/>
      <c r="SKE192" s="84"/>
      <c r="SKF192" s="85"/>
      <c r="SKG192" s="78"/>
      <c r="SKH192" s="78"/>
      <c r="SKI192" s="78"/>
      <c r="SKJ192" s="100"/>
      <c r="SKK192" s="78"/>
      <c r="SKL192" s="81"/>
      <c r="SKM192" s="102"/>
      <c r="SKN192" s="80"/>
      <c r="SKO192" s="78"/>
      <c r="SKP192" s="78"/>
      <c r="SKQ192" s="78"/>
      <c r="SKR192" s="78"/>
      <c r="SKS192" s="83"/>
      <c r="SKT192" s="84"/>
      <c r="SKU192" s="84"/>
      <c r="SKV192" s="84"/>
      <c r="SKW192" s="85"/>
      <c r="SKX192" s="78"/>
      <c r="SKY192" s="78"/>
      <c r="SKZ192" s="78"/>
      <c r="SLA192" s="100"/>
      <c r="SLB192" s="78"/>
      <c r="SLC192" s="81"/>
      <c r="SLD192" s="102"/>
      <c r="SLE192" s="80"/>
      <c r="SLF192" s="78"/>
      <c r="SLG192" s="78"/>
      <c r="SLH192" s="78"/>
      <c r="SLI192" s="78"/>
      <c r="SLJ192" s="83"/>
      <c r="SLK192" s="84"/>
      <c r="SLL192" s="84"/>
      <c r="SLM192" s="84"/>
      <c r="SLN192" s="85"/>
      <c r="SLO192" s="78"/>
      <c r="SLP192" s="78"/>
      <c r="SLQ192" s="78"/>
      <c r="SLR192" s="100"/>
      <c r="SLS192" s="78"/>
      <c r="SLT192" s="81"/>
      <c r="SLU192" s="102"/>
      <c r="SLV192" s="80"/>
      <c r="SLW192" s="78"/>
      <c r="SLX192" s="78"/>
      <c r="SLY192" s="78"/>
      <c r="SLZ192" s="78"/>
      <c r="SMA192" s="83"/>
      <c r="SMB192" s="84"/>
      <c r="SMC192" s="84"/>
      <c r="SMD192" s="84"/>
      <c r="SME192" s="85"/>
      <c r="SMF192" s="78"/>
      <c r="SMG192" s="78"/>
      <c r="SMH192" s="78"/>
      <c r="SMI192" s="100"/>
      <c r="SMJ192" s="78"/>
      <c r="SMK192" s="81"/>
      <c r="SML192" s="102"/>
      <c r="SMM192" s="80"/>
      <c r="SMN192" s="78"/>
      <c r="SMO192" s="78"/>
      <c r="SMP192" s="78"/>
      <c r="SMQ192" s="78"/>
      <c r="SMR192" s="83"/>
      <c r="SMS192" s="84"/>
      <c r="SMT192" s="84"/>
      <c r="SMU192" s="84"/>
      <c r="SMV192" s="85"/>
      <c r="SMW192" s="78"/>
      <c r="SMX192" s="78"/>
      <c r="SMY192" s="78"/>
      <c r="SMZ192" s="100"/>
      <c r="SNA192" s="78"/>
      <c r="SNB192" s="81"/>
      <c r="SNC192" s="102"/>
      <c r="SND192" s="80"/>
      <c r="SNE192" s="78"/>
      <c r="SNF192" s="78"/>
      <c r="SNG192" s="78"/>
      <c r="SNH192" s="78"/>
      <c r="SNI192" s="83"/>
      <c r="SNJ192" s="84"/>
      <c r="SNK192" s="84"/>
      <c r="SNL192" s="84"/>
      <c r="SNM192" s="85"/>
      <c r="SNN192" s="78"/>
      <c r="SNO192" s="78"/>
      <c r="SNP192" s="78"/>
      <c r="SNQ192" s="100"/>
      <c r="SNR192" s="78"/>
      <c r="SNS192" s="81"/>
      <c r="SNT192" s="102"/>
      <c r="SNU192" s="80"/>
      <c r="SNV192" s="78"/>
      <c r="SNW192" s="78"/>
      <c r="SNX192" s="78"/>
      <c r="SNY192" s="78"/>
      <c r="SNZ192" s="83"/>
      <c r="SOA192" s="84"/>
      <c r="SOB192" s="84"/>
      <c r="SOC192" s="84"/>
      <c r="SOD192" s="85"/>
      <c r="SOE192" s="78"/>
      <c r="SOF192" s="78"/>
      <c r="SOG192" s="78"/>
      <c r="SOH192" s="100"/>
      <c r="SOI192" s="78"/>
      <c r="SOJ192" s="81"/>
      <c r="SOK192" s="102"/>
      <c r="SOL192" s="80"/>
      <c r="SOM192" s="78"/>
      <c r="SON192" s="78"/>
      <c r="SOO192" s="78"/>
      <c r="SOP192" s="78"/>
      <c r="SOQ192" s="83"/>
      <c r="SOR192" s="84"/>
      <c r="SOS192" s="84"/>
      <c r="SOT192" s="84"/>
      <c r="SOU192" s="85"/>
      <c r="SOV192" s="78"/>
      <c r="SOW192" s="78"/>
      <c r="SOX192" s="78"/>
      <c r="SOY192" s="100"/>
      <c r="SOZ192" s="78"/>
      <c r="SPA192" s="81"/>
      <c r="SPB192" s="102"/>
      <c r="SPC192" s="80"/>
      <c r="SPD192" s="78"/>
      <c r="SPE192" s="78"/>
      <c r="SPF192" s="78"/>
      <c r="SPG192" s="78"/>
      <c r="SPH192" s="83"/>
      <c r="SPI192" s="84"/>
      <c r="SPJ192" s="84"/>
      <c r="SPK192" s="84"/>
      <c r="SPL192" s="85"/>
      <c r="SPM192" s="78"/>
      <c r="SPN192" s="78"/>
      <c r="SPO192" s="78"/>
      <c r="SPP192" s="100"/>
      <c r="SPQ192" s="78"/>
      <c r="SPR192" s="81"/>
      <c r="SPS192" s="102"/>
      <c r="SPT192" s="80"/>
      <c r="SPU192" s="78"/>
      <c r="SPV192" s="78"/>
      <c r="SPW192" s="78"/>
      <c r="SPX192" s="78"/>
      <c r="SPY192" s="83"/>
      <c r="SPZ192" s="84"/>
      <c r="SQA192" s="84"/>
      <c r="SQB192" s="84"/>
      <c r="SQC192" s="85"/>
      <c r="SQD192" s="78"/>
      <c r="SQE192" s="78"/>
      <c r="SQF192" s="78"/>
      <c r="SQG192" s="100"/>
      <c r="SQH192" s="78"/>
      <c r="SQI192" s="81"/>
      <c r="SQJ192" s="102"/>
      <c r="SQK192" s="80"/>
      <c r="SQL192" s="78"/>
      <c r="SQM192" s="78"/>
      <c r="SQN192" s="78"/>
      <c r="SQO192" s="78"/>
      <c r="SQP192" s="83"/>
      <c r="SQQ192" s="84"/>
      <c r="SQR192" s="84"/>
      <c r="SQS192" s="84"/>
      <c r="SQT192" s="85"/>
      <c r="SQU192" s="78"/>
      <c r="SQV192" s="78"/>
      <c r="SQW192" s="78"/>
      <c r="SQX192" s="100"/>
      <c r="SQY192" s="78"/>
      <c r="SQZ192" s="81"/>
      <c r="SRA192" s="102"/>
      <c r="SRB192" s="80"/>
      <c r="SRC192" s="78"/>
      <c r="SRD192" s="78"/>
      <c r="SRE192" s="78"/>
      <c r="SRF192" s="78"/>
      <c r="SRG192" s="83"/>
      <c r="SRH192" s="84"/>
      <c r="SRI192" s="84"/>
      <c r="SRJ192" s="84"/>
      <c r="SRK192" s="85"/>
      <c r="SRL192" s="78"/>
      <c r="SRM192" s="78"/>
      <c r="SRN192" s="78"/>
      <c r="SRO192" s="100"/>
      <c r="SRP192" s="78"/>
      <c r="SRQ192" s="81"/>
      <c r="SRR192" s="102"/>
      <c r="SRS192" s="80"/>
      <c r="SRT192" s="78"/>
      <c r="SRU192" s="78"/>
      <c r="SRV192" s="78"/>
      <c r="SRW192" s="78"/>
      <c r="SRX192" s="83"/>
      <c r="SRY192" s="84"/>
      <c r="SRZ192" s="84"/>
      <c r="SSA192" s="84"/>
      <c r="SSB192" s="85"/>
      <c r="SSC192" s="78"/>
      <c r="SSD192" s="78"/>
      <c r="SSE192" s="78"/>
      <c r="SSF192" s="100"/>
      <c r="SSG192" s="78"/>
      <c r="SSH192" s="81"/>
      <c r="SSI192" s="102"/>
      <c r="SSJ192" s="80"/>
      <c r="SSK192" s="78"/>
      <c r="SSL192" s="78"/>
      <c r="SSM192" s="78"/>
      <c r="SSN192" s="78"/>
      <c r="SSO192" s="83"/>
      <c r="SSP192" s="84"/>
      <c r="SSQ192" s="84"/>
      <c r="SSR192" s="84"/>
      <c r="SSS192" s="85"/>
      <c r="SST192" s="78"/>
      <c r="SSU192" s="78"/>
      <c r="SSV192" s="78"/>
      <c r="SSW192" s="100"/>
      <c r="SSX192" s="78"/>
      <c r="SSY192" s="81"/>
      <c r="SSZ192" s="102"/>
      <c r="STA192" s="80"/>
      <c r="STB192" s="78"/>
      <c r="STC192" s="78"/>
      <c r="STD192" s="78"/>
      <c r="STE192" s="78"/>
      <c r="STF192" s="83"/>
      <c r="STG192" s="84"/>
      <c r="STH192" s="84"/>
      <c r="STI192" s="84"/>
      <c r="STJ192" s="85"/>
      <c r="STK192" s="78"/>
      <c r="STL192" s="78"/>
      <c r="STM192" s="78"/>
      <c r="STN192" s="100"/>
      <c r="STO192" s="78"/>
      <c r="STP192" s="81"/>
      <c r="STQ192" s="102"/>
      <c r="STR192" s="80"/>
      <c r="STS192" s="78"/>
      <c r="STT192" s="78"/>
      <c r="STU192" s="78"/>
      <c r="STV192" s="78"/>
      <c r="STW192" s="83"/>
      <c r="STX192" s="84"/>
      <c r="STY192" s="84"/>
      <c r="STZ192" s="84"/>
      <c r="SUA192" s="85"/>
      <c r="SUB192" s="78"/>
      <c r="SUC192" s="78"/>
      <c r="SUD192" s="78"/>
      <c r="SUE192" s="100"/>
      <c r="SUF192" s="78"/>
      <c r="SUG192" s="81"/>
      <c r="SUH192" s="102"/>
      <c r="SUI192" s="80"/>
      <c r="SUJ192" s="78"/>
      <c r="SUK192" s="78"/>
      <c r="SUL192" s="78"/>
      <c r="SUM192" s="78"/>
      <c r="SUN192" s="83"/>
      <c r="SUO192" s="84"/>
      <c r="SUP192" s="84"/>
      <c r="SUQ192" s="84"/>
      <c r="SUR192" s="85"/>
      <c r="SUS192" s="78"/>
      <c r="SUT192" s="78"/>
      <c r="SUU192" s="78"/>
      <c r="SUV192" s="100"/>
      <c r="SUW192" s="78"/>
      <c r="SUX192" s="81"/>
      <c r="SUY192" s="102"/>
      <c r="SUZ192" s="80"/>
      <c r="SVA192" s="78"/>
      <c r="SVB192" s="78"/>
      <c r="SVC192" s="78"/>
      <c r="SVD192" s="78"/>
      <c r="SVE192" s="83"/>
      <c r="SVF192" s="84"/>
      <c r="SVG192" s="84"/>
      <c r="SVH192" s="84"/>
      <c r="SVI192" s="85"/>
      <c r="SVJ192" s="78"/>
      <c r="SVK192" s="78"/>
      <c r="SVL192" s="78"/>
      <c r="SVM192" s="100"/>
      <c r="SVN192" s="78"/>
      <c r="SVO192" s="81"/>
      <c r="SVP192" s="102"/>
      <c r="SVQ192" s="80"/>
      <c r="SVR192" s="78"/>
      <c r="SVS192" s="78"/>
      <c r="SVT192" s="78"/>
      <c r="SVU192" s="78"/>
      <c r="SVV192" s="83"/>
      <c r="SVW192" s="84"/>
      <c r="SVX192" s="84"/>
      <c r="SVY192" s="84"/>
      <c r="SVZ192" s="85"/>
      <c r="SWA192" s="78"/>
      <c r="SWB192" s="78"/>
      <c r="SWC192" s="78"/>
      <c r="SWD192" s="100"/>
      <c r="SWE192" s="78"/>
      <c r="SWF192" s="81"/>
      <c r="SWG192" s="102"/>
      <c r="SWH192" s="80"/>
      <c r="SWI192" s="78"/>
      <c r="SWJ192" s="78"/>
      <c r="SWK192" s="78"/>
      <c r="SWL192" s="78"/>
      <c r="SWM192" s="83"/>
      <c r="SWN192" s="84"/>
      <c r="SWO192" s="84"/>
      <c r="SWP192" s="84"/>
      <c r="SWQ192" s="85"/>
      <c r="SWR192" s="78"/>
      <c r="SWS192" s="78"/>
      <c r="SWT192" s="78"/>
      <c r="SWU192" s="100"/>
      <c r="SWV192" s="78"/>
      <c r="SWW192" s="81"/>
      <c r="SWX192" s="102"/>
      <c r="SWY192" s="80"/>
      <c r="SWZ192" s="78"/>
      <c r="SXA192" s="78"/>
      <c r="SXB192" s="78"/>
      <c r="SXC192" s="78"/>
      <c r="SXD192" s="83"/>
      <c r="SXE192" s="84"/>
      <c r="SXF192" s="84"/>
      <c r="SXG192" s="84"/>
      <c r="SXH192" s="85"/>
      <c r="SXI192" s="78"/>
      <c r="SXJ192" s="78"/>
      <c r="SXK192" s="78"/>
      <c r="SXL192" s="100"/>
      <c r="SXM192" s="78"/>
      <c r="SXN192" s="81"/>
      <c r="SXO192" s="102"/>
      <c r="SXP192" s="80"/>
      <c r="SXQ192" s="78"/>
      <c r="SXR192" s="78"/>
      <c r="SXS192" s="78"/>
      <c r="SXT192" s="78"/>
      <c r="SXU192" s="83"/>
      <c r="SXV192" s="84"/>
      <c r="SXW192" s="84"/>
      <c r="SXX192" s="84"/>
      <c r="SXY192" s="85"/>
      <c r="SXZ192" s="78"/>
      <c r="SYA192" s="78"/>
      <c r="SYB192" s="78"/>
      <c r="SYC192" s="100"/>
      <c r="SYD192" s="78"/>
      <c r="SYE192" s="81"/>
      <c r="SYF192" s="102"/>
      <c r="SYG192" s="80"/>
      <c r="SYH192" s="78"/>
      <c r="SYI192" s="78"/>
      <c r="SYJ192" s="78"/>
      <c r="SYK192" s="78"/>
      <c r="SYL192" s="83"/>
      <c r="SYM192" s="84"/>
      <c r="SYN192" s="84"/>
      <c r="SYO192" s="84"/>
      <c r="SYP192" s="85"/>
      <c r="SYQ192" s="78"/>
      <c r="SYR192" s="78"/>
      <c r="SYS192" s="78"/>
      <c r="SYT192" s="100"/>
      <c r="SYU192" s="78"/>
      <c r="SYV192" s="81"/>
      <c r="SYW192" s="102"/>
      <c r="SYX192" s="80"/>
      <c r="SYY192" s="78"/>
      <c r="SYZ192" s="78"/>
      <c r="SZA192" s="78"/>
      <c r="SZB192" s="78"/>
      <c r="SZC192" s="83"/>
      <c r="SZD192" s="84"/>
      <c r="SZE192" s="84"/>
      <c r="SZF192" s="84"/>
      <c r="SZG192" s="85"/>
      <c r="SZH192" s="78"/>
      <c r="SZI192" s="78"/>
      <c r="SZJ192" s="78"/>
      <c r="SZK192" s="100"/>
      <c r="SZL192" s="78"/>
      <c r="SZM192" s="81"/>
      <c r="SZN192" s="102"/>
      <c r="SZO192" s="80"/>
      <c r="SZP192" s="78"/>
      <c r="SZQ192" s="78"/>
      <c r="SZR192" s="78"/>
      <c r="SZS192" s="78"/>
      <c r="SZT192" s="83"/>
      <c r="SZU192" s="84"/>
      <c r="SZV192" s="84"/>
      <c r="SZW192" s="84"/>
      <c r="SZX192" s="85"/>
      <c r="SZY192" s="78"/>
      <c r="SZZ192" s="78"/>
      <c r="TAA192" s="78"/>
      <c r="TAB192" s="100"/>
      <c r="TAC192" s="78"/>
      <c r="TAD192" s="81"/>
      <c r="TAE192" s="102"/>
      <c r="TAF192" s="80"/>
      <c r="TAG192" s="78"/>
      <c r="TAH192" s="78"/>
      <c r="TAI192" s="78"/>
      <c r="TAJ192" s="78"/>
      <c r="TAK192" s="83"/>
      <c r="TAL192" s="84"/>
      <c r="TAM192" s="84"/>
      <c r="TAN192" s="84"/>
      <c r="TAO192" s="85"/>
      <c r="TAP192" s="78"/>
      <c r="TAQ192" s="78"/>
      <c r="TAR192" s="78"/>
      <c r="TAS192" s="100"/>
      <c r="TAT192" s="78"/>
      <c r="TAU192" s="81"/>
      <c r="TAV192" s="102"/>
      <c r="TAW192" s="80"/>
      <c r="TAX192" s="78"/>
      <c r="TAY192" s="78"/>
      <c r="TAZ192" s="78"/>
      <c r="TBA192" s="78"/>
      <c r="TBB192" s="83"/>
      <c r="TBC192" s="84"/>
      <c r="TBD192" s="84"/>
      <c r="TBE192" s="84"/>
      <c r="TBF192" s="85"/>
      <c r="TBG192" s="78"/>
      <c r="TBH192" s="78"/>
      <c r="TBI192" s="78"/>
      <c r="TBJ192" s="100"/>
      <c r="TBK192" s="78"/>
      <c r="TBL192" s="81"/>
      <c r="TBM192" s="102"/>
      <c r="TBN192" s="80"/>
      <c r="TBO192" s="78"/>
      <c r="TBP192" s="78"/>
      <c r="TBQ192" s="78"/>
      <c r="TBR192" s="78"/>
      <c r="TBS192" s="83"/>
      <c r="TBT192" s="84"/>
      <c r="TBU192" s="84"/>
      <c r="TBV192" s="84"/>
      <c r="TBW192" s="85"/>
      <c r="TBX192" s="78"/>
      <c r="TBY192" s="78"/>
      <c r="TBZ192" s="78"/>
      <c r="TCA192" s="100"/>
      <c r="TCB192" s="78"/>
      <c r="TCC192" s="81"/>
      <c r="TCD192" s="102"/>
      <c r="TCE192" s="80"/>
      <c r="TCF192" s="78"/>
      <c r="TCG192" s="78"/>
      <c r="TCH192" s="78"/>
      <c r="TCI192" s="78"/>
      <c r="TCJ192" s="83"/>
      <c r="TCK192" s="84"/>
      <c r="TCL192" s="84"/>
      <c r="TCM192" s="84"/>
      <c r="TCN192" s="85"/>
      <c r="TCO192" s="78"/>
      <c r="TCP192" s="78"/>
      <c r="TCQ192" s="78"/>
      <c r="TCR192" s="100"/>
      <c r="TCS192" s="78"/>
      <c r="TCT192" s="81"/>
      <c r="TCU192" s="102"/>
      <c r="TCV192" s="80"/>
      <c r="TCW192" s="78"/>
      <c r="TCX192" s="78"/>
      <c r="TCY192" s="78"/>
      <c r="TCZ192" s="78"/>
      <c r="TDA192" s="83"/>
      <c r="TDB192" s="84"/>
      <c r="TDC192" s="84"/>
      <c r="TDD192" s="84"/>
      <c r="TDE192" s="85"/>
      <c r="TDF192" s="78"/>
      <c r="TDG192" s="78"/>
      <c r="TDH192" s="78"/>
      <c r="TDI192" s="100"/>
      <c r="TDJ192" s="78"/>
      <c r="TDK192" s="81"/>
      <c r="TDL192" s="102"/>
      <c r="TDM192" s="80"/>
      <c r="TDN192" s="78"/>
      <c r="TDO192" s="78"/>
      <c r="TDP192" s="78"/>
      <c r="TDQ192" s="78"/>
      <c r="TDR192" s="83"/>
      <c r="TDS192" s="84"/>
      <c r="TDT192" s="84"/>
      <c r="TDU192" s="84"/>
      <c r="TDV192" s="85"/>
      <c r="TDW192" s="78"/>
      <c r="TDX192" s="78"/>
      <c r="TDY192" s="78"/>
      <c r="TDZ192" s="100"/>
      <c r="TEA192" s="78"/>
      <c r="TEB192" s="81"/>
      <c r="TEC192" s="102"/>
      <c r="TED192" s="80"/>
      <c r="TEE192" s="78"/>
      <c r="TEF192" s="78"/>
      <c r="TEG192" s="78"/>
      <c r="TEH192" s="78"/>
      <c r="TEI192" s="83"/>
      <c r="TEJ192" s="84"/>
      <c r="TEK192" s="84"/>
      <c r="TEL192" s="84"/>
      <c r="TEM192" s="85"/>
      <c r="TEN192" s="78"/>
      <c r="TEO192" s="78"/>
      <c r="TEP192" s="78"/>
      <c r="TEQ192" s="100"/>
      <c r="TER192" s="78"/>
      <c r="TES192" s="81"/>
      <c r="TET192" s="102"/>
      <c r="TEU192" s="80"/>
      <c r="TEV192" s="78"/>
      <c r="TEW192" s="78"/>
      <c r="TEX192" s="78"/>
      <c r="TEY192" s="78"/>
      <c r="TEZ192" s="83"/>
      <c r="TFA192" s="84"/>
      <c r="TFB192" s="84"/>
      <c r="TFC192" s="84"/>
      <c r="TFD192" s="85"/>
      <c r="TFE192" s="78"/>
      <c r="TFF192" s="78"/>
      <c r="TFG192" s="78"/>
      <c r="TFH192" s="100"/>
      <c r="TFI192" s="78"/>
      <c r="TFJ192" s="81"/>
      <c r="TFK192" s="102"/>
      <c r="TFL192" s="80"/>
      <c r="TFM192" s="78"/>
      <c r="TFN192" s="78"/>
      <c r="TFO192" s="78"/>
      <c r="TFP192" s="78"/>
      <c r="TFQ192" s="83"/>
      <c r="TFR192" s="84"/>
      <c r="TFS192" s="84"/>
      <c r="TFT192" s="84"/>
      <c r="TFU192" s="85"/>
      <c r="TFV192" s="78"/>
      <c r="TFW192" s="78"/>
      <c r="TFX192" s="78"/>
      <c r="TFY192" s="100"/>
      <c r="TFZ192" s="78"/>
      <c r="TGA192" s="81"/>
      <c r="TGB192" s="102"/>
      <c r="TGC192" s="80"/>
      <c r="TGD192" s="78"/>
      <c r="TGE192" s="78"/>
      <c r="TGF192" s="78"/>
      <c r="TGG192" s="78"/>
      <c r="TGH192" s="83"/>
      <c r="TGI192" s="84"/>
      <c r="TGJ192" s="84"/>
      <c r="TGK192" s="84"/>
      <c r="TGL192" s="85"/>
      <c r="TGM192" s="78"/>
      <c r="TGN192" s="78"/>
      <c r="TGO192" s="78"/>
      <c r="TGP192" s="100"/>
      <c r="TGQ192" s="78"/>
      <c r="TGR192" s="81"/>
      <c r="TGS192" s="102"/>
      <c r="TGT192" s="80"/>
      <c r="TGU192" s="78"/>
      <c r="TGV192" s="78"/>
      <c r="TGW192" s="78"/>
      <c r="TGX192" s="78"/>
      <c r="TGY192" s="83"/>
      <c r="TGZ192" s="84"/>
      <c r="THA192" s="84"/>
      <c r="THB192" s="84"/>
      <c r="THC192" s="85"/>
      <c r="THD192" s="78"/>
      <c r="THE192" s="78"/>
      <c r="THF192" s="78"/>
      <c r="THG192" s="100"/>
      <c r="THH192" s="78"/>
      <c r="THI192" s="81"/>
      <c r="THJ192" s="102"/>
      <c r="THK192" s="80"/>
      <c r="THL192" s="78"/>
      <c r="THM192" s="78"/>
      <c r="THN192" s="78"/>
      <c r="THO192" s="78"/>
      <c r="THP192" s="83"/>
      <c r="THQ192" s="84"/>
      <c r="THR192" s="84"/>
      <c r="THS192" s="84"/>
      <c r="THT192" s="85"/>
      <c r="THU192" s="78"/>
      <c r="THV192" s="78"/>
      <c r="THW192" s="78"/>
      <c r="THX192" s="100"/>
      <c r="THY192" s="78"/>
      <c r="THZ192" s="81"/>
      <c r="TIA192" s="102"/>
      <c r="TIB192" s="80"/>
      <c r="TIC192" s="78"/>
      <c r="TID192" s="78"/>
      <c r="TIE192" s="78"/>
      <c r="TIF192" s="78"/>
      <c r="TIG192" s="83"/>
      <c r="TIH192" s="84"/>
      <c r="TII192" s="84"/>
      <c r="TIJ192" s="84"/>
      <c r="TIK192" s="85"/>
      <c r="TIL192" s="78"/>
      <c r="TIM192" s="78"/>
      <c r="TIN192" s="78"/>
      <c r="TIO192" s="100"/>
      <c r="TIP192" s="78"/>
      <c r="TIQ192" s="81"/>
      <c r="TIR192" s="102"/>
      <c r="TIS192" s="80"/>
      <c r="TIT192" s="78"/>
      <c r="TIU192" s="78"/>
      <c r="TIV192" s="78"/>
      <c r="TIW192" s="78"/>
      <c r="TIX192" s="83"/>
      <c r="TIY192" s="84"/>
      <c r="TIZ192" s="84"/>
      <c r="TJA192" s="84"/>
      <c r="TJB192" s="85"/>
      <c r="TJC192" s="78"/>
      <c r="TJD192" s="78"/>
      <c r="TJE192" s="78"/>
      <c r="TJF192" s="100"/>
      <c r="TJG192" s="78"/>
      <c r="TJH192" s="81"/>
      <c r="TJI192" s="102"/>
      <c r="TJJ192" s="80"/>
      <c r="TJK192" s="78"/>
      <c r="TJL192" s="78"/>
      <c r="TJM192" s="78"/>
      <c r="TJN192" s="78"/>
      <c r="TJO192" s="83"/>
      <c r="TJP192" s="84"/>
      <c r="TJQ192" s="84"/>
      <c r="TJR192" s="84"/>
      <c r="TJS192" s="85"/>
      <c r="TJT192" s="78"/>
      <c r="TJU192" s="78"/>
      <c r="TJV192" s="78"/>
      <c r="TJW192" s="100"/>
      <c r="TJX192" s="78"/>
      <c r="TJY192" s="81"/>
      <c r="TJZ192" s="102"/>
      <c r="TKA192" s="80"/>
      <c r="TKB192" s="78"/>
      <c r="TKC192" s="78"/>
      <c r="TKD192" s="78"/>
      <c r="TKE192" s="78"/>
      <c r="TKF192" s="83"/>
      <c r="TKG192" s="84"/>
      <c r="TKH192" s="84"/>
      <c r="TKI192" s="84"/>
      <c r="TKJ192" s="85"/>
      <c r="TKK192" s="78"/>
      <c r="TKL192" s="78"/>
      <c r="TKM192" s="78"/>
      <c r="TKN192" s="100"/>
      <c r="TKO192" s="78"/>
      <c r="TKP192" s="81"/>
      <c r="TKQ192" s="102"/>
      <c r="TKR192" s="80"/>
      <c r="TKS192" s="78"/>
      <c r="TKT192" s="78"/>
      <c r="TKU192" s="78"/>
      <c r="TKV192" s="78"/>
      <c r="TKW192" s="83"/>
      <c r="TKX192" s="84"/>
      <c r="TKY192" s="84"/>
      <c r="TKZ192" s="84"/>
      <c r="TLA192" s="85"/>
      <c r="TLB192" s="78"/>
      <c r="TLC192" s="78"/>
      <c r="TLD192" s="78"/>
      <c r="TLE192" s="100"/>
      <c r="TLF192" s="78"/>
      <c r="TLG192" s="81"/>
      <c r="TLH192" s="102"/>
      <c r="TLI192" s="80"/>
      <c r="TLJ192" s="78"/>
      <c r="TLK192" s="78"/>
      <c r="TLL192" s="78"/>
      <c r="TLM192" s="78"/>
      <c r="TLN192" s="83"/>
      <c r="TLO192" s="84"/>
      <c r="TLP192" s="84"/>
      <c r="TLQ192" s="84"/>
      <c r="TLR192" s="85"/>
      <c r="TLS192" s="78"/>
      <c r="TLT192" s="78"/>
      <c r="TLU192" s="78"/>
      <c r="TLV192" s="100"/>
      <c r="TLW192" s="78"/>
      <c r="TLX192" s="81"/>
      <c r="TLY192" s="102"/>
      <c r="TLZ192" s="80"/>
      <c r="TMA192" s="78"/>
      <c r="TMB192" s="78"/>
      <c r="TMC192" s="78"/>
      <c r="TMD192" s="78"/>
      <c r="TME192" s="83"/>
      <c r="TMF192" s="84"/>
      <c r="TMG192" s="84"/>
      <c r="TMH192" s="84"/>
      <c r="TMI192" s="85"/>
      <c r="TMJ192" s="78"/>
      <c r="TMK192" s="78"/>
      <c r="TML192" s="78"/>
      <c r="TMM192" s="100"/>
      <c r="TMN192" s="78"/>
      <c r="TMO192" s="81"/>
      <c r="TMP192" s="102"/>
      <c r="TMQ192" s="80"/>
      <c r="TMR192" s="78"/>
      <c r="TMS192" s="78"/>
      <c r="TMT192" s="78"/>
      <c r="TMU192" s="78"/>
      <c r="TMV192" s="83"/>
      <c r="TMW192" s="84"/>
      <c r="TMX192" s="84"/>
      <c r="TMY192" s="84"/>
      <c r="TMZ192" s="85"/>
      <c r="TNA192" s="78"/>
      <c r="TNB192" s="78"/>
      <c r="TNC192" s="78"/>
      <c r="TND192" s="100"/>
      <c r="TNE192" s="78"/>
      <c r="TNF192" s="81"/>
      <c r="TNG192" s="102"/>
      <c r="TNH192" s="80"/>
      <c r="TNI192" s="78"/>
      <c r="TNJ192" s="78"/>
      <c r="TNK192" s="78"/>
      <c r="TNL192" s="78"/>
      <c r="TNM192" s="83"/>
      <c r="TNN192" s="84"/>
      <c r="TNO192" s="84"/>
      <c r="TNP192" s="84"/>
      <c r="TNQ192" s="85"/>
      <c r="TNR192" s="78"/>
      <c r="TNS192" s="78"/>
      <c r="TNT192" s="78"/>
      <c r="TNU192" s="100"/>
      <c r="TNV192" s="78"/>
      <c r="TNW192" s="81"/>
      <c r="TNX192" s="102"/>
      <c r="TNY192" s="80"/>
      <c r="TNZ192" s="78"/>
      <c r="TOA192" s="78"/>
      <c r="TOB192" s="78"/>
      <c r="TOC192" s="78"/>
      <c r="TOD192" s="83"/>
      <c r="TOE192" s="84"/>
      <c r="TOF192" s="84"/>
      <c r="TOG192" s="84"/>
      <c r="TOH192" s="85"/>
      <c r="TOI192" s="78"/>
      <c r="TOJ192" s="78"/>
      <c r="TOK192" s="78"/>
      <c r="TOL192" s="100"/>
      <c r="TOM192" s="78"/>
      <c r="TON192" s="81"/>
      <c r="TOO192" s="102"/>
      <c r="TOP192" s="80"/>
      <c r="TOQ192" s="78"/>
      <c r="TOR192" s="78"/>
      <c r="TOS192" s="78"/>
      <c r="TOT192" s="78"/>
      <c r="TOU192" s="83"/>
      <c r="TOV192" s="84"/>
      <c r="TOW192" s="84"/>
      <c r="TOX192" s="84"/>
      <c r="TOY192" s="85"/>
      <c r="TOZ192" s="78"/>
      <c r="TPA192" s="78"/>
      <c r="TPB192" s="78"/>
      <c r="TPC192" s="100"/>
      <c r="TPD192" s="78"/>
      <c r="TPE192" s="81"/>
      <c r="TPF192" s="102"/>
      <c r="TPG192" s="80"/>
      <c r="TPH192" s="78"/>
      <c r="TPI192" s="78"/>
      <c r="TPJ192" s="78"/>
      <c r="TPK192" s="78"/>
      <c r="TPL192" s="83"/>
      <c r="TPM192" s="84"/>
      <c r="TPN192" s="84"/>
      <c r="TPO192" s="84"/>
      <c r="TPP192" s="85"/>
      <c r="TPQ192" s="78"/>
      <c r="TPR192" s="78"/>
      <c r="TPS192" s="78"/>
      <c r="TPT192" s="100"/>
      <c r="TPU192" s="78"/>
      <c r="TPV192" s="81"/>
      <c r="TPW192" s="102"/>
      <c r="TPX192" s="80"/>
      <c r="TPY192" s="78"/>
      <c r="TPZ192" s="78"/>
      <c r="TQA192" s="78"/>
      <c r="TQB192" s="78"/>
      <c r="TQC192" s="83"/>
      <c r="TQD192" s="84"/>
      <c r="TQE192" s="84"/>
      <c r="TQF192" s="84"/>
      <c r="TQG192" s="85"/>
      <c r="TQH192" s="78"/>
      <c r="TQI192" s="78"/>
      <c r="TQJ192" s="78"/>
      <c r="TQK192" s="100"/>
      <c r="TQL192" s="78"/>
      <c r="TQM192" s="81"/>
      <c r="TQN192" s="102"/>
      <c r="TQO192" s="80"/>
      <c r="TQP192" s="78"/>
      <c r="TQQ192" s="78"/>
      <c r="TQR192" s="78"/>
      <c r="TQS192" s="78"/>
      <c r="TQT192" s="83"/>
      <c r="TQU192" s="84"/>
      <c r="TQV192" s="84"/>
      <c r="TQW192" s="84"/>
      <c r="TQX192" s="85"/>
      <c r="TQY192" s="78"/>
      <c r="TQZ192" s="78"/>
      <c r="TRA192" s="78"/>
      <c r="TRB192" s="100"/>
      <c r="TRC192" s="78"/>
      <c r="TRD192" s="81"/>
      <c r="TRE192" s="102"/>
      <c r="TRF192" s="80"/>
      <c r="TRG192" s="78"/>
      <c r="TRH192" s="78"/>
      <c r="TRI192" s="78"/>
      <c r="TRJ192" s="78"/>
      <c r="TRK192" s="83"/>
      <c r="TRL192" s="84"/>
      <c r="TRM192" s="84"/>
      <c r="TRN192" s="84"/>
      <c r="TRO192" s="85"/>
      <c r="TRP192" s="78"/>
      <c r="TRQ192" s="78"/>
      <c r="TRR192" s="78"/>
      <c r="TRS192" s="100"/>
      <c r="TRT192" s="78"/>
      <c r="TRU192" s="81"/>
      <c r="TRV192" s="102"/>
      <c r="TRW192" s="80"/>
      <c r="TRX192" s="78"/>
      <c r="TRY192" s="78"/>
      <c r="TRZ192" s="78"/>
      <c r="TSA192" s="78"/>
      <c r="TSB192" s="83"/>
      <c r="TSC192" s="84"/>
      <c r="TSD192" s="84"/>
      <c r="TSE192" s="84"/>
      <c r="TSF192" s="85"/>
      <c r="TSG192" s="78"/>
      <c r="TSH192" s="78"/>
      <c r="TSI192" s="78"/>
      <c r="TSJ192" s="100"/>
      <c r="TSK192" s="78"/>
      <c r="TSL192" s="81"/>
      <c r="TSM192" s="102"/>
      <c r="TSN192" s="80"/>
      <c r="TSO192" s="78"/>
      <c r="TSP192" s="78"/>
      <c r="TSQ192" s="78"/>
      <c r="TSR192" s="78"/>
      <c r="TSS192" s="83"/>
      <c r="TST192" s="84"/>
      <c r="TSU192" s="84"/>
      <c r="TSV192" s="84"/>
      <c r="TSW192" s="85"/>
      <c r="TSX192" s="78"/>
      <c r="TSY192" s="78"/>
      <c r="TSZ192" s="78"/>
      <c r="TTA192" s="100"/>
      <c r="TTB192" s="78"/>
      <c r="TTC192" s="81"/>
      <c r="TTD192" s="102"/>
      <c r="TTE192" s="80"/>
      <c r="TTF192" s="78"/>
      <c r="TTG192" s="78"/>
      <c r="TTH192" s="78"/>
      <c r="TTI192" s="78"/>
      <c r="TTJ192" s="83"/>
      <c r="TTK192" s="84"/>
      <c r="TTL192" s="84"/>
      <c r="TTM192" s="84"/>
      <c r="TTN192" s="85"/>
      <c r="TTO192" s="78"/>
      <c r="TTP192" s="78"/>
      <c r="TTQ192" s="78"/>
      <c r="TTR192" s="100"/>
      <c r="TTS192" s="78"/>
      <c r="TTT192" s="81"/>
      <c r="TTU192" s="102"/>
      <c r="TTV192" s="80"/>
      <c r="TTW192" s="78"/>
      <c r="TTX192" s="78"/>
      <c r="TTY192" s="78"/>
      <c r="TTZ192" s="78"/>
      <c r="TUA192" s="83"/>
      <c r="TUB192" s="84"/>
      <c r="TUC192" s="84"/>
      <c r="TUD192" s="84"/>
      <c r="TUE192" s="85"/>
      <c r="TUF192" s="78"/>
      <c r="TUG192" s="78"/>
      <c r="TUH192" s="78"/>
      <c r="TUI192" s="100"/>
      <c r="TUJ192" s="78"/>
      <c r="TUK192" s="81"/>
      <c r="TUL192" s="102"/>
      <c r="TUM192" s="80"/>
      <c r="TUN192" s="78"/>
      <c r="TUO192" s="78"/>
      <c r="TUP192" s="78"/>
      <c r="TUQ192" s="78"/>
      <c r="TUR192" s="83"/>
      <c r="TUS192" s="84"/>
      <c r="TUT192" s="84"/>
      <c r="TUU192" s="84"/>
      <c r="TUV192" s="85"/>
      <c r="TUW192" s="78"/>
      <c r="TUX192" s="78"/>
      <c r="TUY192" s="78"/>
      <c r="TUZ192" s="100"/>
      <c r="TVA192" s="78"/>
      <c r="TVB192" s="81"/>
      <c r="TVC192" s="102"/>
      <c r="TVD192" s="80"/>
      <c r="TVE192" s="78"/>
      <c r="TVF192" s="78"/>
      <c r="TVG192" s="78"/>
      <c r="TVH192" s="78"/>
      <c r="TVI192" s="83"/>
      <c r="TVJ192" s="84"/>
      <c r="TVK192" s="84"/>
      <c r="TVL192" s="84"/>
      <c r="TVM192" s="85"/>
      <c r="TVN192" s="78"/>
      <c r="TVO192" s="78"/>
      <c r="TVP192" s="78"/>
      <c r="TVQ192" s="100"/>
      <c r="TVR192" s="78"/>
      <c r="TVS192" s="81"/>
      <c r="TVT192" s="102"/>
      <c r="TVU192" s="80"/>
      <c r="TVV192" s="78"/>
      <c r="TVW192" s="78"/>
      <c r="TVX192" s="78"/>
      <c r="TVY192" s="78"/>
      <c r="TVZ192" s="83"/>
      <c r="TWA192" s="84"/>
      <c r="TWB192" s="84"/>
      <c r="TWC192" s="84"/>
      <c r="TWD192" s="85"/>
      <c r="TWE192" s="78"/>
      <c r="TWF192" s="78"/>
      <c r="TWG192" s="78"/>
      <c r="TWH192" s="100"/>
      <c r="TWI192" s="78"/>
      <c r="TWJ192" s="81"/>
      <c r="TWK192" s="102"/>
      <c r="TWL192" s="80"/>
      <c r="TWM192" s="78"/>
      <c r="TWN192" s="78"/>
      <c r="TWO192" s="78"/>
      <c r="TWP192" s="78"/>
      <c r="TWQ192" s="83"/>
      <c r="TWR192" s="84"/>
      <c r="TWS192" s="84"/>
      <c r="TWT192" s="84"/>
      <c r="TWU192" s="85"/>
      <c r="TWV192" s="78"/>
      <c r="TWW192" s="78"/>
      <c r="TWX192" s="78"/>
      <c r="TWY192" s="100"/>
      <c r="TWZ192" s="78"/>
      <c r="TXA192" s="81"/>
      <c r="TXB192" s="102"/>
      <c r="TXC192" s="80"/>
      <c r="TXD192" s="78"/>
      <c r="TXE192" s="78"/>
      <c r="TXF192" s="78"/>
      <c r="TXG192" s="78"/>
      <c r="TXH192" s="83"/>
      <c r="TXI192" s="84"/>
      <c r="TXJ192" s="84"/>
      <c r="TXK192" s="84"/>
      <c r="TXL192" s="85"/>
      <c r="TXM192" s="78"/>
      <c r="TXN192" s="78"/>
      <c r="TXO192" s="78"/>
      <c r="TXP192" s="100"/>
      <c r="TXQ192" s="78"/>
      <c r="TXR192" s="81"/>
      <c r="TXS192" s="102"/>
      <c r="TXT192" s="80"/>
      <c r="TXU192" s="78"/>
      <c r="TXV192" s="78"/>
      <c r="TXW192" s="78"/>
      <c r="TXX192" s="78"/>
      <c r="TXY192" s="83"/>
      <c r="TXZ192" s="84"/>
      <c r="TYA192" s="84"/>
      <c r="TYB192" s="84"/>
      <c r="TYC192" s="85"/>
      <c r="TYD192" s="78"/>
      <c r="TYE192" s="78"/>
      <c r="TYF192" s="78"/>
      <c r="TYG192" s="100"/>
      <c r="TYH192" s="78"/>
      <c r="TYI192" s="81"/>
      <c r="TYJ192" s="102"/>
      <c r="TYK192" s="80"/>
      <c r="TYL192" s="78"/>
      <c r="TYM192" s="78"/>
      <c r="TYN192" s="78"/>
      <c r="TYO192" s="78"/>
      <c r="TYP192" s="83"/>
      <c r="TYQ192" s="84"/>
      <c r="TYR192" s="84"/>
      <c r="TYS192" s="84"/>
      <c r="TYT192" s="85"/>
      <c r="TYU192" s="78"/>
      <c r="TYV192" s="78"/>
      <c r="TYW192" s="78"/>
      <c r="TYX192" s="100"/>
      <c r="TYY192" s="78"/>
      <c r="TYZ192" s="81"/>
      <c r="TZA192" s="102"/>
      <c r="TZB192" s="80"/>
      <c r="TZC192" s="78"/>
      <c r="TZD192" s="78"/>
      <c r="TZE192" s="78"/>
      <c r="TZF192" s="78"/>
      <c r="TZG192" s="83"/>
      <c r="TZH192" s="84"/>
      <c r="TZI192" s="84"/>
      <c r="TZJ192" s="84"/>
      <c r="TZK192" s="85"/>
      <c r="TZL192" s="78"/>
      <c r="TZM192" s="78"/>
      <c r="TZN192" s="78"/>
      <c r="TZO192" s="100"/>
      <c r="TZP192" s="78"/>
      <c r="TZQ192" s="81"/>
      <c r="TZR192" s="102"/>
      <c r="TZS192" s="80"/>
      <c r="TZT192" s="78"/>
      <c r="TZU192" s="78"/>
      <c r="TZV192" s="78"/>
      <c r="TZW192" s="78"/>
      <c r="TZX192" s="83"/>
      <c r="TZY192" s="84"/>
      <c r="TZZ192" s="84"/>
      <c r="UAA192" s="84"/>
      <c r="UAB192" s="85"/>
      <c r="UAC192" s="78"/>
      <c r="UAD192" s="78"/>
      <c r="UAE192" s="78"/>
      <c r="UAF192" s="100"/>
      <c r="UAG192" s="78"/>
      <c r="UAH192" s="81"/>
      <c r="UAI192" s="102"/>
      <c r="UAJ192" s="80"/>
      <c r="UAK192" s="78"/>
      <c r="UAL192" s="78"/>
      <c r="UAM192" s="78"/>
      <c r="UAN192" s="78"/>
      <c r="UAO192" s="83"/>
      <c r="UAP192" s="84"/>
      <c r="UAQ192" s="84"/>
      <c r="UAR192" s="84"/>
      <c r="UAS192" s="85"/>
      <c r="UAT192" s="78"/>
      <c r="UAU192" s="78"/>
      <c r="UAV192" s="78"/>
      <c r="UAW192" s="100"/>
      <c r="UAX192" s="78"/>
      <c r="UAY192" s="81"/>
      <c r="UAZ192" s="102"/>
      <c r="UBA192" s="80"/>
      <c r="UBB192" s="78"/>
      <c r="UBC192" s="78"/>
      <c r="UBD192" s="78"/>
      <c r="UBE192" s="78"/>
      <c r="UBF192" s="83"/>
      <c r="UBG192" s="84"/>
      <c r="UBH192" s="84"/>
      <c r="UBI192" s="84"/>
      <c r="UBJ192" s="85"/>
      <c r="UBK192" s="78"/>
      <c r="UBL192" s="78"/>
      <c r="UBM192" s="78"/>
      <c r="UBN192" s="100"/>
      <c r="UBO192" s="78"/>
      <c r="UBP192" s="81"/>
      <c r="UBQ192" s="102"/>
      <c r="UBR192" s="80"/>
      <c r="UBS192" s="78"/>
      <c r="UBT192" s="78"/>
      <c r="UBU192" s="78"/>
      <c r="UBV192" s="78"/>
      <c r="UBW192" s="83"/>
      <c r="UBX192" s="84"/>
      <c r="UBY192" s="84"/>
      <c r="UBZ192" s="84"/>
      <c r="UCA192" s="85"/>
      <c r="UCB192" s="78"/>
      <c r="UCC192" s="78"/>
      <c r="UCD192" s="78"/>
      <c r="UCE192" s="100"/>
      <c r="UCF192" s="78"/>
      <c r="UCG192" s="81"/>
      <c r="UCH192" s="102"/>
      <c r="UCI192" s="80"/>
      <c r="UCJ192" s="78"/>
      <c r="UCK192" s="78"/>
      <c r="UCL192" s="78"/>
      <c r="UCM192" s="78"/>
      <c r="UCN192" s="83"/>
      <c r="UCO192" s="84"/>
      <c r="UCP192" s="84"/>
      <c r="UCQ192" s="84"/>
      <c r="UCR192" s="85"/>
      <c r="UCS192" s="78"/>
      <c r="UCT192" s="78"/>
      <c r="UCU192" s="78"/>
      <c r="UCV192" s="100"/>
      <c r="UCW192" s="78"/>
      <c r="UCX192" s="81"/>
      <c r="UCY192" s="102"/>
      <c r="UCZ192" s="80"/>
      <c r="UDA192" s="78"/>
      <c r="UDB192" s="78"/>
      <c r="UDC192" s="78"/>
      <c r="UDD192" s="78"/>
      <c r="UDE192" s="83"/>
      <c r="UDF192" s="84"/>
      <c r="UDG192" s="84"/>
      <c r="UDH192" s="84"/>
      <c r="UDI192" s="85"/>
      <c r="UDJ192" s="78"/>
      <c r="UDK192" s="78"/>
      <c r="UDL192" s="78"/>
      <c r="UDM192" s="100"/>
      <c r="UDN192" s="78"/>
      <c r="UDO192" s="81"/>
      <c r="UDP192" s="102"/>
      <c r="UDQ192" s="80"/>
      <c r="UDR192" s="78"/>
      <c r="UDS192" s="78"/>
      <c r="UDT192" s="78"/>
      <c r="UDU192" s="78"/>
      <c r="UDV192" s="83"/>
      <c r="UDW192" s="84"/>
      <c r="UDX192" s="84"/>
      <c r="UDY192" s="84"/>
      <c r="UDZ192" s="85"/>
      <c r="UEA192" s="78"/>
      <c r="UEB192" s="78"/>
      <c r="UEC192" s="78"/>
      <c r="UED192" s="100"/>
      <c r="UEE192" s="78"/>
      <c r="UEF192" s="81"/>
      <c r="UEG192" s="102"/>
      <c r="UEH192" s="80"/>
      <c r="UEI192" s="78"/>
      <c r="UEJ192" s="78"/>
      <c r="UEK192" s="78"/>
      <c r="UEL192" s="78"/>
      <c r="UEM192" s="83"/>
      <c r="UEN192" s="84"/>
      <c r="UEO192" s="84"/>
      <c r="UEP192" s="84"/>
      <c r="UEQ192" s="85"/>
      <c r="UER192" s="78"/>
      <c r="UES192" s="78"/>
      <c r="UET192" s="78"/>
      <c r="UEU192" s="100"/>
      <c r="UEV192" s="78"/>
      <c r="UEW192" s="81"/>
      <c r="UEX192" s="102"/>
      <c r="UEY192" s="80"/>
      <c r="UEZ192" s="78"/>
      <c r="UFA192" s="78"/>
      <c r="UFB192" s="78"/>
      <c r="UFC192" s="78"/>
      <c r="UFD192" s="83"/>
      <c r="UFE192" s="84"/>
      <c r="UFF192" s="84"/>
      <c r="UFG192" s="84"/>
      <c r="UFH192" s="85"/>
      <c r="UFI192" s="78"/>
      <c r="UFJ192" s="78"/>
      <c r="UFK192" s="78"/>
      <c r="UFL192" s="100"/>
      <c r="UFM192" s="78"/>
      <c r="UFN192" s="81"/>
      <c r="UFO192" s="102"/>
      <c r="UFP192" s="80"/>
      <c r="UFQ192" s="78"/>
      <c r="UFR192" s="78"/>
      <c r="UFS192" s="78"/>
      <c r="UFT192" s="78"/>
      <c r="UFU192" s="83"/>
      <c r="UFV192" s="84"/>
      <c r="UFW192" s="84"/>
      <c r="UFX192" s="84"/>
      <c r="UFY192" s="85"/>
      <c r="UFZ192" s="78"/>
      <c r="UGA192" s="78"/>
      <c r="UGB192" s="78"/>
      <c r="UGC192" s="100"/>
      <c r="UGD192" s="78"/>
      <c r="UGE192" s="81"/>
      <c r="UGF192" s="102"/>
      <c r="UGG192" s="80"/>
      <c r="UGH192" s="78"/>
      <c r="UGI192" s="78"/>
      <c r="UGJ192" s="78"/>
      <c r="UGK192" s="78"/>
      <c r="UGL192" s="83"/>
      <c r="UGM192" s="84"/>
      <c r="UGN192" s="84"/>
      <c r="UGO192" s="84"/>
      <c r="UGP192" s="85"/>
      <c r="UGQ192" s="78"/>
      <c r="UGR192" s="78"/>
      <c r="UGS192" s="78"/>
      <c r="UGT192" s="100"/>
      <c r="UGU192" s="78"/>
      <c r="UGV192" s="81"/>
      <c r="UGW192" s="102"/>
      <c r="UGX192" s="80"/>
      <c r="UGY192" s="78"/>
      <c r="UGZ192" s="78"/>
      <c r="UHA192" s="78"/>
      <c r="UHB192" s="78"/>
      <c r="UHC192" s="83"/>
      <c r="UHD192" s="84"/>
      <c r="UHE192" s="84"/>
      <c r="UHF192" s="84"/>
      <c r="UHG192" s="85"/>
      <c r="UHH192" s="78"/>
      <c r="UHI192" s="78"/>
      <c r="UHJ192" s="78"/>
      <c r="UHK192" s="100"/>
      <c r="UHL192" s="78"/>
      <c r="UHM192" s="81"/>
      <c r="UHN192" s="102"/>
      <c r="UHO192" s="80"/>
      <c r="UHP192" s="78"/>
      <c r="UHQ192" s="78"/>
      <c r="UHR192" s="78"/>
      <c r="UHS192" s="78"/>
      <c r="UHT192" s="83"/>
      <c r="UHU192" s="84"/>
      <c r="UHV192" s="84"/>
      <c r="UHW192" s="84"/>
      <c r="UHX192" s="85"/>
      <c r="UHY192" s="78"/>
      <c r="UHZ192" s="78"/>
      <c r="UIA192" s="78"/>
      <c r="UIB192" s="100"/>
      <c r="UIC192" s="78"/>
      <c r="UID192" s="81"/>
      <c r="UIE192" s="102"/>
      <c r="UIF192" s="80"/>
      <c r="UIG192" s="78"/>
      <c r="UIH192" s="78"/>
      <c r="UII192" s="78"/>
      <c r="UIJ192" s="78"/>
      <c r="UIK192" s="83"/>
      <c r="UIL192" s="84"/>
      <c r="UIM192" s="84"/>
      <c r="UIN192" s="84"/>
      <c r="UIO192" s="85"/>
      <c r="UIP192" s="78"/>
      <c r="UIQ192" s="78"/>
      <c r="UIR192" s="78"/>
      <c r="UIS192" s="100"/>
      <c r="UIT192" s="78"/>
      <c r="UIU192" s="81"/>
      <c r="UIV192" s="102"/>
      <c r="UIW192" s="80"/>
      <c r="UIX192" s="78"/>
      <c r="UIY192" s="78"/>
      <c r="UIZ192" s="78"/>
      <c r="UJA192" s="78"/>
      <c r="UJB192" s="83"/>
      <c r="UJC192" s="84"/>
      <c r="UJD192" s="84"/>
      <c r="UJE192" s="84"/>
      <c r="UJF192" s="85"/>
      <c r="UJG192" s="78"/>
      <c r="UJH192" s="78"/>
      <c r="UJI192" s="78"/>
      <c r="UJJ192" s="100"/>
      <c r="UJK192" s="78"/>
      <c r="UJL192" s="81"/>
      <c r="UJM192" s="102"/>
      <c r="UJN192" s="80"/>
      <c r="UJO192" s="78"/>
      <c r="UJP192" s="78"/>
      <c r="UJQ192" s="78"/>
      <c r="UJR192" s="78"/>
      <c r="UJS192" s="83"/>
      <c r="UJT192" s="84"/>
      <c r="UJU192" s="84"/>
      <c r="UJV192" s="84"/>
      <c r="UJW192" s="85"/>
      <c r="UJX192" s="78"/>
      <c r="UJY192" s="78"/>
      <c r="UJZ192" s="78"/>
      <c r="UKA192" s="100"/>
      <c r="UKB192" s="78"/>
      <c r="UKC192" s="81"/>
      <c r="UKD192" s="102"/>
      <c r="UKE192" s="80"/>
      <c r="UKF192" s="78"/>
      <c r="UKG192" s="78"/>
      <c r="UKH192" s="78"/>
      <c r="UKI192" s="78"/>
      <c r="UKJ192" s="83"/>
      <c r="UKK192" s="84"/>
      <c r="UKL192" s="84"/>
      <c r="UKM192" s="84"/>
      <c r="UKN192" s="85"/>
      <c r="UKO192" s="78"/>
      <c r="UKP192" s="78"/>
      <c r="UKQ192" s="78"/>
      <c r="UKR192" s="100"/>
      <c r="UKS192" s="78"/>
      <c r="UKT192" s="81"/>
      <c r="UKU192" s="102"/>
      <c r="UKV192" s="80"/>
      <c r="UKW192" s="78"/>
      <c r="UKX192" s="78"/>
      <c r="UKY192" s="78"/>
      <c r="UKZ192" s="78"/>
      <c r="ULA192" s="83"/>
      <c r="ULB192" s="84"/>
      <c r="ULC192" s="84"/>
      <c r="ULD192" s="84"/>
      <c r="ULE192" s="85"/>
      <c r="ULF192" s="78"/>
      <c r="ULG192" s="78"/>
      <c r="ULH192" s="78"/>
      <c r="ULI192" s="100"/>
      <c r="ULJ192" s="78"/>
      <c r="ULK192" s="81"/>
      <c r="ULL192" s="102"/>
      <c r="ULM192" s="80"/>
      <c r="ULN192" s="78"/>
      <c r="ULO192" s="78"/>
      <c r="ULP192" s="78"/>
      <c r="ULQ192" s="78"/>
      <c r="ULR192" s="83"/>
      <c r="ULS192" s="84"/>
      <c r="ULT192" s="84"/>
      <c r="ULU192" s="84"/>
      <c r="ULV192" s="85"/>
      <c r="ULW192" s="78"/>
      <c r="ULX192" s="78"/>
      <c r="ULY192" s="78"/>
      <c r="ULZ192" s="100"/>
      <c r="UMA192" s="78"/>
      <c r="UMB192" s="81"/>
      <c r="UMC192" s="102"/>
      <c r="UMD192" s="80"/>
      <c r="UME192" s="78"/>
      <c r="UMF192" s="78"/>
      <c r="UMG192" s="78"/>
      <c r="UMH192" s="78"/>
      <c r="UMI192" s="83"/>
      <c r="UMJ192" s="84"/>
      <c r="UMK192" s="84"/>
      <c r="UML192" s="84"/>
      <c r="UMM192" s="85"/>
      <c r="UMN192" s="78"/>
      <c r="UMO192" s="78"/>
      <c r="UMP192" s="78"/>
      <c r="UMQ192" s="100"/>
      <c r="UMR192" s="78"/>
      <c r="UMS192" s="81"/>
      <c r="UMT192" s="102"/>
      <c r="UMU192" s="80"/>
      <c r="UMV192" s="78"/>
      <c r="UMW192" s="78"/>
      <c r="UMX192" s="78"/>
      <c r="UMY192" s="78"/>
      <c r="UMZ192" s="83"/>
      <c r="UNA192" s="84"/>
      <c r="UNB192" s="84"/>
      <c r="UNC192" s="84"/>
      <c r="UND192" s="85"/>
      <c r="UNE192" s="78"/>
      <c r="UNF192" s="78"/>
      <c r="UNG192" s="78"/>
      <c r="UNH192" s="100"/>
      <c r="UNI192" s="78"/>
      <c r="UNJ192" s="81"/>
      <c r="UNK192" s="102"/>
      <c r="UNL192" s="80"/>
      <c r="UNM192" s="78"/>
      <c r="UNN192" s="78"/>
      <c r="UNO192" s="78"/>
      <c r="UNP192" s="78"/>
      <c r="UNQ192" s="83"/>
      <c r="UNR192" s="84"/>
      <c r="UNS192" s="84"/>
      <c r="UNT192" s="84"/>
      <c r="UNU192" s="85"/>
      <c r="UNV192" s="78"/>
      <c r="UNW192" s="78"/>
      <c r="UNX192" s="78"/>
      <c r="UNY192" s="100"/>
      <c r="UNZ192" s="78"/>
      <c r="UOA192" s="81"/>
      <c r="UOB192" s="102"/>
      <c r="UOC192" s="80"/>
      <c r="UOD192" s="78"/>
      <c r="UOE192" s="78"/>
      <c r="UOF192" s="78"/>
      <c r="UOG192" s="78"/>
      <c r="UOH192" s="83"/>
      <c r="UOI192" s="84"/>
      <c r="UOJ192" s="84"/>
      <c r="UOK192" s="84"/>
      <c r="UOL192" s="85"/>
      <c r="UOM192" s="78"/>
      <c r="UON192" s="78"/>
      <c r="UOO192" s="78"/>
      <c r="UOP192" s="100"/>
      <c r="UOQ192" s="78"/>
      <c r="UOR192" s="81"/>
      <c r="UOS192" s="102"/>
      <c r="UOT192" s="80"/>
      <c r="UOU192" s="78"/>
      <c r="UOV192" s="78"/>
      <c r="UOW192" s="78"/>
      <c r="UOX192" s="78"/>
      <c r="UOY192" s="83"/>
      <c r="UOZ192" s="84"/>
      <c r="UPA192" s="84"/>
      <c r="UPB192" s="84"/>
      <c r="UPC192" s="85"/>
      <c r="UPD192" s="78"/>
      <c r="UPE192" s="78"/>
      <c r="UPF192" s="78"/>
      <c r="UPG192" s="100"/>
      <c r="UPH192" s="78"/>
      <c r="UPI192" s="81"/>
      <c r="UPJ192" s="102"/>
      <c r="UPK192" s="80"/>
      <c r="UPL192" s="78"/>
      <c r="UPM192" s="78"/>
      <c r="UPN192" s="78"/>
      <c r="UPO192" s="78"/>
      <c r="UPP192" s="83"/>
      <c r="UPQ192" s="84"/>
      <c r="UPR192" s="84"/>
      <c r="UPS192" s="84"/>
      <c r="UPT192" s="85"/>
      <c r="UPU192" s="78"/>
      <c r="UPV192" s="78"/>
      <c r="UPW192" s="78"/>
      <c r="UPX192" s="100"/>
      <c r="UPY192" s="78"/>
      <c r="UPZ192" s="81"/>
      <c r="UQA192" s="102"/>
      <c r="UQB192" s="80"/>
      <c r="UQC192" s="78"/>
      <c r="UQD192" s="78"/>
      <c r="UQE192" s="78"/>
      <c r="UQF192" s="78"/>
      <c r="UQG192" s="83"/>
      <c r="UQH192" s="84"/>
      <c r="UQI192" s="84"/>
      <c r="UQJ192" s="84"/>
      <c r="UQK192" s="85"/>
      <c r="UQL192" s="78"/>
      <c r="UQM192" s="78"/>
      <c r="UQN192" s="78"/>
      <c r="UQO192" s="100"/>
      <c r="UQP192" s="78"/>
      <c r="UQQ192" s="81"/>
      <c r="UQR192" s="102"/>
      <c r="UQS192" s="80"/>
      <c r="UQT192" s="78"/>
      <c r="UQU192" s="78"/>
      <c r="UQV192" s="78"/>
      <c r="UQW192" s="78"/>
      <c r="UQX192" s="83"/>
      <c r="UQY192" s="84"/>
      <c r="UQZ192" s="84"/>
      <c r="URA192" s="84"/>
      <c r="URB192" s="85"/>
      <c r="URC192" s="78"/>
      <c r="URD192" s="78"/>
      <c r="URE192" s="78"/>
      <c r="URF192" s="100"/>
      <c r="URG192" s="78"/>
      <c r="URH192" s="81"/>
      <c r="URI192" s="102"/>
      <c r="URJ192" s="80"/>
      <c r="URK192" s="78"/>
      <c r="URL192" s="78"/>
      <c r="URM192" s="78"/>
      <c r="URN192" s="78"/>
      <c r="URO192" s="83"/>
      <c r="URP192" s="84"/>
      <c r="URQ192" s="84"/>
      <c r="URR192" s="84"/>
      <c r="URS192" s="85"/>
      <c r="URT192" s="78"/>
      <c r="URU192" s="78"/>
      <c r="URV192" s="78"/>
      <c r="URW192" s="100"/>
      <c r="URX192" s="78"/>
      <c r="URY192" s="81"/>
      <c r="URZ192" s="102"/>
      <c r="USA192" s="80"/>
      <c r="USB192" s="78"/>
      <c r="USC192" s="78"/>
      <c r="USD192" s="78"/>
      <c r="USE192" s="78"/>
      <c r="USF192" s="83"/>
      <c r="USG192" s="84"/>
      <c r="USH192" s="84"/>
      <c r="USI192" s="84"/>
      <c r="USJ192" s="85"/>
      <c r="USK192" s="78"/>
      <c r="USL192" s="78"/>
      <c r="USM192" s="78"/>
      <c r="USN192" s="100"/>
      <c r="USO192" s="78"/>
      <c r="USP192" s="81"/>
      <c r="USQ192" s="102"/>
      <c r="USR192" s="80"/>
      <c r="USS192" s="78"/>
      <c r="UST192" s="78"/>
      <c r="USU192" s="78"/>
      <c r="USV192" s="78"/>
      <c r="USW192" s="83"/>
      <c r="USX192" s="84"/>
      <c r="USY192" s="84"/>
      <c r="USZ192" s="84"/>
      <c r="UTA192" s="85"/>
      <c r="UTB192" s="78"/>
      <c r="UTC192" s="78"/>
      <c r="UTD192" s="78"/>
      <c r="UTE192" s="100"/>
      <c r="UTF192" s="78"/>
      <c r="UTG192" s="81"/>
      <c r="UTH192" s="102"/>
      <c r="UTI192" s="80"/>
      <c r="UTJ192" s="78"/>
      <c r="UTK192" s="78"/>
      <c r="UTL192" s="78"/>
      <c r="UTM192" s="78"/>
      <c r="UTN192" s="83"/>
      <c r="UTO192" s="84"/>
      <c r="UTP192" s="84"/>
      <c r="UTQ192" s="84"/>
      <c r="UTR192" s="85"/>
      <c r="UTS192" s="78"/>
      <c r="UTT192" s="78"/>
      <c r="UTU192" s="78"/>
      <c r="UTV192" s="100"/>
      <c r="UTW192" s="78"/>
      <c r="UTX192" s="81"/>
      <c r="UTY192" s="102"/>
      <c r="UTZ192" s="80"/>
      <c r="UUA192" s="78"/>
      <c r="UUB192" s="78"/>
      <c r="UUC192" s="78"/>
      <c r="UUD192" s="78"/>
      <c r="UUE192" s="83"/>
      <c r="UUF192" s="84"/>
      <c r="UUG192" s="84"/>
      <c r="UUH192" s="84"/>
      <c r="UUI192" s="85"/>
      <c r="UUJ192" s="78"/>
      <c r="UUK192" s="78"/>
      <c r="UUL192" s="78"/>
      <c r="UUM192" s="100"/>
      <c r="UUN192" s="78"/>
      <c r="UUO192" s="81"/>
      <c r="UUP192" s="102"/>
      <c r="UUQ192" s="80"/>
      <c r="UUR192" s="78"/>
      <c r="UUS192" s="78"/>
      <c r="UUT192" s="78"/>
      <c r="UUU192" s="78"/>
      <c r="UUV192" s="83"/>
      <c r="UUW192" s="84"/>
      <c r="UUX192" s="84"/>
      <c r="UUY192" s="84"/>
      <c r="UUZ192" s="85"/>
      <c r="UVA192" s="78"/>
      <c r="UVB192" s="78"/>
      <c r="UVC192" s="78"/>
      <c r="UVD192" s="100"/>
      <c r="UVE192" s="78"/>
      <c r="UVF192" s="81"/>
      <c r="UVG192" s="102"/>
      <c r="UVH192" s="80"/>
      <c r="UVI192" s="78"/>
      <c r="UVJ192" s="78"/>
      <c r="UVK192" s="78"/>
      <c r="UVL192" s="78"/>
      <c r="UVM192" s="83"/>
      <c r="UVN192" s="84"/>
      <c r="UVO192" s="84"/>
      <c r="UVP192" s="84"/>
      <c r="UVQ192" s="85"/>
      <c r="UVR192" s="78"/>
      <c r="UVS192" s="78"/>
      <c r="UVT192" s="78"/>
      <c r="UVU192" s="100"/>
      <c r="UVV192" s="78"/>
      <c r="UVW192" s="81"/>
      <c r="UVX192" s="102"/>
      <c r="UVY192" s="80"/>
      <c r="UVZ192" s="78"/>
      <c r="UWA192" s="78"/>
      <c r="UWB192" s="78"/>
      <c r="UWC192" s="78"/>
      <c r="UWD192" s="83"/>
      <c r="UWE192" s="84"/>
      <c r="UWF192" s="84"/>
      <c r="UWG192" s="84"/>
      <c r="UWH192" s="85"/>
      <c r="UWI192" s="78"/>
      <c r="UWJ192" s="78"/>
      <c r="UWK192" s="78"/>
      <c r="UWL192" s="100"/>
      <c r="UWM192" s="78"/>
      <c r="UWN192" s="81"/>
      <c r="UWO192" s="102"/>
      <c r="UWP192" s="80"/>
      <c r="UWQ192" s="78"/>
      <c r="UWR192" s="78"/>
      <c r="UWS192" s="78"/>
      <c r="UWT192" s="78"/>
      <c r="UWU192" s="83"/>
      <c r="UWV192" s="84"/>
      <c r="UWW192" s="84"/>
      <c r="UWX192" s="84"/>
      <c r="UWY192" s="85"/>
      <c r="UWZ192" s="78"/>
      <c r="UXA192" s="78"/>
      <c r="UXB192" s="78"/>
      <c r="UXC192" s="100"/>
      <c r="UXD192" s="78"/>
      <c r="UXE192" s="81"/>
      <c r="UXF192" s="102"/>
      <c r="UXG192" s="80"/>
      <c r="UXH192" s="78"/>
      <c r="UXI192" s="78"/>
      <c r="UXJ192" s="78"/>
      <c r="UXK192" s="78"/>
      <c r="UXL192" s="83"/>
      <c r="UXM192" s="84"/>
      <c r="UXN192" s="84"/>
      <c r="UXO192" s="84"/>
      <c r="UXP192" s="85"/>
      <c r="UXQ192" s="78"/>
      <c r="UXR192" s="78"/>
      <c r="UXS192" s="78"/>
      <c r="UXT192" s="100"/>
      <c r="UXU192" s="78"/>
      <c r="UXV192" s="81"/>
      <c r="UXW192" s="102"/>
      <c r="UXX192" s="80"/>
      <c r="UXY192" s="78"/>
      <c r="UXZ192" s="78"/>
      <c r="UYA192" s="78"/>
      <c r="UYB192" s="78"/>
      <c r="UYC192" s="83"/>
      <c r="UYD192" s="84"/>
      <c r="UYE192" s="84"/>
      <c r="UYF192" s="84"/>
      <c r="UYG192" s="85"/>
      <c r="UYH192" s="78"/>
      <c r="UYI192" s="78"/>
      <c r="UYJ192" s="78"/>
      <c r="UYK192" s="100"/>
      <c r="UYL192" s="78"/>
      <c r="UYM192" s="81"/>
      <c r="UYN192" s="102"/>
      <c r="UYO192" s="80"/>
      <c r="UYP192" s="78"/>
      <c r="UYQ192" s="78"/>
      <c r="UYR192" s="78"/>
      <c r="UYS192" s="78"/>
      <c r="UYT192" s="83"/>
      <c r="UYU192" s="84"/>
      <c r="UYV192" s="84"/>
      <c r="UYW192" s="84"/>
      <c r="UYX192" s="85"/>
      <c r="UYY192" s="78"/>
      <c r="UYZ192" s="78"/>
      <c r="UZA192" s="78"/>
      <c r="UZB192" s="100"/>
      <c r="UZC192" s="78"/>
      <c r="UZD192" s="81"/>
      <c r="UZE192" s="102"/>
      <c r="UZF192" s="80"/>
      <c r="UZG192" s="78"/>
      <c r="UZH192" s="78"/>
      <c r="UZI192" s="78"/>
      <c r="UZJ192" s="78"/>
      <c r="UZK192" s="83"/>
      <c r="UZL192" s="84"/>
      <c r="UZM192" s="84"/>
      <c r="UZN192" s="84"/>
      <c r="UZO192" s="85"/>
      <c r="UZP192" s="78"/>
      <c r="UZQ192" s="78"/>
      <c r="UZR192" s="78"/>
      <c r="UZS192" s="100"/>
      <c r="UZT192" s="78"/>
      <c r="UZU192" s="81"/>
      <c r="UZV192" s="102"/>
      <c r="UZW192" s="80"/>
      <c r="UZX192" s="78"/>
      <c r="UZY192" s="78"/>
      <c r="UZZ192" s="78"/>
      <c r="VAA192" s="78"/>
      <c r="VAB192" s="83"/>
      <c r="VAC192" s="84"/>
      <c r="VAD192" s="84"/>
      <c r="VAE192" s="84"/>
      <c r="VAF192" s="85"/>
      <c r="VAG192" s="78"/>
      <c r="VAH192" s="78"/>
      <c r="VAI192" s="78"/>
      <c r="VAJ192" s="100"/>
      <c r="VAK192" s="78"/>
      <c r="VAL192" s="81"/>
      <c r="VAM192" s="102"/>
      <c r="VAN192" s="80"/>
      <c r="VAO192" s="78"/>
      <c r="VAP192" s="78"/>
      <c r="VAQ192" s="78"/>
      <c r="VAR192" s="78"/>
      <c r="VAS192" s="83"/>
      <c r="VAT192" s="84"/>
      <c r="VAU192" s="84"/>
      <c r="VAV192" s="84"/>
      <c r="VAW192" s="85"/>
      <c r="VAX192" s="78"/>
      <c r="VAY192" s="78"/>
      <c r="VAZ192" s="78"/>
      <c r="VBA192" s="100"/>
      <c r="VBB192" s="78"/>
      <c r="VBC192" s="81"/>
      <c r="VBD192" s="102"/>
      <c r="VBE192" s="80"/>
      <c r="VBF192" s="78"/>
      <c r="VBG192" s="78"/>
      <c r="VBH192" s="78"/>
      <c r="VBI192" s="78"/>
      <c r="VBJ192" s="83"/>
      <c r="VBK192" s="84"/>
      <c r="VBL192" s="84"/>
      <c r="VBM192" s="84"/>
      <c r="VBN192" s="85"/>
      <c r="VBO192" s="78"/>
      <c r="VBP192" s="78"/>
      <c r="VBQ192" s="78"/>
      <c r="VBR192" s="100"/>
      <c r="VBS192" s="78"/>
      <c r="VBT192" s="81"/>
      <c r="VBU192" s="102"/>
      <c r="VBV192" s="80"/>
      <c r="VBW192" s="78"/>
      <c r="VBX192" s="78"/>
      <c r="VBY192" s="78"/>
      <c r="VBZ192" s="78"/>
      <c r="VCA192" s="83"/>
      <c r="VCB192" s="84"/>
      <c r="VCC192" s="84"/>
      <c r="VCD192" s="84"/>
      <c r="VCE192" s="85"/>
      <c r="VCF192" s="78"/>
      <c r="VCG192" s="78"/>
      <c r="VCH192" s="78"/>
      <c r="VCI192" s="100"/>
      <c r="VCJ192" s="78"/>
      <c r="VCK192" s="81"/>
      <c r="VCL192" s="102"/>
      <c r="VCM192" s="80"/>
      <c r="VCN192" s="78"/>
      <c r="VCO192" s="78"/>
      <c r="VCP192" s="78"/>
      <c r="VCQ192" s="78"/>
      <c r="VCR192" s="83"/>
      <c r="VCS192" s="84"/>
      <c r="VCT192" s="84"/>
      <c r="VCU192" s="84"/>
      <c r="VCV192" s="85"/>
      <c r="VCW192" s="78"/>
      <c r="VCX192" s="78"/>
      <c r="VCY192" s="78"/>
      <c r="VCZ192" s="100"/>
      <c r="VDA192" s="78"/>
      <c r="VDB192" s="81"/>
      <c r="VDC192" s="102"/>
      <c r="VDD192" s="80"/>
      <c r="VDE192" s="78"/>
      <c r="VDF192" s="78"/>
      <c r="VDG192" s="78"/>
      <c r="VDH192" s="78"/>
      <c r="VDI192" s="83"/>
      <c r="VDJ192" s="84"/>
      <c r="VDK192" s="84"/>
      <c r="VDL192" s="84"/>
      <c r="VDM192" s="85"/>
      <c r="VDN192" s="78"/>
      <c r="VDO192" s="78"/>
      <c r="VDP192" s="78"/>
      <c r="VDQ192" s="100"/>
      <c r="VDR192" s="78"/>
      <c r="VDS192" s="81"/>
      <c r="VDT192" s="102"/>
      <c r="VDU192" s="80"/>
      <c r="VDV192" s="78"/>
      <c r="VDW192" s="78"/>
      <c r="VDX192" s="78"/>
      <c r="VDY192" s="78"/>
      <c r="VDZ192" s="83"/>
      <c r="VEA192" s="84"/>
      <c r="VEB192" s="84"/>
      <c r="VEC192" s="84"/>
      <c r="VED192" s="85"/>
      <c r="VEE192" s="78"/>
      <c r="VEF192" s="78"/>
      <c r="VEG192" s="78"/>
      <c r="VEH192" s="100"/>
      <c r="VEI192" s="78"/>
      <c r="VEJ192" s="81"/>
      <c r="VEK192" s="102"/>
      <c r="VEL192" s="80"/>
      <c r="VEM192" s="78"/>
      <c r="VEN192" s="78"/>
      <c r="VEO192" s="78"/>
      <c r="VEP192" s="78"/>
      <c r="VEQ192" s="83"/>
      <c r="VER192" s="84"/>
      <c r="VES192" s="84"/>
      <c r="VET192" s="84"/>
      <c r="VEU192" s="85"/>
      <c r="VEV192" s="78"/>
      <c r="VEW192" s="78"/>
      <c r="VEX192" s="78"/>
      <c r="VEY192" s="100"/>
      <c r="VEZ192" s="78"/>
      <c r="VFA192" s="81"/>
      <c r="VFB192" s="102"/>
      <c r="VFC192" s="80"/>
      <c r="VFD192" s="78"/>
      <c r="VFE192" s="78"/>
      <c r="VFF192" s="78"/>
      <c r="VFG192" s="78"/>
      <c r="VFH192" s="83"/>
      <c r="VFI192" s="84"/>
      <c r="VFJ192" s="84"/>
      <c r="VFK192" s="84"/>
      <c r="VFL192" s="85"/>
      <c r="VFM192" s="78"/>
      <c r="VFN192" s="78"/>
      <c r="VFO192" s="78"/>
      <c r="VFP192" s="100"/>
      <c r="VFQ192" s="78"/>
      <c r="VFR192" s="81"/>
      <c r="VFS192" s="102"/>
      <c r="VFT192" s="80"/>
      <c r="VFU192" s="78"/>
      <c r="VFV192" s="78"/>
      <c r="VFW192" s="78"/>
      <c r="VFX192" s="78"/>
      <c r="VFY192" s="83"/>
      <c r="VFZ192" s="84"/>
      <c r="VGA192" s="84"/>
      <c r="VGB192" s="84"/>
      <c r="VGC192" s="85"/>
      <c r="VGD192" s="78"/>
      <c r="VGE192" s="78"/>
      <c r="VGF192" s="78"/>
      <c r="VGG192" s="100"/>
      <c r="VGH192" s="78"/>
      <c r="VGI192" s="81"/>
      <c r="VGJ192" s="102"/>
      <c r="VGK192" s="80"/>
      <c r="VGL192" s="78"/>
      <c r="VGM192" s="78"/>
      <c r="VGN192" s="78"/>
      <c r="VGO192" s="78"/>
      <c r="VGP192" s="83"/>
      <c r="VGQ192" s="84"/>
      <c r="VGR192" s="84"/>
      <c r="VGS192" s="84"/>
      <c r="VGT192" s="85"/>
      <c r="VGU192" s="78"/>
      <c r="VGV192" s="78"/>
      <c r="VGW192" s="78"/>
      <c r="VGX192" s="100"/>
      <c r="VGY192" s="78"/>
      <c r="VGZ192" s="81"/>
      <c r="VHA192" s="102"/>
      <c r="VHB192" s="80"/>
      <c r="VHC192" s="78"/>
      <c r="VHD192" s="78"/>
      <c r="VHE192" s="78"/>
      <c r="VHF192" s="78"/>
      <c r="VHG192" s="83"/>
      <c r="VHH192" s="84"/>
      <c r="VHI192" s="84"/>
      <c r="VHJ192" s="84"/>
      <c r="VHK192" s="85"/>
      <c r="VHL192" s="78"/>
      <c r="VHM192" s="78"/>
      <c r="VHN192" s="78"/>
      <c r="VHO192" s="100"/>
      <c r="VHP192" s="78"/>
      <c r="VHQ192" s="81"/>
      <c r="VHR192" s="102"/>
      <c r="VHS192" s="80"/>
      <c r="VHT192" s="78"/>
      <c r="VHU192" s="78"/>
      <c r="VHV192" s="78"/>
      <c r="VHW192" s="78"/>
      <c r="VHX192" s="83"/>
      <c r="VHY192" s="84"/>
      <c r="VHZ192" s="84"/>
      <c r="VIA192" s="84"/>
      <c r="VIB192" s="85"/>
      <c r="VIC192" s="78"/>
      <c r="VID192" s="78"/>
      <c r="VIE192" s="78"/>
      <c r="VIF192" s="100"/>
      <c r="VIG192" s="78"/>
      <c r="VIH192" s="81"/>
      <c r="VII192" s="102"/>
      <c r="VIJ192" s="80"/>
      <c r="VIK192" s="78"/>
      <c r="VIL192" s="78"/>
      <c r="VIM192" s="78"/>
      <c r="VIN192" s="78"/>
      <c r="VIO192" s="83"/>
      <c r="VIP192" s="84"/>
      <c r="VIQ192" s="84"/>
      <c r="VIR192" s="84"/>
      <c r="VIS192" s="85"/>
      <c r="VIT192" s="78"/>
      <c r="VIU192" s="78"/>
      <c r="VIV192" s="78"/>
      <c r="VIW192" s="100"/>
      <c r="VIX192" s="78"/>
      <c r="VIY192" s="81"/>
      <c r="VIZ192" s="102"/>
      <c r="VJA192" s="80"/>
      <c r="VJB192" s="78"/>
      <c r="VJC192" s="78"/>
      <c r="VJD192" s="78"/>
      <c r="VJE192" s="78"/>
      <c r="VJF192" s="83"/>
      <c r="VJG192" s="84"/>
      <c r="VJH192" s="84"/>
      <c r="VJI192" s="84"/>
      <c r="VJJ192" s="85"/>
      <c r="VJK192" s="78"/>
      <c r="VJL192" s="78"/>
      <c r="VJM192" s="78"/>
      <c r="VJN192" s="100"/>
      <c r="VJO192" s="78"/>
      <c r="VJP192" s="81"/>
      <c r="VJQ192" s="102"/>
      <c r="VJR192" s="80"/>
      <c r="VJS192" s="78"/>
      <c r="VJT192" s="78"/>
      <c r="VJU192" s="78"/>
      <c r="VJV192" s="78"/>
      <c r="VJW192" s="83"/>
      <c r="VJX192" s="84"/>
      <c r="VJY192" s="84"/>
      <c r="VJZ192" s="84"/>
      <c r="VKA192" s="85"/>
      <c r="VKB192" s="78"/>
      <c r="VKC192" s="78"/>
      <c r="VKD192" s="78"/>
      <c r="VKE192" s="100"/>
      <c r="VKF192" s="78"/>
      <c r="VKG192" s="81"/>
      <c r="VKH192" s="102"/>
      <c r="VKI192" s="80"/>
      <c r="VKJ192" s="78"/>
      <c r="VKK192" s="78"/>
      <c r="VKL192" s="78"/>
      <c r="VKM192" s="78"/>
      <c r="VKN192" s="83"/>
      <c r="VKO192" s="84"/>
      <c r="VKP192" s="84"/>
      <c r="VKQ192" s="84"/>
      <c r="VKR192" s="85"/>
      <c r="VKS192" s="78"/>
      <c r="VKT192" s="78"/>
      <c r="VKU192" s="78"/>
      <c r="VKV192" s="100"/>
      <c r="VKW192" s="78"/>
      <c r="VKX192" s="81"/>
      <c r="VKY192" s="102"/>
      <c r="VKZ192" s="80"/>
      <c r="VLA192" s="78"/>
      <c r="VLB192" s="78"/>
      <c r="VLC192" s="78"/>
      <c r="VLD192" s="78"/>
      <c r="VLE192" s="83"/>
      <c r="VLF192" s="84"/>
      <c r="VLG192" s="84"/>
      <c r="VLH192" s="84"/>
      <c r="VLI192" s="85"/>
      <c r="VLJ192" s="78"/>
      <c r="VLK192" s="78"/>
      <c r="VLL192" s="78"/>
      <c r="VLM192" s="100"/>
      <c r="VLN192" s="78"/>
      <c r="VLO192" s="81"/>
      <c r="VLP192" s="102"/>
      <c r="VLQ192" s="80"/>
      <c r="VLR192" s="78"/>
      <c r="VLS192" s="78"/>
      <c r="VLT192" s="78"/>
      <c r="VLU192" s="78"/>
      <c r="VLV192" s="83"/>
      <c r="VLW192" s="84"/>
      <c r="VLX192" s="84"/>
      <c r="VLY192" s="84"/>
      <c r="VLZ192" s="85"/>
      <c r="VMA192" s="78"/>
      <c r="VMB192" s="78"/>
      <c r="VMC192" s="78"/>
      <c r="VMD192" s="100"/>
      <c r="VME192" s="78"/>
      <c r="VMF192" s="81"/>
      <c r="VMG192" s="102"/>
      <c r="VMH192" s="80"/>
      <c r="VMI192" s="78"/>
      <c r="VMJ192" s="78"/>
      <c r="VMK192" s="78"/>
      <c r="VML192" s="78"/>
      <c r="VMM192" s="83"/>
      <c r="VMN192" s="84"/>
      <c r="VMO192" s="84"/>
      <c r="VMP192" s="84"/>
      <c r="VMQ192" s="85"/>
      <c r="VMR192" s="78"/>
      <c r="VMS192" s="78"/>
      <c r="VMT192" s="78"/>
      <c r="VMU192" s="100"/>
      <c r="VMV192" s="78"/>
      <c r="VMW192" s="81"/>
      <c r="VMX192" s="102"/>
      <c r="VMY192" s="80"/>
      <c r="VMZ192" s="78"/>
      <c r="VNA192" s="78"/>
      <c r="VNB192" s="78"/>
      <c r="VNC192" s="78"/>
      <c r="VND192" s="83"/>
      <c r="VNE192" s="84"/>
      <c r="VNF192" s="84"/>
      <c r="VNG192" s="84"/>
      <c r="VNH192" s="85"/>
      <c r="VNI192" s="78"/>
      <c r="VNJ192" s="78"/>
      <c r="VNK192" s="78"/>
      <c r="VNL192" s="100"/>
      <c r="VNM192" s="78"/>
      <c r="VNN192" s="81"/>
      <c r="VNO192" s="102"/>
      <c r="VNP192" s="80"/>
      <c r="VNQ192" s="78"/>
      <c r="VNR192" s="78"/>
      <c r="VNS192" s="78"/>
      <c r="VNT192" s="78"/>
      <c r="VNU192" s="83"/>
      <c r="VNV192" s="84"/>
      <c r="VNW192" s="84"/>
      <c r="VNX192" s="84"/>
      <c r="VNY192" s="85"/>
      <c r="VNZ192" s="78"/>
      <c r="VOA192" s="78"/>
      <c r="VOB192" s="78"/>
      <c r="VOC192" s="100"/>
      <c r="VOD192" s="78"/>
      <c r="VOE192" s="81"/>
      <c r="VOF192" s="102"/>
      <c r="VOG192" s="80"/>
      <c r="VOH192" s="78"/>
      <c r="VOI192" s="78"/>
      <c r="VOJ192" s="78"/>
      <c r="VOK192" s="78"/>
      <c r="VOL192" s="83"/>
      <c r="VOM192" s="84"/>
      <c r="VON192" s="84"/>
      <c r="VOO192" s="84"/>
      <c r="VOP192" s="85"/>
      <c r="VOQ192" s="78"/>
      <c r="VOR192" s="78"/>
      <c r="VOS192" s="78"/>
      <c r="VOT192" s="100"/>
      <c r="VOU192" s="78"/>
      <c r="VOV192" s="81"/>
      <c r="VOW192" s="102"/>
      <c r="VOX192" s="80"/>
      <c r="VOY192" s="78"/>
      <c r="VOZ192" s="78"/>
      <c r="VPA192" s="78"/>
      <c r="VPB192" s="78"/>
      <c r="VPC192" s="83"/>
      <c r="VPD192" s="84"/>
      <c r="VPE192" s="84"/>
      <c r="VPF192" s="84"/>
      <c r="VPG192" s="85"/>
      <c r="VPH192" s="78"/>
      <c r="VPI192" s="78"/>
      <c r="VPJ192" s="78"/>
      <c r="VPK192" s="100"/>
      <c r="VPL192" s="78"/>
      <c r="VPM192" s="81"/>
      <c r="VPN192" s="102"/>
      <c r="VPO192" s="80"/>
      <c r="VPP192" s="78"/>
      <c r="VPQ192" s="78"/>
      <c r="VPR192" s="78"/>
      <c r="VPS192" s="78"/>
      <c r="VPT192" s="83"/>
      <c r="VPU192" s="84"/>
      <c r="VPV192" s="84"/>
      <c r="VPW192" s="84"/>
      <c r="VPX192" s="85"/>
      <c r="VPY192" s="78"/>
      <c r="VPZ192" s="78"/>
      <c r="VQA192" s="78"/>
      <c r="VQB192" s="100"/>
      <c r="VQC192" s="78"/>
      <c r="VQD192" s="81"/>
      <c r="VQE192" s="102"/>
      <c r="VQF192" s="80"/>
      <c r="VQG192" s="78"/>
      <c r="VQH192" s="78"/>
      <c r="VQI192" s="78"/>
      <c r="VQJ192" s="78"/>
      <c r="VQK192" s="83"/>
      <c r="VQL192" s="84"/>
      <c r="VQM192" s="84"/>
      <c r="VQN192" s="84"/>
      <c r="VQO192" s="85"/>
      <c r="VQP192" s="78"/>
      <c r="VQQ192" s="78"/>
      <c r="VQR192" s="78"/>
      <c r="VQS192" s="100"/>
      <c r="VQT192" s="78"/>
      <c r="VQU192" s="81"/>
      <c r="VQV192" s="102"/>
      <c r="VQW192" s="80"/>
      <c r="VQX192" s="78"/>
      <c r="VQY192" s="78"/>
      <c r="VQZ192" s="78"/>
      <c r="VRA192" s="78"/>
      <c r="VRB192" s="83"/>
      <c r="VRC192" s="84"/>
      <c r="VRD192" s="84"/>
      <c r="VRE192" s="84"/>
      <c r="VRF192" s="85"/>
      <c r="VRG192" s="78"/>
      <c r="VRH192" s="78"/>
      <c r="VRI192" s="78"/>
      <c r="VRJ192" s="100"/>
      <c r="VRK192" s="78"/>
      <c r="VRL192" s="81"/>
      <c r="VRM192" s="102"/>
      <c r="VRN192" s="80"/>
      <c r="VRO192" s="78"/>
      <c r="VRP192" s="78"/>
      <c r="VRQ192" s="78"/>
      <c r="VRR192" s="78"/>
      <c r="VRS192" s="83"/>
      <c r="VRT192" s="84"/>
      <c r="VRU192" s="84"/>
      <c r="VRV192" s="84"/>
      <c r="VRW192" s="85"/>
      <c r="VRX192" s="78"/>
      <c r="VRY192" s="78"/>
      <c r="VRZ192" s="78"/>
      <c r="VSA192" s="100"/>
      <c r="VSB192" s="78"/>
      <c r="VSC192" s="81"/>
      <c r="VSD192" s="102"/>
      <c r="VSE192" s="80"/>
      <c r="VSF192" s="78"/>
      <c r="VSG192" s="78"/>
      <c r="VSH192" s="78"/>
      <c r="VSI192" s="78"/>
      <c r="VSJ192" s="83"/>
      <c r="VSK192" s="84"/>
      <c r="VSL192" s="84"/>
      <c r="VSM192" s="84"/>
      <c r="VSN192" s="85"/>
      <c r="VSO192" s="78"/>
      <c r="VSP192" s="78"/>
      <c r="VSQ192" s="78"/>
      <c r="VSR192" s="100"/>
      <c r="VSS192" s="78"/>
      <c r="VST192" s="81"/>
      <c r="VSU192" s="102"/>
      <c r="VSV192" s="80"/>
      <c r="VSW192" s="78"/>
      <c r="VSX192" s="78"/>
      <c r="VSY192" s="78"/>
      <c r="VSZ192" s="78"/>
      <c r="VTA192" s="83"/>
      <c r="VTB192" s="84"/>
      <c r="VTC192" s="84"/>
      <c r="VTD192" s="84"/>
      <c r="VTE192" s="85"/>
      <c r="VTF192" s="78"/>
      <c r="VTG192" s="78"/>
      <c r="VTH192" s="78"/>
      <c r="VTI192" s="100"/>
      <c r="VTJ192" s="78"/>
      <c r="VTK192" s="81"/>
      <c r="VTL192" s="102"/>
      <c r="VTM192" s="80"/>
      <c r="VTN192" s="78"/>
      <c r="VTO192" s="78"/>
      <c r="VTP192" s="78"/>
      <c r="VTQ192" s="78"/>
      <c r="VTR192" s="83"/>
      <c r="VTS192" s="84"/>
      <c r="VTT192" s="84"/>
      <c r="VTU192" s="84"/>
      <c r="VTV192" s="85"/>
      <c r="VTW192" s="78"/>
      <c r="VTX192" s="78"/>
      <c r="VTY192" s="78"/>
      <c r="VTZ192" s="100"/>
      <c r="VUA192" s="78"/>
      <c r="VUB192" s="81"/>
      <c r="VUC192" s="102"/>
      <c r="VUD192" s="80"/>
      <c r="VUE192" s="78"/>
      <c r="VUF192" s="78"/>
      <c r="VUG192" s="78"/>
      <c r="VUH192" s="78"/>
      <c r="VUI192" s="83"/>
      <c r="VUJ192" s="84"/>
      <c r="VUK192" s="84"/>
      <c r="VUL192" s="84"/>
      <c r="VUM192" s="85"/>
      <c r="VUN192" s="78"/>
      <c r="VUO192" s="78"/>
      <c r="VUP192" s="78"/>
      <c r="VUQ192" s="100"/>
      <c r="VUR192" s="78"/>
      <c r="VUS192" s="81"/>
      <c r="VUT192" s="102"/>
      <c r="VUU192" s="80"/>
      <c r="VUV192" s="78"/>
      <c r="VUW192" s="78"/>
      <c r="VUX192" s="78"/>
      <c r="VUY192" s="78"/>
      <c r="VUZ192" s="83"/>
      <c r="VVA192" s="84"/>
      <c r="VVB192" s="84"/>
      <c r="VVC192" s="84"/>
      <c r="VVD192" s="85"/>
      <c r="VVE192" s="78"/>
      <c r="VVF192" s="78"/>
      <c r="VVG192" s="78"/>
      <c r="VVH192" s="100"/>
      <c r="VVI192" s="78"/>
      <c r="VVJ192" s="81"/>
      <c r="VVK192" s="102"/>
      <c r="VVL192" s="80"/>
      <c r="VVM192" s="78"/>
      <c r="VVN192" s="78"/>
      <c r="VVO192" s="78"/>
      <c r="VVP192" s="78"/>
      <c r="VVQ192" s="83"/>
      <c r="VVR192" s="84"/>
      <c r="VVS192" s="84"/>
      <c r="VVT192" s="84"/>
      <c r="VVU192" s="85"/>
      <c r="VVV192" s="78"/>
      <c r="VVW192" s="78"/>
      <c r="VVX192" s="78"/>
      <c r="VVY192" s="100"/>
      <c r="VVZ192" s="78"/>
      <c r="VWA192" s="81"/>
      <c r="VWB192" s="102"/>
      <c r="VWC192" s="80"/>
      <c r="VWD192" s="78"/>
      <c r="VWE192" s="78"/>
      <c r="VWF192" s="78"/>
      <c r="VWG192" s="78"/>
      <c r="VWH192" s="83"/>
      <c r="VWI192" s="84"/>
      <c r="VWJ192" s="84"/>
      <c r="VWK192" s="84"/>
      <c r="VWL192" s="85"/>
      <c r="VWM192" s="78"/>
      <c r="VWN192" s="78"/>
      <c r="VWO192" s="78"/>
      <c r="VWP192" s="100"/>
      <c r="VWQ192" s="78"/>
      <c r="VWR192" s="81"/>
      <c r="VWS192" s="102"/>
      <c r="VWT192" s="80"/>
      <c r="VWU192" s="78"/>
      <c r="VWV192" s="78"/>
      <c r="VWW192" s="78"/>
      <c r="VWX192" s="78"/>
      <c r="VWY192" s="83"/>
      <c r="VWZ192" s="84"/>
      <c r="VXA192" s="84"/>
      <c r="VXB192" s="84"/>
      <c r="VXC192" s="85"/>
      <c r="VXD192" s="78"/>
      <c r="VXE192" s="78"/>
      <c r="VXF192" s="78"/>
      <c r="VXG192" s="100"/>
      <c r="VXH192" s="78"/>
      <c r="VXI192" s="81"/>
      <c r="VXJ192" s="102"/>
      <c r="VXK192" s="80"/>
      <c r="VXL192" s="78"/>
      <c r="VXM192" s="78"/>
      <c r="VXN192" s="78"/>
      <c r="VXO192" s="78"/>
      <c r="VXP192" s="83"/>
      <c r="VXQ192" s="84"/>
      <c r="VXR192" s="84"/>
      <c r="VXS192" s="84"/>
      <c r="VXT192" s="85"/>
      <c r="VXU192" s="78"/>
      <c r="VXV192" s="78"/>
      <c r="VXW192" s="78"/>
      <c r="VXX192" s="100"/>
      <c r="VXY192" s="78"/>
      <c r="VXZ192" s="81"/>
      <c r="VYA192" s="102"/>
      <c r="VYB192" s="80"/>
      <c r="VYC192" s="78"/>
      <c r="VYD192" s="78"/>
      <c r="VYE192" s="78"/>
      <c r="VYF192" s="78"/>
      <c r="VYG192" s="83"/>
      <c r="VYH192" s="84"/>
      <c r="VYI192" s="84"/>
      <c r="VYJ192" s="84"/>
      <c r="VYK192" s="85"/>
      <c r="VYL192" s="78"/>
      <c r="VYM192" s="78"/>
      <c r="VYN192" s="78"/>
      <c r="VYO192" s="100"/>
      <c r="VYP192" s="78"/>
      <c r="VYQ192" s="81"/>
      <c r="VYR192" s="102"/>
      <c r="VYS192" s="80"/>
      <c r="VYT192" s="78"/>
      <c r="VYU192" s="78"/>
      <c r="VYV192" s="78"/>
      <c r="VYW192" s="78"/>
      <c r="VYX192" s="83"/>
      <c r="VYY192" s="84"/>
      <c r="VYZ192" s="84"/>
      <c r="VZA192" s="84"/>
      <c r="VZB192" s="85"/>
      <c r="VZC192" s="78"/>
      <c r="VZD192" s="78"/>
      <c r="VZE192" s="78"/>
      <c r="VZF192" s="100"/>
      <c r="VZG192" s="78"/>
      <c r="VZH192" s="81"/>
      <c r="VZI192" s="102"/>
      <c r="VZJ192" s="80"/>
      <c r="VZK192" s="78"/>
      <c r="VZL192" s="78"/>
      <c r="VZM192" s="78"/>
      <c r="VZN192" s="78"/>
      <c r="VZO192" s="83"/>
      <c r="VZP192" s="84"/>
      <c r="VZQ192" s="84"/>
      <c r="VZR192" s="84"/>
      <c r="VZS192" s="85"/>
      <c r="VZT192" s="78"/>
      <c r="VZU192" s="78"/>
      <c r="VZV192" s="78"/>
      <c r="VZW192" s="100"/>
      <c r="VZX192" s="78"/>
      <c r="VZY192" s="81"/>
      <c r="VZZ192" s="102"/>
      <c r="WAA192" s="80"/>
      <c r="WAB192" s="78"/>
      <c r="WAC192" s="78"/>
      <c r="WAD192" s="78"/>
      <c r="WAE192" s="78"/>
      <c r="WAF192" s="83"/>
      <c r="WAG192" s="84"/>
      <c r="WAH192" s="84"/>
      <c r="WAI192" s="84"/>
      <c r="WAJ192" s="85"/>
      <c r="WAK192" s="78"/>
      <c r="WAL192" s="78"/>
      <c r="WAM192" s="78"/>
      <c r="WAN192" s="100"/>
      <c r="WAO192" s="78"/>
      <c r="WAP192" s="81"/>
      <c r="WAQ192" s="102"/>
      <c r="WAR192" s="80"/>
      <c r="WAS192" s="78"/>
      <c r="WAT192" s="78"/>
      <c r="WAU192" s="78"/>
      <c r="WAV192" s="78"/>
      <c r="WAW192" s="83"/>
      <c r="WAX192" s="84"/>
      <c r="WAY192" s="84"/>
      <c r="WAZ192" s="84"/>
      <c r="WBA192" s="85"/>
      <c r="WBB192" s="78"/>
      <c r="WBC192" s="78"/>
      <c r="WBD192" s="78"/>
      <c r="WBE192" s="100"/>
      <c r="WBF192" s="78"/>
      <c r="WBG192" s="81"/>
      <c r="WBH192" s="102"/>
      <c r="WBI192" s="80"/>
      <c r="WBJ192" s="78"/>
      <c r="WBK192" s="78"/>
      <c r="WBL192" s="78"/>
      <c r="WBM192" s="78"/>
      <c r="WBN192" s="83"/>
      <c r="WBO192" s="84"/>
      <c r="WBP192" s="84"/>
      <c r="WBQ192" s="84"/>
      <c r="WBR192" s="85"/>
      <c r="WBS192" s="78"/>
      <c r="WBT192" s="78"/>
      <c r="WBU192" s="78"/>
      <c r="WBV192" s="100"/>
      <c r="WBW192" s="78"/>
      <c r="WBX192" s="81"/>
      <c r="WBY192" s="102"/>
      <c r="WBZ192" s="80"/>
      <c r="WCA192" s="78"/>
      <c r="WCB192" s="78"/>
      <c r="WCC192" s="78"/>
      <c r="WCD192" s="78"/>
      <c r="WCE192" s="83"/>
      <c r="WCF192" s="84"/>
      <c r="WCG192" s="84"/>
      <c r="WCH192" s="84"/>
      <c r="WCI192" s="85"/>
      <c r="WCJ192" s="78"/>
      <c r="WCK192" s="78"/>
      <c r="WCL192" s="78"/>
      <c r="WCM192" s="100"/>
      <c r="WCN192" s="78"/>
      <c r="WCO192" s="81"/>
      <c r="WCP192" s="102"/>
      <c r="WCQ192" s="80"/>
      <c r="WCR192" s="78"/>
      <c r="WCS192" s="78"/>
      <c r="WCT192" s="78"/>
      <c r="WCU192" s="78"/>
      <c r="WCV192" s="83"/>
      <c r="WCW192" s="84"/>
      <c r="WCX192" s="84"/>
      <c r="WCY192" s="84"/>
      <c r="WCZ192" s="85"/>
      <c r="WDA192" s="78"/>
      <c r="WDB192" s="78"/>
      <c r="WDC192" s="78"/>
      <c r="WDD192" s="100"/>
      <c r="WDE192" s="78"/>
      <c r="WDF192" s="81"/>
      <c r="WDG192" s="102"/>
      <c r="WDH192" s="80"/>
      <c r="WDI192" s="78"/>
      <c r="WDJ192" s="78"/>
      <c r="WDK192" s="78"/>
      <c r="WDL192" s="78"/>
      <c r="WDM192" s="83"/>
      <c r="WDN192" s="84"/>
      <c r="WDO192" s="84"/>
      <c r="WDP192" s="84"/>
      <c r="WDQ192" s="85"/>
      <c r="WDR192" s="78"/>
      <c r="WDS192" s="78"/>
      <c r="WDT192" s="78"/>
      <c r="WDU192" s="100"/>
      <c r="WDV192" s="78"/>
      <c r="WDW192" s="81"/>
      <c r="WDX192" s="102"/>
      <c r="WDY192" s="80"/>
      <c r="WDZ192" s="78"/>
      <c r="WEA192" s="78"/>
      <c r="WEB192" s="78"/>
      <c r="WEC192" s="78"/>
      <c r="WED192" s="83"/>
      <c r="WEE192" s="84"/>
      <c r="WEF192" s="84"/>
      <c r="WEG192" s="84"/>
      <c r="WEH192" s="85"/>
      <c r="WEI192" s="78"/>
      <c r="WEJ192" s="78"/>
      <c r="WEK192" s="78"/>
      <c r="WEL192" s="100"/>
      <c r="WEM192" s="78"/>
      <c r="WEN192" s="81"/>
      <c r="WEO192" s="102"/>
      <c r="WEP192" s="80"/>
      <c r="WEQ192" s="78"/>
      <c r="WER192" s="78"/>
      <c r="WES192" s="78"/>
      <c r="WET192" s="78"/>
      <c r="WEU192" s="83"/>
      <c r="WEV192" s="84"/>
      <c r="WEW192" s="84"/>
      <c r="WEX192" s="84"/>
      <c r="WEY192" s="85"/>
      <c r="WEZ192" s="78"/>
      <c r="WFA192" s="78"/>
      <c r="WFB192" s="78"/>
      <c r="WFC192" s="100"/>
      <c r="WFD192" s="78"/>
      <c r="WFE192" s="81"/>
      <c r="WFF192" s="102"/>
      <c r="WFG192" s="80"/>
      <c r="WFH192" s="78"/>
      <c r="WFI192" s="78"/>
      <c r="WFJ192" s="78"/>
      <c r="WFK192" s="78"/>
      <c r="WFL192" s="83"/>
      <c r="WFM192" s="84"/>
      <c r="WFN192" s="84"/>
      <c r="WFO192" s="84"/>
      <c r="WFP192" s="85"/>
      <c r="WFQ192" s="78"/>
      <c r="WFR192" s="78"/>
      <c r="WFS192" s="78"/>
      <c r="WFT192" s="100"/>
      <c r="WFU192" s="78"/>
      <c r="WFV192" s="81"/>
      <c r="WFW192" s="102"/>
      <c r="WFX192" s="80"/>
      <c r="WFY192" s="78"/>
      <c r="WFZ192" s="78"/>
      <c r="WGA192" s="78"/>
      <c r="WGB192" s="78"/>
      <c r="WGC192" s="83"/>
      <c r="WGD192" s="84"/>
      <c r="WGE192" s="84"/>
      <c r="WGF192" s="84"/>
      <c r="WGG192" s="85"/>
      <c r="WGH192" s="78"/>
      <c r="WGI192" s="78"/>
      <c r="WGJ192" s="78"/>
      <c r="WGK192" s="100"/>
      <c r="WGL192" s="78"/>
      <c r="WGM192" s="81"/>
      <c r="WGN192" s="102"/>
      <c r="WGO192" s="80"/>
      <c r="WGP192" s="78"/>
      <c r="WGQ192" s="78"/>
      <c r="WGR192" s="78"/>
      <c r="WGS192" s="78"/>
      <c r="WGT192" s="83"/>
      <c r="WGU192" s="84"/>
      <c r="WGV192" s="84"/>
      <c r="WGW192" s="84"/>
      <c r="WGX192" s="85"/>
      <c r="WGY192" s="78"/>
      <c r="WGZ192" s="78"/>
      <c r="WHA192" s="78"/>
      <c r="WHB192" s="100"/>
      <c r="WHC192" s="78"/>
      <c r="WHD192" s="81"/>
      <c r="WHE192" s="102"/>
      <c r="WHF192" s="80"/>
      <c r="WHG192" s="78"/>
      <c r="WHH192" s="78"/>
      <c r="WHI192" s="78"/>
      <c r="WHJ192" s="78"/>
      <c r="WHK192" s="83"/>
      <c r="WHL192" s="84"/>
      <c r="WHM192" s="84"/>
      <c r="WHN192" s="84"/>
      <c r="WHO192" s="85"/>
      <c r="WHP192" s="78"/>
      <c r="WHQ192" s="78"/>
      <c r="WHR192" s="78"/>
      <c r="WHS192" s="100"/>
      <c r="WHT192" s="78"/>
      <c r="WHU192" s="81"/>
      <c r="WHV192" s="102"/>
      <c r="WHW192" s="80"/>
      <c r="WHX192" s="78"/>
      <c r="WHY192" s="78"/>
      <c r="WHZ192" s="78"/>
      <c r="WIA192" s="78"/>
      <c r="WIB192" s="83"/>
      <c r="WIC192" s="84"/>
      <c r="WID192" s="84"/>
      <c r="WIE192" s="84"/>
      <c r="WIF192" s="85"/>
      <c r="WIG192" s="78"/>
      <c r="WIH192" s="78"/>
      <c r="WII192" s="78"/>
      <c r="WIJ192" s="100"/>
      <c r="WIK192" s="78"/>
      <c r="WIL192" s="81"/>
      <c r="WIM192" s="102"/>
      <c r="WIN192" s="80"/>
      <c r="WIO192" s="78"/>
      <c r="WIP192" s="78"/>
      <c r="WIQ192" s="78"/>
      <c r="WIR192" s="78"/>
      <c r="WIS192" s="83"/>
      <c r="WIT192" s="84"/>
      <c r="WIU192" s="84"/>
      <c r="WIV192" s="84"/>
      <c r="WIW192" s="85"/>
      <c r="WIX192" s="78"/>
      <c r="WIY192" s="78"/>
      <c r="WIZ192" s="78"/>
      <c r="WJA192" s="100"/>
      <c r="WJB192" s="78"/>
      <c r="WJC192" s="81"/>
      <c r="WJD192" s="102"/>
      <c r="WJE192" s="80"/>
      <c r="WJF192" s="78"/>
      <c r="WJG192" s="78"/>
      <c r="WJH192" s="78"/>
      <c r="WJI192" s="78"/>
      <c r="WJJ192" s="83"/>
      <c r="WJK192" s="84"/>
      <c r="WJL192" s="84"/>
      <c r="WJM192" s="84"/>
      <c r="WJN192" s="85"/>
      <c r="WJO192" s="78"/>
      <c r="WJP192" s="78"/>
      <c r="WJQ192" s="78"/>
      <c r="WJR192" s="100"/>
      <c r="WJS192" s="78"/>
      <c r="WJT192" s="81"/>
      <c r="WJU192" s="102"/>
      <c r="WJV192" s="80"/>
      <c r="WJW192" s="78"/>
      <c r="WJX192" s="78"/>
      <c r="WJY192" s="78"/>
      <c r="WJZ192" s="78"/>
      <c r="WKA192" s="83"/>
      <c r="WKB192" s="84"/>
      <c r="WKC192" s="84"/>
      <c r="WKD192" s="84"/>
      <c r="WKE192" s="85"/>
      <c r="WKF192" s="78"/>
      <c r="WKG192" s="78"/>
      <c r="WKH192" s="78"/>
      <c r="WKI192" s="100"/>
      <c r="WKJ192" s="78"/>
      <c r="WKK192" s="81"/>
      <c r="WKL192" s="102"/>
      <c r="WKM192" s="80"/>
      <c r="WKN192" s="78"/>
      <c r="WKO192" s="78"/>
      <c r="WKP192" s="78"/>
      <c r="WKQ192" s="78"/>
      <c r="WKR192" s="83"/>
      <c r="WKS192" s="84"/>
      <c r="WKT192" s="84"/>
      <c r="WKU192" s="84"/>
      <c r="WKV192" s="85"/>
      <c r="WKW192" s="78"/>
      <c r="WKX192" s="78"/>
      <c r="WKY192" s="78"/>
      <c r="WKZ192" s="100"/>
      <c r="WLA192" s="78"/>
      <c r="WLB192" s="81"/>
      <c r="WLC192" s="102"/>
      <c r="WLD192" s="80"/>
      <c r="WLE192" s="78"/>
      <c r="WLF192" s="78"/>
      <c r="WLG192" s="78"/>
      <c r="WLH192" s="78"/>
      <c r="WLI192" s="83"/>
      <c r="WLJ192" s="84"/>
      <c r="WLK192" s="84"/>
      <c r="WLL192" s="84"/>
      <c r="WLM192" s="85"/>
      <c r="WLN192" s="78"/>
      <c r="WLO192" s="78"/>
      <c r="WLP192" s="78"/>
      <c r="WLQ192" s="100"/>
      <c r="WLR192" s="78"/>
      <c r="WLS192" s="81"/>
      <c r="WLT192" s="102"/>
      <c r="WLU192" s="80"/>
      <c r="WLV192" s="78"/>
      <c r="WLW192" s="78"/>
      <c r="WLX192" s="78"/>
      <c r="WLY192" s="78"/>
      <c r="WLZ192" s="83"/>
      <c r="WMA192" s="84"/>
      <c r="WMB192" s="84"/>
      <c r="WMC192" s="84"/>
      <c r="WMD192" s="85"/>
      <c r="WME192" s="78"/>
      <c r="WMF192" s="78"/>
      <c r="WMG192" s="78"/>
      <c r="WMH192" s="100"/>
      <c r="WMI192" s="78"/>
      <c r="WMJ192" s="81"/>
      <c r="WMK192" s="102"/>
      <c r="WML192" s="80"/>
      <c r="WMM192" s="78"/>
      <c r="WMN192" s="78"/>
      <c r="WMO192" s="78"/>
      <c r="WMP192" s="78"/>
      <c r="WMQ192" s="83"/>
      <c r="WMR192" s="84"/>
      <c r="WMS192" s="84"/>
      <c r="WMT192" s="84"/>
      <c r="WMU192" s="85"/>
      <c r="WMV192" s="78"/>
      <c r="WMW192" s="78"/>
      <c r="WMX192" s="78"/>
      <c r="WMY192" s="100"/>
      <c r="WMZ192" s="78"/>
      <c r="WNA192" s="81"/>
      <c r="WNB192" s="102"/>
      <c r="WNC192" s="80"/>
      <c r="WND192" s="78"/>
      <c r="WNE192" s="78"/>
      <c r="WNF192" s="78"/>
      <c r="WNG192" s="78"/>
      <c r="WNH192" s="83"/>
      <c r="WNI192" s="84"/>
      <c r="WNJ192" s="84"/>
      <c r="WNK192" s="84"/>
      <c r="WNL192" s="85"/>
      <c r="WNM192" s="78"/>
      <c r="WNN192" s="78"/>
      <c r="WNO192" s="78"/>
      <c r="WNP192" s="100"/>
      <c r="WNQ192" s="78"/>
      <c r="WNR192" s="81"/>
      <c r="WNS192" s="102"/>
      <c r="WNT192" s="80"/>
      <c r="WNU192" s="78"/>
      <c r="WNV192" s="78"/>
      <c r="WNW192" s="78"/>
      <c r="WNX192" s="78"/>
      <c r="WNY192" s="83"/>
      <c r="WNZ192" s="84"/>
      <c r="WOA192" s="84"/>
      <c r="WOB192" s="84"/>
      <c r="WOC192" s="85"/>
      <c r="WOD192" s="78"/>
      <c r="WOE192" s="78"/>
      <c r="WOF192" s="78"/>
      <c r="WOG192" s="100"/>
      <c r="WOH192" s="78"/>
      <c r="WOI192" s="81"/>
      <c r="WOJ192" s="102"/>
      <c r="WOK192" s="80"/>
      <c r="WOL192" s="78"/>
      <c r="WOM192" s="78"/>
      <c r="WON192" s="78"/>
      <c r="WOO192" s="78"/>
      <c r="WOP192" s="83"/>
      <c r="WOQ192" s="84"/>
      <c r="WOR192" s="84"/>
      <c r="WOS192" s="84"/>
      <c r="WOT192" s="85"/>
      <c r="WOU192" s="78"/>
      <c r="WOV192" s="78"/>
      <c r="WOW192" s="78"/>
      <c r="WOX192" s="100"/>
      <c r="WOY192" s="78"/>
      <c r="WOZ192" s="81"/>
      <c r="WPA192" s="102"/>
      <c r="WPB192" s="80"/>
      <c r="WPC192" s="78"/>
      <c r="WPD192" s="78"/>
      <c r="WPE192" s="78"/>
      <c r="WPF192" s="78"/>
      <c r="WPG192" s="83"/>
      <c r="WPH192" s="84"/>
      <c r="WPI192" s="84"/>
      <c r="WPJ192" s="84"/>
      <c r="WPK192" s="85"/>
      <c r="WPL192" s="78"/>
      <c r="WPM192" s="78"/>
      <c r="WPN192" s="78"/>
      <c r="WPO192" s="100"/>
      <c r="WPP192" s="78"/>
      <c r="WPQ192" s="81"/>
      <c r="WPR192" s="102"/>
      <c r="WPS192" s="80"/>
      <c r="WPT192" s="78"/>
      <c r="WPU192" s="78"/>
      <c r="WPV192" s="78"/>
      <c r="WPW192" s="78"/>
      <c r="WPX192" s="83"/>
      <c r="WPY192" s="84"/>
      <c r="WPZ192" s="84"/>
      <c r="WQA192" s="84"/>
      <c r="WQB192" s="85"/>
      <c r="WQC192" s="78"/>
      <c r="WQD192" s="78"/>
      <c r="WQE192" s="78"/>
      <c r="WQF192" s="100"/>
      <c r="WQG192" s="78"/>
      <c r="WQH192" s="81"/>
      <c r="WQI192" s="102"/>
      <c r="WQJ192" s="80"/>
      <c r="WQK192" s="78"/>
      <c r="WQL192" s="78"/>
      <c r="WQM192" s="78"/>
      <c r="WQN192" s="78"/>
      <c r="WQO192" s="83"/>
      <c r="WQP192" s="84"/>
      <c r="WQQ192" s="84"/>
      <c r="WQR192" s="84"/>
      <c r="WQS192" s="85"/>
      <c r="WQT192" s="78"/>
      <c r="WQU192" s="78"/>
      <c r="WQV192" s="78"/>
      <c r="WQW192" s="100"/>
      <c r="WQX192" s="78"/>
      <c r="WQY192" s="81"/>
      <c r="WQZ192" s="102"/>
      <c r="WRA192" s="80"/>
      <c r="WRB192" s="78"/>
      <c r="WRC192" s="78"/>
      <c r="WRD192" s="78"/>
      <c r="WRE192" s="78"/>
      <c r="WRF192" s="83"/>
      <c r="WRG192" s="84"/>
      <c r="WRH192" s="84"/>
      <c r="WRI192" s="84"/>
      <c r="WRJ192" s="85"/>
      <c r="WRK192" s="78"/>
      <c r="WRL192" s="78"/>
      <c r="WRM192" s="78"/>
      <c r="WRN192" s="100"/>
      <c r="WRO192" s="78"/>
      <c r="WRP192" s="81"/>
      <c r="WRQ192" s="102"/>
      <c r="WRR192" s="80"/>
      <c r="WRS192" s="78"/>
      <c r="WRT192" s="78"/>
      <c r="WRU192" s="78"/>
      <c r="WRV192" s="78"/>
      <c r="WRW192" s="83"/>
      <c r="WRX192" s="84"/>
      <c r="WRY192" s="84"/>
      <c r="WRZ192" s="84"/>
      <c r="WSA192" s="85"/>
      <c r="WSB192" s="78"/>
      <c r="WSC192" s="78"/>
      <c r="WSD192" s="78"/>
      <c r="WSE192" s="100"/>
      <c r="WSF192" s="78"/>
      <c r="WSG192" s="81"/>
      <c r="WSH192" s="102"/>
      <c r="WSI192" s="80"/>
      <c r="WSJ192" s="78"/>
      <c r="WSK192" s="78"/>
      <c r="WSL192" s="78"/>
      <c r="WSM192" s="78"/>
      <c r="WSN192" s="83"/>
      <c r="WSO192" s="84"/>
      <c r="WSP192" s="84"/>
      <c r="WSQ192" s="84"/>
      <c r="WSR192" s="85"/>
      <c r="WSS192" s="78"/>
      <c r="WST192" s="78"/>
      <c r="WSU192" s="78"/>
      <c r="WSV192" s="100"/>
      <c r="WSW192" s="78"/>
      <c r="WSX192" s="81"/>
      <c r="WSY192" s="102"/>
      <c r="WSZ192" s="80"/>
      <c r="WTA192" s="78"/>
      <c r="WTB192" s="78"/>
      <c r="WTC192" s="78"/>
      <c r="WTD192" s="78"/>
      <c r="WTE192" s="83"/>
      <c r="WTF192" s="84"/>
      <c r="WTG192" s="84"/>
      <c r="WTH192" s="84"/>
      <c r="WTI192" s="85"/>
      <c r="WTJ192" s="78"/>
      <c r="WTK192" s="78"/>
      <c r="WTL192" s="78"/>
      <c r="WTM192" s="100"/>
      <c r="WTN192" s="78"/>
      <c r="WTO192" s="81"/>
      <c r="WTP192" s="102"/>
      <c r="WTQ192" s="80"/>
      <c r="WTR192" s="78"/>
      <c r="WTS192" s="78"/>
      <c r="WTT192" s="78"/>
      <c r="WTU192" s="78"/>
      <c r="WTV192" s="83"/>
      <c r="WTW192" s="84"/>
      <c r="WTX192" s="84"/>
      <c r="WTY192" s="84"/>
      <c r="WTZ192" s="85"/>
      <c r="WUA192" s="78"/>
      <c r="WUB192" s="78"/>
      <c r="WUC192" s="78"/>
      <c r="WUD192" s="100"/>
      <c r="WUE192" s="78"/>
      <c r="WUF192" s="81"/>
      <c r="WUG192" s="102"/>
      <c r="WUH192" s="80"/>
      <c r="WUI192" s="78"/>
      <c r="WUJ192" s="78"/>
      <c r="WUK192" s="78"/>
      <c r="WUL192" s="78"/>
      <c r="WUM192" s="83"/>
      <c r="WUN192" s="84"/>
      <c r="WUO192" s="84"/>
      <c r="WUP192" s="84"/>
      <c r="WUQ192" s="85"/>
      <c r="WUR192" s="78"/>
      <c r="WUS192" s="78"/>
      <c r="WUT192" s="78"/>
      <c r="WUU192" s="100"/>
      <c r="WUV192" s="78"/>
      <c r="WUW192" s="81"/>
      <c r="WUX192" s="102"/>
      <c r="WUY192" s="80"/>
      <c r="WUZ192" s="78"/>
      <c r="WVA192" s="78"/>
      <c r="WVB192" s="78"/>
      <c r="WVC192" s="78"/>
      <c r="WVD192" s="83"/>
      <c r="WVE192" s="84"/>
      <c r="WVF192" s="84"/>
      <c r="WVG192" s="84"/>
      <c r="WVH192" s="85"/>
      <c r="WVI192" s="78"/>
      <c r="WVJ192" s="78"/>
      <c r="WVK192" s="78"/>
      <c r="WVL192" s="100"/>
      <c r="WVM192" s="78"/>
      <c r="WVN192" s="81"/>
      <c r="WVO192" s="102"/>
      <c r="WVP192" s="80"/>
      <c r="WVQ192" s="78"/>
      <c r="WVR192" s="78"/>
      <c r="WVS192" s="78"/>
      <c r="WVT192" s="78"/>
      <c r="WVU192" s="83"/>
      <c r="WVV192" s="84"/>
      <c r="WVW192" s="84"/>
      <c r="WVX192" s="84"/>
      <c r="WVY192" s="85"/>
      <c r="WVZ192" s="78"/>
      <c r="WWA192" s="78"/>
      <c r="WWB192" s="78"/>
      <c r="WWC192" s="100"/>
      <c r="WWD192" s="78"/>
      <c r="WWE192" s="81"/>
      <c r="WWF192" s="102"/>
      <c r="WWG192" s="80"/>
      <c r="WWH192" s="78"/>
      <c r="WWI192" s="78"/>
      <c r="WWJ192" s="78"/>
      <c r="WWK192" s="78"/>
      <c r="WWL192" s="83"/>
      <c r="WWM192" s="84"/>
      <c r="WWN192" s="84"/>
      <c r="WWO192" s="84"/>
      <c r="WWP192" s="85"/>
      <c r="WWQ192" s="78"/>
      <c r="WWR192" s="78"/>
      <c r="WWS192" s="78"/>
      <c r="WWT192" s="100"/>
      <c r="WWU192" s="78"/>
      <c r="WWV192" s="81"/>
      <c r="WWW192" s="102"/>
      <c r="WWX192" s="80"/>
      <c r="WWY192" s="78"/>
      <c r="WWZ192" s="78"/>
      <c r="WXA192" s="78"/>
      <c r="WXB192" s="78"/>
      <c r="WXC192" s="83"/>
      <c r="WXD192" s="84"/>
      <c r="WXE192" s="84"/>
      <c r="WXF192" s="84"/>
      <c r="WXG192" s="85"/>
      <c r="WXH192" s="78"/>
      <c r="WXI192" s="78"/>
      <c r="WXJ192" s="78"/>
      <c r="WXK192" s="100"/>
      <c r="WXL192" s="78"/>
      <c r="WXM192" s="81"/>
      <c r="WXN192" s="102"/>
      <c r="WXO192" s="80"/>
      <c r="WXP192" s="78"/>
      <c r="WXQ192" s="78"/>
      <c r="WXR192" s="78"/>
      <c r="WXS192" s="78"/>
      <c r="WXT192" s="83"/>
      <c r="WXU192" s="84"/>
      <c r="WXV192" s="84"/>
      <c r="WXW192" s="84"/>
      <c r="WXX192" s="85"/>
      <c r="WXY192" s="78"/>
      <c r="WXZ192" s="78"/>
      <c r="WYA192" s="78"/>
      <c r="WYB192" s="100"/>
      <c r="WYC192" s="78"/>
      <c r="WYD192" s="81"/>
      <c r="WYE192" s="102"/>
      <c r="WYF192" s="80"/>
      <c r="WYG192" s="78"/>
      <c r="WYH192" s="78"/>
      <c r="WYI192" s="78"/>
      <c r="WYJ192" s="78"/>
      <c r="WYK192" s="83"/>
      <c r="WYL192" s="84"/>
      <c r="WYM192" s="84"/>
      <c r="WYN192" s="84"/>
      <c r="WYO192" s="85"/>
      <c r="WYP192" s="78"/>
      <c r="WYQ192" s="78"/>
      <c r="WYR192" s="78"/>
      <c r="WYS192" s="100"/>
      <c r="WYT192" s="78"/>
      <c r="WYU192" s="81"/>
      <c r="WYV192" s="102"/>
      <c r="WYW192" s="80"/>
      <c r="WYX192" s="78"/>
      <c r="WYY192" s="78"/>
      <c r="WYZ192" s="78"/>
      <c r="WZA192" s="78"/>
      <c r="WZB192" s="83"/>
      <c r="WZC192" s="84"/>
      <c r="WZD192" s="84"/>
      <c r="WZE192" s="84"/>
      <c r="WZF192" s="85"/>
      <c r="WZG192" s="78"/>
      <c r="WZH192" s="78"/>
      <c r="WZI192" s="78"/>
      <c r="WZJ192" s="100"/>
      <c r="WZK192" s="78"/>
      <c r="WZL192" s="81"/>
      <c r="WZM192" s="102"/>
      <c r="WZN192" s="80"/>
      <c r="WZO192" s="78"/>
      <c r="WZP192" s="78"/>
      <c r="WZQ192" s="78"/>
      <c r="WZR192" s="78"/>
      <c r="WZS192" s="83"/>
      <c r="WZT192" s="84"/>
      <c r="WZU192" s="84"/>
      <c r="WZV192" s="84"/>
      <c r="WZW192" s="85"/>
      <c r="WZX192" s="78"/>
      <c r="WZY192" s="78"/>
      <c r="WZZ192" s="78"/>
      <c r="XAA192" s="100"/>
      <c r="XAB192" s="78"/>
      <c r="XAC192" s="81"/>
      <c r="XAD192" s="102"/>
      <c r="XAE192" s="80"/>
      <c r="XAF192" s="78"/>
      <c r="XAG192" s="78"/>
      <c r="XAH192" s="78"/>
      <c r="XAI192" s="78"/>
      <c r="XAJ192" s="83"/>
      <c r="XAK192" s="84"/>
      <c r="XAL192" s="84"/>
      <c r="XAM192" s="84"/>
      <c r="XAN192" s="85"/>
      <c r="XAO192" s="78"/>
      <c r="XAP192" s="78"/>
      <c r="XAQ192" s="78"/>
      <c r="XAR192" s="100"/>
      <c r="XAS192" s="78"/>
      <c r="XAT192" s="81"/>
      <c r="XAU192" s="102"/>
      <c r="XAV192" s="80"/>
      <c r="XAW192" s="78"/>
      <c r="XAX192" s="78"/>
      <c r="XAY192" s="78"/>
      <c r="XAZ192" s="78"/>
      <c r="XBA192" s="83"/>
      <c r="XBB192" s="84"/>
      <c r="XBC192" s="84"/>
      <c r="XBD192" s="84"/>
      <c r="XBE192" s="85"/>
      <c r="XBF192" s="78"/>
      <c r="XBG192" s="78"/>
      <c r="XBH192" s="78"/>
      <c r="XBI192" s="100"/>
      <c r="XBJ192" s="78"/>
      <c r="XBK192" s="81"/>
      <c r="XBL192" s="102"/>
      <c r="XBM192" s="80"/>
      <c r="XBN192" s="78"/>
      <c r="XBO192" s="78"/>
      <c r="XBP192" s="78"/>
      <c r="XBQ192" s="78"/>
      <c r="XBR192" s="83"/>
      <c r="XBS192" s="84"/>
      <c r="XBT192" s="84"/>
      <c r="XBU192" s="84"/>
      <c r="XBV192" s="85"/>
      <c r="XBW192" s="78"/>
      <c r="XBX192" s="78"/>
      <c r="XBY192" s="78"/>
      <c r="XBZ192" s="100"/>
      <c r="XCA192" s="78"/>
      <c r="XCB192" s="81"/>
      <c r="XCC192" s="102"/>
      <c r="XCD192" s="80"/>
      <c r="XCE192" s="78"/>
      <c r="XCF192" s="78"/>
      <c r="XCG192" s="78"/>
      <c r="XCH192" s="78"/>
      <c r="XCI192" s="83"/>
      <c r="XCJ192" s="84"/>
      <c r="XCK192" s="84"/>
      <c r="XCL192" s="84"/>
      <c r="XCM192" s="85"/>
      <c r="XCN192" s="78"/>
      <c r="XCO192" s="78"/>
      <c r="XCP192" s="78"/>
      <c r="XCQ192" s="100"/>
      <c r="XCR192" s="78"/>
      <c r="XCS192" s="81"/>
      <c r="XCT192" s="102"/>
      <c r="XCU192" s="80"/>
      <c r="XCV192" s="78"/>
      <c r="XCW192" s="78"/>
      <c r="XCX192" s="78"/>
      <c r="XCY192" s="78"/>
      <c r="XCZ192" s="83"/>
      <c r="XDA192" s="84"/>
      <c r="XDB192" s="84"/>
      <c r="XDC192" s="84"/>
      <c r="XDD192" s="85"/>
      <c r="XDE192" s="78"/>
      <c r="XDF192" s="78"/>
      <c r="XDG192" s="78"/>
      <c r="XDH192" s="100"/>
      <c r="XDI192" s="78"/>
      <c r="XDJ192" s="81"/>
      <c r="XDK192" s="102"/>
      <c r="XDL192" s="80"/>
      <c r="XDM192" s="78"/>
      <c r="XDN192" s="78"/>
      <c r="XDO192" s="78"/>
      <c r="XDP192" s="78"/>
      <c r="XDQ192" s="83"/>
      <c r="XDR192" s="84"/>
      <c r="XDS192" s="84"/>
      <c r="XDT192" s="84"/>
      <c r="XDU192" s="85"/>
      <c r="XDV192" s="78"/>
      <c r="XDW192" s="78"/>
      <c r="XDX192" s="78"/>
      <c r="XDY192" s="100"/>
      <c r="XDZ192" s="78"/>
      <c r="XEA192" s="81"/>
      <c r="XEB192" s="102"/>
      <c r="XEC192" s="80"/>
      <c r="XED192" s="78"/>
      <c r="XEE192" s="78"/>
      <c r="XEF192" s="78"/>
      <c r="XEG192" s="78"/>
      <c r="XEH192" s="83"/>
      <c r="XEI192" s="84"/>
      <c r="XEJ192" s="84"/>
      <c r="XEK192" s="84"/>
      <c r="XEL192" s="85"/>
      <c r="XEM192" s="78"/>
      <c r="XEN192" s="78"/>
      <c r="XEO192" s="78"/>
      <c r="XEP192" s="100"/>
      <c r="XEQ192" s="78"/>
      <c r="XER192" s="81"/>
      <c r="XES192" s="102"/>
      <c r="XET192" s="80"/>
      <c r="XEU192" s="78"/>
      <c r="XEV192" s="78"/>
      <c r="XEW192" s="78"/>
      <c r="XEX192" s="78"/>
      <c r="XEY192" s="83"/>
      <c r="XEZ192" s="84"/>
      <c r="XFA192" s="84"/>
      <c r="XFB192" s="84"/>
    </row>
    <row r="193" spans="1:16382" ht="46.5" customHeight="1" x14ac:dyDescent="0.25">
      <c r="A193" s="100" t="s">
        <v>2919</v>
      </c>
      <c r="B193" s="78" t="s">
        <v>2814</v>
      </c>
      <c r="C193" s="101" t="s">
        <v>586</v>
      </c>
      <c r="D193" s="102" t="s">
        <v>3271</v>
      </c>
      <c r="E193" s="80" t="s">
        <v>2911</v>
      </c>
      <c r="F193" s="78" t="s">
        <v>2964</v>
      </c>
      <c r="G193" s="92" t="s">
        <v>2615</v>
      </c>
      <c r="H193" s="92" t="s">
        <v>2775</v>
      </c>
      <c r="I193" s="84" t="s">
        <v>979</v>
      </c>
      <c r="J193" s="84" t="s">
        <v>999</v>
      </c>
      <c r="K193" s="84" t="s">
        <v>120</v>
      </c>
      <c r="L193" s="78"/>
      <c r="M193" s="103">
        <v>10000</v>
      </c>
      <c r="N193" s="85" t="s">
        <v>109</v>
      </c>
      <c r="O193" s="78" t="s">
        <v>1000</v>
      </c>
      <c r="P193" s="78"/>
      <c r="Q193" s="78" t="s">
        <v>232</v>
      </c>
      <c r="R193" s="100" t="s">
        <v>218</v>
      </c>
      <c r="S193" s="78"/>
      <c r="T193" s="81" t="s">
        <v>1001</v>
      </c>
      <c r="U193" s="102" t="s">
        <v>1002</v>
      </c>
      <c r="V193" s="80" t="s">
        <v>1002</v>
      </c>
      <c r="W193" s="78" t="s">
        <v>1002</v>
      </c>
      <c r="X193" s="78">
        <v>12000</v>
      </c>
      <c r="Y193" s="78">
        <v>9873.94</v>
      </c>
      <c r="Z193" s="78">
        <v>10000</v>
      </c>
      <c r="AA193" s="83">
        <v>2000</v>
      </c>
      <c r="AB193" s="84"/>
      <c r="AC193" s="84"/>
      <c r="AD193" s="104" t="str">
        <f>VLOOKUP($G193,'[1]datos totales (FINAL) 2022'!$A$2:$F$408,3,FALSE)</f>
        <v>SI</v>
      </c>
      <c r="AE193" s="85" t="str">
        <f>VLOOKUP($G193,'[1]datos totales (FINAL) 2022'!$A$2:$F$408,4,FALSE)</f>
        <v>OBJETIVO 4: GARANTIZAR UNA EDUCACIÓN INCLUSIVA, EQUITATIVA Y DE CALIDAD Y PROMOVER OPORTUNIDADES DE APRENDIZAJE DURANTE TODA LA VIDA PARA TODOS</v>
      </c>
      <c r="AF193" s="92" t="str">
        <f>VLOOKUP($G193,'[1]datos totales (FINAL) 2022'!$A$2:$F$408,5,FALSE)</f>
        <v>Metas 4.4 y 4.5.</v>
      </c>
      <c r="AG193" s="78" t="str">
        <f>VLOOKUP($G193,'[1]datos totales (FINAL) 2022'!$A$2:$F$408,6,FALSE)</f>
        <v>También vinculado al ODS 10 (meta 10.2)</v>
      </c>
      <c r="AH193" s="78"/>
      <c r="AI193" s="81"/>
      <c r="AJ193" s="102"/>
      <c r="AK193" s="80"/>
      <c r="AL193" s="78"/>
      <c r="AM193" s="78"/>
      <c r="AN193" s="78"/>
      <c r="AO193" s="78"/>
      <c r="AP193" s="83"/>
      <c r="AQ193" s="84"/>
      <c r="AR193" s="84"/>
      <c r="AS193" s="84"/>
      <c r="AT193" s="85"/>
      <c r="AU193" s="78"/>
      <c r="AV193" s="78"/>
      <c r="AW193" s="78"/>
      <c r="AX193" s="100"/>
      <c r="AY193" s="78"/>
      <c r="AZ193" s="81"/>
      <c r="BA193" s="102"/>
      <c r="BB193" s="80"/>
      <c r="BC193" s="78"/>
      <c r="BD193" s="78"/>
      <c r="BE193" s="78"/>
      <c r="BF193" s="78"/>
      <c r="BG193" s="83"/>
      <c r="BH193" s="84"/>
      <c r="BI193" s="84"/>
      <c r="BJ193" s="84"/>
      <c r="BK193" s="85"/>
      <c r="BL193" s="78"/>
      <c r="BM193" s="78"/>
      <c r="BN193" s="78"/>
      <c r="BO193" s="100"/>
      <c r="BP193" s="78"/>
      <c r="BQ193" s="81"/>
      <c r="BR193" s="102"/>
      <c r="BS193" s="80"/>
      <c r="BT193" s="78"/>
      <c r="BU193" s="78"/>
      <c r="BV193" s="78"/>
      <c r="BW193" s="78"/>
      <c r="BX193" s="83"/>
      <c r="BY193" s="84"/>
      <c r="BZ193" s="84"/>
      <c r="CA193" s="84"/>
      <c r="CB193" s="85"/>
      <c r="CC193" s="78"/>
      <c r="CD193" s="78"/>
      <c r="CE193" s="78"/>
      <c r="CF193" s="100"/>
      <c r="CG193" s="78"/>
      <c r="CH193" s="81"/>
      <c r="CI193" s="102"/>
      <c r="CJ193" s="80"/>
      <c r="CK193" s="78"/>
      <c r="CL193" s="78"/>
      <c r="CM193" s="78"/>
      <c r="CN193" s="78"/>
      <c r="CO193" s="83"/>
      <c r="CP193" s="84"/>
      <c r="CQ193" s="84"/>
      <c r="CR193" s="84"/>
      <c r="CS193" s="85"/>
      <c r="CT193" s="78"/>
      <c r="CU193" s="78"/>
      <c r="CV193" s="78"/>
      <c r="CW193" s="100"/>
      <c r="CX193" s="78"/>
      <c r="CY193" s="81"/>
      <c r="CZ193" s="102"/>
      <c r="DA193" s="80"/>
      <c r="DB193" s="78"/>
      <c r="DC193" s="78"/>
      <c r="DD193" s="78"/>
      <c r="DE193" s="78"/>
      <c r="DF193" s="83"/>
      <c r="DG193" s="84"/>
      <c r="DH193" s="84"/>
      <c r="DI193" s="84"/>
      <c r="DJ193" s="85"/>
      <c r="DK193" s="78"/>
      <c r="DL193" s="78"/>
      <c r="DM193" s="78"/>
      <c r="DN193" s="100"/>
      <c r="DO193" s="78"/>
      <c r="DP193" s="81"/>
      <c r="DQ193" s="102"/>
      <c r="DR193" s="80"/>
      <c r="DS193" s="78"/>
      <c r="DT193" s="78"/>
      <c r="DU193" s="78"/>
      <c r="DV193" s="78"/>
      <c r="DW193" s="83"/>
      <c r="DX193" s="84"/>
      <c r="DY193" s="84"/>
      <c r="DZ193" s="84"/>
      <c r="EA193" s="85"/>
      <c r="EB193" s="78"/>
      <c r="EC193" s="78"/>
      <c r="ED193" s="78"/>
      <c r="EE193" s="100"/>
      <c r="EF193" s="78"/>
      <c r="EG193" s="81"/>
      <c r="EH193" s="102"/>
      <c r="EI193" s="80"/>
      <c r="EJ193" s="78"/>
      <c r="EK193" s="78"/>
      <c r="EL193" s="78"/>
      <c r="EM193" s="78"/>
      <c r="EN193" s="83"/>
      <c r="EO193" s="84"/>
      <c r="EP193" s="84"/>
      <c r="EQ193" s="84"/>
      <c r="ER193" s="85"/>
      <c r="ES193" s="78"/>
      <c r="ET193" s="78"/>
      <c r="EU193" s="78"/>
      <c r="EV193" s="100"/>
      <c r="EW193" s="78"/>
      <c r="EX193" s="81"/>
      <c r="EY193" s="102"/>
      <c r="EZ193" s="80"/>
      <c r="FA193" s="78"/>
      <c r="FB193" s="78"/>
      <c r="FC193" s="78"/>
      <c r="FD193" s="78"/>
      <c r="FE193" s="83"/>
      <c r="FF193" s="84"/>
      <c r="FG193" s="84"/>
      <c r="FH193" s="84"/>
      <c r="FI193" s="85"/>
      <c r="FJ193" s="78"/>
      <c r="FK193" s="78"/>
      <c r="FL193" s="78"/>
      <c r="FM193" s="100"/>
      <c r="FN193" s="78"/>
      <c r="FO193" s="81"/>
      <c r="FP193" s="102"/>
      <c r="FQ193" s="80"/>
      <c r="FR193" s="78"/>
      <c r="FS193" s="78"/>
      <c r="FT193" s="78"/>
      <c r="FU193" s="78"/>
      <c r="FV193" s="83"/>
      <c r="FW193" s="84"/>
      <c r="FX193" s="84"/>
      <c r="FY193" s="84"/>
      <c r="FZ193" s="85"/>
      <c r="GA193" s="78"/>
      <c r="GB193" s="78"/>
      <c r="GC193" s="78"/>
      <c r="GD193" s="100"/>
      <c r="GE193" s="78"/>
      <c r="GF193" s="81"/>
      <c r="GG193" s="102"/>
      <c r="GH193" s="80"/>
      <c r="GI193" s="78"/>
      <c r="GJ193" s="78"/>
      <c r="GK193" s="78"/>
      <c r="GL193" s="78"/>
      <c r="GM193" s="83"/>
      <c r="GN193" s="84"/>
      <c r="GO193" s="84"/>
      <c r="GP193" s="84"/>
      <c r="GQ193" s="85"/>
      <c r="GR193" s="78"/>
      <c r="GS193" s="78"/>
      <c r="GT193" s="78"/>
      <c r="GU193" s="100"/>
      <c r="GV193" s="78"/>
      <c r="GW193" s="81"/>
      <c r="GX193" s="102"/>
      <c r="GY193" s="80"/>
      <c r="GZ193" s="78"/>
      <c r="HA193" s="78"/>
      <c r="HB193" s="78"/>
      <c r="HC193" s="78"/>
      <c r="HD193" s="83"/>
      <c r="HE193" s="84"/>
      <c r="HF193" s="84"/>
      <c r="HG193" s="84"/>
      <c r="HH193" s="85"/>
      <c r="HI193" s="78"/>
      <c r="HJ193" s="78"/>
      <c r="HK193" s="78"/>
      <c r="HL193" s="100"/>
      <c r="HM193" s="78"/>
      <c r="HN193" s="81"/>
      <c r="HO193" s="102"/>
      <c r="HP193" s="80"/>
      <c r="HQ193" s="78"/>
      <c r="HR193" s="78"/>
      <c r="HS193" s="78"/>
      <c r="HT193" s="78"/>
      <c r="HU193" s="83"/>
      <c r="HV193" s="84"/>
      <c r="HW193" s="84"/>
      <c r="HX193" s="84"/>
      <c r="HY193" s="85"/>
      <c r="HZ193" s="78"/>
      <c r="IA193" s="78"/>
      <c r="IB193" s="78"/>
      <c r="IC193" s="100"/>
      <c r="ID193" s="78"/>
      <c r="IE193" s="81"/>
      <c r="IF193" s="102"/>
      <c r="IG193" s="80"/>
      <c r="IH193" s="78"/>
      <c r="II193" s="78"/>
      <c r="IJ193" s="78"/>
      <c r="IK193" s="78"/>
      <c r="IL193" s="83"/>
      <c r="IM193" s="84"/>
      <c r="IN193" s="84"/>
      <c r="IO193" s="84"/>
      <c r="IP193" s="85"/>
      <c r="IQ193" s="78"/>
      <c r="IR193" s="78"/>
      <c r="IS193" s="78"/>
      <c r="IT193" s="100"/>
      <c r="IU193" s="78"/>
      <c r="IV193" s="81"/>
      <c r="IW193" s="102"/>
      <c r="IX193" s="80"/>
      <c r="IY193" s="78"/>
      <c r="IZ193" s="78"/>
      <c r="JA193" s="78"/>
      <c r="JB193" s="78"/>
      <c r="JC193" s="83"/>
      <c r="JD193" s="84"/>
      <c r="JE193" s="84"/>
      <c r="JF193" s="84"/>
      <c r="JG193" s="85"/>
      <c r="JH193" s="78"/>
      <c r="JI193" s="78"/>
      <c r="JJ193" s="78"/>
      <c r="JK193" s="100"/>
      <c r="JL193" s="78"/>
      <c r="JM193" s="81"/>
      <c r="JN193" s="102"/>
      <c r="JO193" s="80"/>
      <c r="JP193" s="78"/>
      <c r="JQ193" s="78"/>
      <c r="JR193" s="78"/>
      <c r="JS193" s="78"/>
      <c r="JT193" s="83"/>
      <c r="JU193" s="84"/>
      <c r="JV193" s="84"/>
      <c r="JW193" s="84"/>
      <c r="JX193" s="85"/>
      <c r="JY193" s="78"/>
      <c r="JZ193" s="78"/>
      <c r="KA193" s="78"/>
      <c r="KB193" s="100"/>
      <c r="KC193" s="78"/>
      <c r="KD193" s="81"/>
      <c r="KE193" s="102"/>
      <c r="KF193" s="80"/>
      <c r="KG193" s="78"/>
      <c r="KH193" s="78"/>
      <c r="KI193" s="78"/>
      <c r="KJ193" s="78"/>
      <c r="KK193" s="83"/>
      <c r="KL193" s="84"/>
      <c r="KM193" s="84"/>
      <c r="KN193" s="84"/>
      <c r="KO193" s="85"/>
      <c r="KP193" s="78"/>
      <c r="KQ193" s="78"/>
      <c r="KR193" s="78"/>
      <c r="KS193" s="100"/>
      <c r="KT193" s="78"/>
      <c r="KU193" s="81"/>
      <c r="KV193" s="102"/>
      <c r="KW193" s="80"/>
      <c r="KX193" s="78"/>
      <c r="KY193" s="78"/>
      <c r="KZ193" s="78"/>
      <c r="LA193" s="78"/>
      <c r="LB193" s="83"/>
      <c r="LC193" s="84"/>
      <c r="LD193" s="84"/>
      <c r="LE193" s="84"/>
      <c r="LF193" s="85"/>
      <c r="LG193" s="78"/>
      <c r="LH193" s="78"/>
      <c r="LI193" s="78"/>
      <c r="LJ193" s="100"/>
      <c r="LK193" s="78"/>
      <c r="LL193" s="81"/>
      <c r="LM193" s="102"/>
      <c r="LN193" s="80"/>
      <c r="LO193" s="78"/>
      <c r="LP193" s="78"/>
      <c r="LQ193" s="78"/>
      <c r="LR193" s="78"/>
      <c r="LS193" s="83"/>
      <c r="LT193" s="84"/>
      <c r="LU193" s="84"/>
      <c r="LV193" s="84"/>
      <c r="LW193" s="85"/>
      <c r="LX193" s="78"/>
      <c r="LY193" s="78"/>
      <c r="LZ193" s="78"/>
      <c r="MA193" s="100"/>
      <c r="MB193" s="78"/>
      <c r="MC193" s="81"/>
      <c r="MD193" s="102"/>
      <c r="ME193" s="80"/>
      <c r="MF193" s="78"/>
      <c r="MG193" s="78"/>
      <c r="MH193" s="78"/>
      <c r="MI193" s="78"/>
      <c r="MJ193" s="83"/>
      <c r="MK193" s="84"/>
      <c r="ML193" s="84"/>
      <c r="MM193" s="84"/>
      <c r="MN193" s="85"/>
      <c r="MO193" s="78"/>
      <c r="MP193" s="78"/>
      <c r="MQ193" s="78"/>
      <c r="MR193" s="100"/>
      <c r="MS193" s="78"/>
      <c r="MT193" s="81"/>
      <c r="MU193" s="102"/>
      <c r="MV193" s="80"/>
      <c r="MW193" s="78"/>
      <c r="MX193" s="78"/>
      <c r="MY193" s="78"/>
      <c r="MZ193" s="78"/>
      <c r="NA193" s="83"/>
      <c r="NB193" s="84"/>
      <c r="NC193" s="84"/>
      <c r="ND193" s="84"/>
      <c r="NE193" s="85"/>
      <c r="NF193" s="78"/>
      <c r="NG193" s="78"/>
      <c r="NH193" s="78"/>
      <c r="NI193" s="100"/>
      <c r="NJ193" s="78"/>
      <c r="NK193" s="81"/>
      <c r="NL193" s="102"/>
      <c r="NM193" s="80"/>
      <c r="NN193" s="78"/>
      <c r="NO193" s="78"/>
      <c r="NP193" s="78"/>
      <c r="NQ193" s="78"/>
      <c r="NR193" s="83"/>
      <c r="NS193" s="84"/>
      <c r="NT193" s="84"/>
      <c r="NU193" s="84"/>
      <c r="NV193" s="85"/>
      <c r="NW193" s="78"/>
      <c r="NX193" s="78"/>
      <c r="NY193" s="78"/>
      <c r="NZ193" s="100"/>
      <c r="OA193" s="78"/>
      <c r="OB193" s="81"/>
      <c r="OC193" s="102"/>
      <c r="OD193" s="80"/>
      <c r="OE193" s="78"/>
      <c r="OF193" s="78"/>
      <c r="OG193" s="78"/>
      <c r="OH193" s="78"/>
      <c r="OI193" s="83"/>
      <c r="OJ193" s="84"/>
      <c r="OK193" s="84"/>
      <c r="OL193" s="84"/>
      <c r="OM193" s="85"/>
      <c r="ON193" s="78"/>
      <c r="OO193" s="78"/>
      <c r="OP193" s="78"/>
      <c r="OQ193" s="100"/>
      <c r="OR193" s="78"/>
      <c r="OS193" s="81"/>
      <c r="OT193" s="102"/>
      <c r="OU193" s="80"/>
      <c r="OV193" s="78"/>
      <c r="OW193" s="78"/>
      <c r="OX193" s="78"/>
      <c r="OY193" s="78"/>
      <c r="OZ193" s="83"/>
      <c r="PA193" s="84"/>
      <c r="PB193" s="84"/>
      <c r="PC193" s="84"/>
      <c r="PD193" s="85"/>
      <c r="PE193" s="78"/>
      <c r="PF193" s="78"/>
      <c r="PG193" s="78"/>
      <c r="PH193" s="100"/>
      <c r="PI193" s="78"/>
      <c r="PJ193" s="81"/>
      <c r="PK193" s="102"/>
      <c r="PL193" s="80"/>
      <c r="PM193" s="78"/>
      <c r="PN193" s="78"/>
      <c r="PO193" s="78"/>
      <c r="PP193" s="78"/>
      <c r="PQ193" s="83"/>
      <c r="PR193" s="84"/>
      <c r="PS193" s="84"/>
      <c r="PT193" s="84"/>
      <c r="PU193" s="85"/>
      <c r="PV193" s="78"/>
      <c r="PW193" s="78"/>
      <c r="PX193" s="78"/>
      <c r="PY193" s="100"/>
      <c r="PZ193" s="78"/>
      <c r="QA193" s="81"/>
      <c r="QB193" s="102"/>
      <c r="QC193" s="80"/>
      <c r="QD193" s="78"/>
      <c r="QE193" s="78"/>
      <c r="QF193" s="78"/>
      <c r="QG193" s="78"/>
      <c r="QH193" s="83"/>
      <c r="QI193" s="84"/>
      <c r="QJ193" s="84"/>
      <c r="QK193" s="84"/>
      <c r="QL193" s="85"/>
      <c r="QM193" s="78"/>
      <c r="QN193" s="78"/>
      <c r="QO193" s="78"/>
      <c r="QP193" s="100"/>
      <c r="QQ193" s="78"/>
      <c r="QR193" s="81"/>
      <c r="QS193" s="102"/>
      <c r="QT193" s="80"/>
      <c r="QU193" s="78"/>
      <c r="QV193" s="78"/>
      <c r="QW193" s="78"/>
      <c r="QX193" s="78"/>
      <c r="QY193" s="83"/>
      <c r="QZ193" s="84"/>
      <c r="RA193" s="84"/>
      <c r="RB193" s="84"/>
      <c r="RC193" s="85"/>
      <c r="RD193" s="78"/>
      <c r="RE193" s="78"/>
      <c r="RF193" s="78"/>
      <c r="RG193" s="100"/>
      <c r="RH193" s="78"/>
      <c r="RI193" s="81"/>
      <c r="RJ193" s="102"/>
      <c r="RK193" s="80"/>
      <c r="RL193" s="78"/>
      <c r="RM193" s="78"/>
      <c r="RN193" s="78"/>
      <c r="RO193" s="78"/>
      <c r="RP193" s="83"/>
      <c r="RQ193" s="84"/>
      <c r="RR193" s="84"/>
      <c r="RS193" s="84"/>
      <c r="RT193" s="85"/>
      <c r="RU193" s="78"/>
      <c r="RV193" s="78"/>
      <c r="RW193" s="78"/>
      <c r="RX193" s="100"/>
      <c r="RY193" s="78"/>
      <c r="RZ193" s="81"/>
      <c r="SA193" s="102"/>
      <c r="SB193" s="80"/>
      <c r="SC193" s="78"/>
      <c r="SD193" s="78"/>
      <c r="SE193" s="78"/>
      <c r="SF193" s="78"/>
      <c r="SG193" s="83"/>
      <c r="SH193" s="84"/>
      <c r="SI193" s="84"/>
      <c r="SJ193" s="84"/>
      <c r="SK193" s="85"/>
      <c r="SL193" s="78"/>
      <c r="SM193" s="78"/>
      <c r="SN193" s="78"/>
      <c r="SO193" s="100"/>
      <c r="SP193" s="78"/>
      <c r="SQ193" s="81"/>
      <c r="SR193" s="102"/>
      <c r="SS193" s="80"/>
      <c r="ST193" s="78"/>
      <c r="SU193" s="78"/>
      <c r="SV193" s="78"/>
      <c r="SW193" s="78"/>
      <c r="SX193" s="83"/>
      <c r="SY193" s="84"/>
      <c r="SZ193" s="84"/>
      <c r="TA193" s="84"/>
      <c r="TB193" s="85"/>
      <c r="TC193" s="78"/>
      <c r="TD193" s="78"/>
      <c r="TE193" s="78"/>
      <c r="TF193" s="100"/>
      <c r="TG193" s="78"/>
      <c r="TH193" s="81"/>
      <c r="TI193" s="102"/>
      <c r="TJ193" s="80"/>
      <c r="TK193" s="78"/>
      <c r="TL193" s="78"/>
      <c r="TM193" s="78"/>
      <c r="TN193" s="78"/>
      <c r="TO193" s="83"/>
      <c r="TP193" s="84"/>
      <c r="TQ193" s="84"/>
      <c r="TR193" s="84"/>
      <c r="TS193" s="85"/>
      <c r="TT193" s="78"/>
      <c r="TU193" s="78"/>
      <c r="TV193" s="78"/>
      <c r="TW193" s="100"/>
      <c r="TX193" s="78"/>
      <c r="TY193" s="81"/>
      <c r="TZ193" s="102"/>
      <c r="UA193" s="80"/>
      <c r="UB193" s="78"/>
      <c r="UC193" s="78"/>
      <c r="UD193" s="78"/>
      <c r="UE193" s="78"/>
      <c r="UF193" s="83"/>
      <c r="UG193" s="84"/>
      <c r="UH193" s="84"/>
      <c r="UI193" s="84"/>
      <c r="UJ193" s="85"/>
      <c r="UK193" s="78"/>
      <c r="UL193" s="78"/>
      <c r="UM193" s="78"/>
      <c r="UN193" s="100"/>
      <c r="UO193" s="78"/>
      <c r="UP193" s="81"/>
      <c r="UQ193" s="102"/>
      <c r="UR193" s="80"/>
      <c r="US193" s="78"/>
      <c r="UT193" s="78"/>
      <c r="UU193" s="78"/>
      <c r="UV193" s="78"/>
      <c r="UW193" s="83"/>
      <c r="UX193" s="84"/>
      <c r="UY193" s="84"/>
      <c r="UZ193" s="84"/>
      <c r="VA193" s="85"/>
      <c r="VB193" s="78"/>
      <c r="VC193" s="78"/>
      <c r="VD193" s="78"/>
      <c r="VE193" s="100"/>
      <c r="VF193" s="78"/>
      <c r="VG193" s="81"/>
      <c r="VH193" s="102"/>
      <c r="VI193" s="80"/>
      <c r="VJ193" s="78"/>
      <c r="VK193" s="78"/>
      <c r="VL193" s="78"/>
      <c r="VM193" s="78"/>
      <c r="VN193" s="83"/>
      <c r="VO193" s="84"/>
      <c r="VP193" s="84"/>
      <c r="VQ193" s="84"/>
      <c r="VR193" s="85"/>
      <c r="VS193" s="78"/>
      <c r="VT193" s="78"/>
      <c r="VU193" s="78"/>
      <c r="VV193" s="100"/>
      <c r="VW193" s="78"/>
      <c r="VX193" s="81"/>
      <c r="VY193" s="102"/>
      <c r="VZ193" s="80"/>
      <c r="WA193" s="78"/>
      <c r="WB193" s="78"/>
      <c r="WC193" s="78"/>
      <c r="WD193" s="78"/>
      <c r="WE193" s="83"/>
      <c r="WF193" s="84"/>
      <c r="WG193" s="84"/>
      <c r="WH193" s="84"/>
      <c r="WI193" s="85"/>
      <c r="WJ193" s="78"/>
      <c r="WK193" s="78"/>
      <c r="WL193" s="78"/>
      <c r="WM193" s="100"/>
      <c r="WN193" s="78"/>
      <c r="WO193" s="81"/>
      <c r="WP193" s="102"/>
      <c r="WQ193" s="80"/>
      <c r="WR193" s="78"/>
      <c r="WS193" s="78"/>
      <c r="WT193" s="78"/>
      <c r="WU193" s="78"/>
      <c r="WV193" s="83"/>
      <c r="WW193" s="84"/>
      <c r="WX193" s="84"/>
      <c r="WY193" s="84"/>
      <c r="WZ193" s="85"/>
      <c r="XA193" s="78"/>
      <c r="XB193" s="78"/>
      <c r="XC193" s="78"/>
      <c r="XD193" s="100"/>
      <c r="XE193" s="78"/>
      <c r="XF193" s="81"/>
      <c r="XG193" s="102"/>
      <c r="XH193" s="80"/>
      <c r="XI193" s="78"/>
      <c r="XJ193" s="78"/>
      <c r="XK193" s="78"/>
      <c r="XL193" s="78"/>
      <c r="XM193" s="83"/>
      <c r="XN193" s="84"/>
      <c r="XO193" s="84"/>
      <c r="XP193" s="84"/>
      <c r="XQ193" s="85"/>
      <c r="XR193" s="78"/>
      <c r="XS193" s="78"/>
      <c r="XT193" s="78"/>
      <c r="XU193" s="100"/>
      <c r="XV193" s="78"/>
      <c r="XW193" s="81"/>
      <c r="XX193" s="102"/>
      <c r="XY193" s="80"/>
      <c r="XZ193" s="78"/>
      <c r="YA193" s="78"/>
      <c r="YB193" s="78"/>
      <c r="YC193" s="78"/>
      <c r="YD193" s="83"/>
      <c r="YE193" s="84"/>
      <c r="YF193" s="84"/>
      <c r="YG193" s="84"/>
      <c r="YH193" s="85"/>
      <c r="YI193" s="78"/>
      <c r="YJ193" s="78"/>
      <c r="YK193" s="78"/>
      <c r="YL193" s="100"/>
      <c r="YM193" s="78"/>
      <c r="YN193" s="81"/>
      <c r="YO193" s="102"/>
      <c r="YP193" s="80"/>
      <c r="YQ193" s="78"/>
      <c r="YR193" s="78"/>
      <c r="YS193" s="78"/>
      <c r="YT193" s="78"/>
      <c r="YU193" s="83"/>
      <c r="YV193" s="84"/>
      <c r="YW193" s="84"/>
      <c r="YX193" s="84"/>
      <c r="YY193" s="85"/>
      <c r="YZ193" s="78"/>
      <c r="ZA193" s="78"/>
      <c r="ZB193" s="78"/>
      <c r="ZC193" s="100"/>
      <c r="ZD193" s="78"/>
      <c r="ZE193" s="81"/>
      <c r="ZF193" s="102"/>
      <c r="ZG193" s="80"/>
      <c r="ZH193" s="78"/>
      <c r="ZI193" s="78"/>
      <c r="ZJ193" s="78"/>
      <c r="ZK193" s="78"/>
      <c r="ZL193" s="83"/>
      <c r="ZM193" s="84"/>
      <c r="ZN193" s="84"/>
      <c r="ZO193" s="84"/>
      <c r="ZP193" s="85"/>
      <c r="ZQ193" s="78"/>
      <c r="ZR193" s="78"/>
      <c r="ZS193" s="78"/>
      <c r="ZT193" s="100"/>
      <c r="ZU193" s="78"/>
      <c r="ZV193" s="81"/>
      <c r="ZW193" s="102"/>
      <c r="ZX193" s="80"/>
      <c r="ZY193" s="78"/>
      <c r="ZZ193" s="78"/>
      <c r="AAA193" s="78"/>
      <c r="AAB193" s="78"/>
      <c r="AAC193" s="83"/>
      <c r="AAD193" s="84"/>
      <c r="AAE193" s="84"/>
      <c r="AAF193" s="84"/>
      <c r="AAG193" s="85"/>
      <c r="AAH193" s="78"/>
      <c r="AAI193" s="78"/>
      <c r="AAJ193" s="78"/>
      <c r="AAK193" s="100"/>
      <c r="AAL193" s="78"/>
      <c r="AAM193" s="81"/>
      <c r="AAN193" s="102"/>
      <c r="AAO193" s="80"/>
      <c r="AAP193" s="78"/>
      <c r="AAQ193" s="78"/>
      <c r="AAR193" s="78"/>
      <c r="AAS193" s="78"/>
      <c r="AAT193" s="83"/>
      <c r="AAU193" s="84"/>
      <c r="AAV193" s="84"/>
      <c r="AAW193" s="84"/>
      <c r="AAX193" s="85"/>
      <c r="AAY193" s="78"/>
      <c r="AAZ193" s="78"/>
      <c r="ABA193" s="78"/>
      <c r="ABB193" s="100"/>
      <c r="ABC193" s="78"/>
      <c r="ABD193" s="81"/>
      <c r="ABE193" s="102"/>
      <c r="ABF193" s="80"/>
      <c r="ABG193" s="78"/>
      <c r="ABH193" s="78"/>
      <c r="ABI193" s="78"/>
      <c r="ABJ193" s="78"/>
      <c r="ABK193" s="83"/>
      <c r="ABL193" s="84"/>
      <c r="ABM193" s="84"/>
      <c r="ABN193" s="84"/>
      <c r="ABO193" s="85"/>
      <c r="ABP193" s="78"/>
      <c r="ABQ193" s="78"/>
      <c r="ABR193" s="78"/>
      <c r="ABS193" s="100"/>
      <c r="ABT193" s="78"/>
      <c r="ABU193" s="81"/>
      <c r="ABV193" s="102"/>
      <c r="ABW193" s="80"/>
      <c r="ABX193" s="78"/>
      <c r="ABY193" s="78"/>
      <c r="ABZ193" s="78"/>
      <c r="ACA193" s="78"/>
      <c r="ACB193" s="83"/>
      <c r="ACC193" s="84"/>
      <c r="ACD193" s="84"/>
      <c r="ACE193" s="84"/>
      <c r="ACF193" s="85"/>
      <c r="ACG193" s="78"/>
      <c r="ACH193" s="78"/>
      <c r="ACI193" s="78"/>
      <c r="ACJ193" s="100"/>
      <c r="ACK193" s="78"/>
      <c r="ACL193" s="81"/>
      <c r="ACM193" s="102"/>
      <c r="ACN193" s="80"/>
      <c r="ACO193" s="78"/>
      <c r="ACP193" s="78"/>
      <c r="ACQ193" s="78"/>
      <c r="ACR193" s="78"/>
      <c r="ACS193" s="83"/>
      <c r="ACT193" s="84"/>
      <c r="ACU193" s="84"/>
      <c r="ACV193" s="84"/>
      <c r="ACW193" s="85"/>
      <c r="ACX193" s="78"/>
      <c r="ACY193" s="78"/>
      <c r="ACZ193" s="78"/>
      <c r="ADA193" s="100"/>
      <c r="ADB193" s="78"/>
      <c r="ADC193" s="81"/>
      <c r="ADD193" s="102"/>
      <c r="ADE193" s="80"/>
      <c r="ADF193" s="78"/>
      <c r="ADG193" s="78"/>
      <c r="ADH193" s="78"/>
      <c r="ADI193" s="78"/>
      <c r="ADJ193" s="83"/>
      <c r="ADK193" s="84"/>
      <c r="ADL193" s="84"/>
      <c r="ADM193" s="84"/>
      <c r="ADN193" s="85"/>
      <c r="ADO193" s="78"/>
      <c r="ADP193" s="78"/>
      <c r="ADQ193" s="78"/>
      <c r="ADR193" s="100"/>
      <c r="ADS193" s="78"/>
      <c r="ADT193" s="81"/>
      <c r="ADU193" s="102"/>
      <c r="ADV193" s="80"/>
      <c r="ADW193" s="78"/>
      <c r="ADX193" s="78"/>
      <c r="ADY193" s="78"/>
      <c r="ADZ193" s="78"/>
      <c r="AEA193" s="83"/>
      <c r="AEB193" s="84"/>
      <c r="AEC193" s="84"/>
      <c r="AED193" s="84"/>
      <c r="AEE193" s="85"/>
      <c r="AEF193" s="78"/>
      <c r="AEG193" s="78"/>
      <c r="AEH193" s="78"/>
      <c r="AEI193" s="100"/>
      <c r="AEJ193" s="78"/>
      <c r="AEK193" s="81"/>
      <c r="AEL193" s="102"/>
      <c r="AEM193" s="80"/>
      <c r="AEN193" s="78"/>
      <c r="AEO193" s="78"/>
      <c r="AEP193" s="78"/>
      <c r="AEQ193" s="78"/>
      <c r="AER193" s="83"/>
      <c r="AES193" s="84"/>
      <c r="AET193" s="84"/>
      <c r="AEU193" s="84"/>
      <c r="AEV193" s="85"/>
      <c r="AEW193" s="78"/>
      <c r="AEX193" s="78"/>
      <c r="AEY193" s="78"/>
      <c r="AEZ193" s="100"/>
      <c r="AFA193" s="78"/>
      <c r="AFB193" s="81"/>
      <c r="AFC193" s="102"/>
      <c r="AFD193" s="80"/>
      <c r="AFE193" s="78"/>
      <c r="AFF193" s="78"/>
      <c r="AFG193" s="78"/>
      <c r="AFH193" s="78"/>
      <c r="AFI193" s="83"/>
      <c r="AFJ193" s="84"/>
      <c r="AFK193" s="84"/>
      <c r="AFL193" s="84"/>
      <c r="AFM193" s="85"/>
      <c r="AFN193" s="78"/>
      <c r="AFO193" s="78"/>
      <c r="AFP193" s="78"/>
      <c r="AFQ193" s="100"/>
      <c r="AFR193" s="78"/>
      <c r="AFS193" s="81"/>
      <c r="AFT193" s="102"/>
      <c r="AFU193" s="80"/>
      <c r="AFV193" s="78"/>
      <c r="AFW193" s="78"/>
      <c r="AFX193" s="78"/>
      <c r="AFY193" s="78"/>
      <c r="AFZ193" s="83"/>
      <c r="AGA193" s="84"/>
      <c r="AGB193" s="84"/>
      <c r="AGC193" s="84"/>
      <c r="AGD193" s="85"/>
      <c r="AGE193" s="78"/>
      <c r="AGF193" s="78"/>
      <c r="AGG193" s="78"/>
      <c r="AGH193" s="100"/>
      <c r="AGI193" s="78"/>
      <c r="AGJ193" s="81"/>
      <c r="AGK193" s="102"/>
      <c r="AGL193" s="80"/>
      <c r="AGM193" s="78"/>
      <c r="AGN193" s="78"/>
      <c r="AGO193" s="78"/>
      <c r="AGP193" s="78"/>
      <c r="AGQ193" s="83"/>
      <c r="AGR193" s="84"/>
      <c r="AGS193" s="84"/>
      <c r="AGT193" s="84"/>
      <c r="AGU193" s="85"/>
      <c r="AGV193" s="78"/>
      <c r="AGW193" s="78"/>
      <c r="AGX193" s="78"/>
      <c r="AGY193" s="100"/>
      <c r="AGZ193" s="78"/>
      <c r="AHA193" s="81"/>
      <c r="AHB193" s="102"/>
      <c r="AHC193" s="80"/>
      <c r="AHD193" s="78"/>
      <c r="AHE193" s="78"/>
      <c r="AHF193" s="78"/>
      <c r="AHG193" s="78"/>
      <c r="AHH193" s="83"/>
      <c r="AHI193" s="84"/>
      <c r="AHJ193" s="84"/>
      <c r="AHK193" s="84"/>
      <c r="AHL193" s="85"/>
      <c r="AHM193" s="78"/>
      <c r="AHN193" s="78"/>
      <c r="AHO193" s="78"/>
      <c r="AHP193" s="100"/>
      <c r="AHQ193" s="78"/>
      <c r="AHR193" s="81"/>
      <c r="AHS193" s="102"/>
      <c r="AHT193" s="80"/>
      <c r="AHU193" s="78"/>
      <c r="AHV193" s="78"/>
      <c r="AHW193" s="78"/>
      <c r="AHX193" s="78"/>
      <c r="AHY193" s="83"/>
      <c r="AHZ193" s="84"/>
      <c r="AIA193" s="84"/>
      <c r="AIB193" s="84"/>
      <c r="AIC193" s="85"/>
      <c r="AID193" s="78"/>
      <c r="AIE193" s="78"/>
      <c r="AIF193" s="78"/>
      <c r="AIG193" s="100"/>
      <c r="AIH193" s="78"/>
      <c r="AII193" s="81"/>
      <c r="AIJ193" s="102"/>
      <c r="AIK193" s="80"/>
      <c r="AIL193" s="78"/>
      <c r="AIM193" s="78"/>
      <c r="AIN193" s="78"/>
      <c r="AIO193" s="78"/>
      <c r="AIP193" s="83"/>
      <c r="AIQ193" s="84"/>
      <c r="AIR193" s="84"/>
      <c r="AIS193" s="84"/>
      <c r="AIT193" s="85"/>
      <c r="AIU193" s="78"/>
      <c r="AIV193" s="78"/>
      <c r="AIW193" s="78"/>
      <c r="AIX193" s="100"/>
      <c r="AIY193" s="78"/>
      <c r="AIZ193" s="81"/>
      <c r="AJA193" s="102"/>
      <c r="AJB193" s="80"/>
      <c r="AJC193" s="78"/>
      <c r="AJD193" s="78"/>
      <c r="AJE193" s="78"/>
      <c r="AJF193" s="78"/>
      <c r="AJG193" s="83"/>
      <c r="AJH193" s="84"/>
      <c r="AJI193" s="84"/>
      <c r="AJJ193" s="84"/>
      <c r="AJK193" s="85"/>
      <c r="AJL193" s="78"/>
      <c r="AJM193" s="78"/>
      <c r="AJN193" s="78"/>
      <c r="AJO193" s="100"/>
      <c r="AJP193" s="78"/>
      <c r="AJQ193" s="81"/>
      <c r="AJR193" s="102"/>
      <c r="AJS193" s="80"/>
      <c r="AJT193" s="78"/>
      <c r="AJU193" s="78"/>
      <c r="AJV193" s="78"/>
      <c r="AJW193" s="78"/>
      <c r="AJX193" s="83"/>
      <c r="AJY193" s="84"/>
      <c r="AJZ193" s="84"/>
      <c r="AKA193" s="84"/>
      <c r="AKB193" s="85"/>
      <c r="AKC193" s="78"/>
      <c r="AKD193" s="78"/>
      <c r="AKE193" s="78"/>
      <c r="AKF193" s="100"/>
      <c r="AKG193" s="78"/>
      <c r="AKH193" s="81"/>
      <c r="AKI193" s="102"/>
      <c r="AKJ193" s="80"/>
      <c r="AKK193" s="78"/>
      <c r="AKL193" s="78"/>
      <c r="AKM193" s="78"/>
      <c r="AKN193" s="78"/>
      <c r="AKO193" s="83"/>
      <c r="AKP193" s="84"/>
      <c r="AKQ193" s="84"/>
      <c r="AKR193" s="84"/>
      <c r="AKS193" s="85"/>
      <c r="AKT193" s="78"/>
      <c r="AKU193" s="78"/>
      <c r="AKV193" s="78"/>
      <c r="AKW193" s="100"/>
      <c r="AKX193" s="78"/>
      <c r="AKY193" s="81"/>
      <c r="AKZ193" s="102"/>
      <c r="ALA193" s="80"/>
      <c r="ALB193" s="78"/>
      <c r="ALC193" s="78"/>
      <c r="ALD193" s="78"/>
      <c r="ALE193" s="78"/>
      <c r="ALF193" s="83"/>
      <c r="ALG193" s="84"/>
      <c r="ALH193" s="84"/>
      <c r="ALI193" s="84"/>
      <c r="ALJ193" s="85"/>
      <c r="ALK193" s="78"/>
      <c r="ALL193" s="78"/>
      <c r="ALM193" s="78"/>
      <c r="ALN193" s="100"/>
      <c r="ALO193" s="78"/>
      <c r="ALP193" s="81"/>
      <c r="ALQ193" s="102"/>
      <c r="ALR193" s="80"/>
      <c r="ALS193" s="78"/>
      <c r="ALT193" s="78"/>
      <c r="ALU193" s="78"/>
      <c r="ALV193" s="78"/>
      <c r="ALW193" s="83"/>
      <c r="ALX193" s="84"/>
      <c r="ALY193" s="84"/>
      <c r="ALZ193" s="84"/>
      <c r="AMA193" s="85"/>
      <c r="AMB193" s="78"/>
      <c r="AMC193" s="78"/>
      <c r="AMD193" s="78"/>
      <c r="AME193" s="100"/>
      <c r="AMF193" s="78"/>
      <c r="AMG193" s="81"/>
      <c r="AMH193" s="102"/>
      <c r="AMI193" s="80"/>
      <c r="AMJ193" s="78"/>
      <c r="AMK193" s="78"/>
      <c r="AML193" s="78"/>
      <c r="AMM193" s="78"/>
      <c r="AMN193" s="83"/>
      <c r="AMO193" s="84"/>
      <c r="AMP193" s="84"/>
      <c r="AMQ193" s="84"/>
      <c r="AMR193" s="85"/>
      <c r="AMS193" s="78"/>
      <c r="AMT193" s="78"/>
      <c r="AMU193" s="78"/>
      <c r="AMV193" s="100"/>
      <c r="AMW193" s="78"/>
      <c r="AMX193" s="81"/>
      <c r="AMY193" s="102"/>
      <c r="AMZ193" s="80"/>
      <c r="ANA193" s="78"/>
      <c r="ANB193" s="78"/>
      <c r="ANC193" s="78"/>
      <c r="AND193" s="78"/>
      <c r="ANE193" s="83"/>
      <c r="ANF193" s="84"/>
      <c r="ANG193" s="84"/>
      <c r="ANH193" s="84"/>
      <c r="ANI193" s="85"/>
      <c r="ANJ193" s="78"/>
      <c r="ANK193" s="78"/>
      <c r="ANL193" s="78"/>
      <c r="ANM193" s="100"/>
      <c r="ANN193" s="78"/>
      <c r="ANO193" s="81"/>
      <c r="ANP193" s="102"/>
      <c r="ANQ193" s="80"/>
      <c r="ANR193" s="78"/>
      <c r="ANS193" s="78"/>
      <c r="ANT193" s="78"/>
      <c r="ANU193" s="78"/>
      <c r="ANV193" s="83"/>
      <c r="ANW193" s="84"/>
      <c r="ANX193" s="84"/>
      <c r="ANY193" s="84"/>
      <c r="ANZ193" s="85"/>
      <c r="AOA193" s="78"/>
      <c r="AOB193" s="78"/>
      <c r="AOC193" s="78"/>
      <c r="AOD193" s="100"/>
      <c r="AOE193" s="78"/>
      <c r="AOF193" s="81"/>
      <c r="AOG193" s="102"/>
      <c r="AOH193" s="80"/>
      <c r="AOI193" s="78"/>
      <c r="AOJ193" s="78"/>
      <c r="AOK193" s="78"/>
      <c r="AOL193" s="78"/>
      <c r="AOM193" s="83"/>
      <c r="AON193" s="84"/>
      <c r="AOO193" s="84"/>
      <c r="AOP193" s="84"/>
      <c r="AOQ193" s="85"/>
      <c r="AOR193" s="78"/>
      <c r="AOS193" s="78"/>
      <c r="AOT193" s="78"/>
      <c r="AOU193" s="100"/>
      <c r="AOV193" s="78"/>
      <c r="AOW193" s="81"/>
      <c r="AOX193" s="102"/>
      <c r="AOY193" s="80"/>
      <c r="AOZ193" s="78"/>
      <c r="APA193" s="78"/>
      <c r="APB193" s="78"/>
      <c r="APC193" s="78"/>
      <c r="APD193" s="83"/>
      <c r="APE193" s="84"/>
      <c r="APF193" s="84"/>
      <c r="APG193" s="84"/>
      <c r="APH193" s="85"/>
      <c r="API193" s="78"/>
      <c r="APJ193" s="78"/>
      <c r="APK193" s="78"/>
      <c r="APL193" s="100"/>
      <c r="APM193" s="78"/>
      <c r="APN193" s="81"/>
      <c r="APO193" s="102"/>
      <c r="APP193" s="80"/>
      <c r="APQ193" s="78"/>
      <c r="APR193" s="78"/>
      <c r="APS193" s="78"/>
      <c r="APT193" s="78"/>
      <c r="APU193" s="83"/>
      <c r="APV193" s="84"/>
      <c r="APW193" s="84"/>
      <c r="APX193" s="84"/>
      <c r="APY193" s="85"/>
      <c r="APZ193" s="78"/>
      <c r="AQA193" s="78"/>
      <c r="AQB193" s="78"/>
      <c r="AQC193" s="100"/>
      <c r="AQD193" s="78"/>
      <c r="AQE193" s="81"/>
      <c r="AQF193" s="102"/>
      <c r="AQG193" s="80"/>
      <c r="AQH193" s="78"/>
      <c r="AQI193" s="78"/>
      <c r="AQJ193" s="78"/>
      <c r="AQK193" s="78"/>
      <c r="AQL193" s="83"/>
      <c r="AQM193" s="84"/>
      <c r="AQN193" s="84"/>
      <c r="AQO193" s="84"/>
      <c r="AQP193" s="85"/>
      <c r="AQQ193" s="78"/>
      <c r="AQR193" s="78"/>
      <c r="AQS193" s="78"/>
      <c r="AQT193" s="100"/>
      <c r="AQU193" s="78"/>
      <c r="AQV193" s="81"/>
      <c r="AQW193" s="102"/>
      <c r="AQX193" s="80"/>
      <c r="AQY193" s="78"/>
      <c r="AQZ193" s="78"/>
      <c r="ARA193" s="78"/>
      <c r="ARB193" s="78"/>
      <c r="ARC193" s="83"/>
      <c r="ARD193" s="84"/>
      <c r="ARE193" s="84"/>
      <c r="ARF193" s="84"/>
      <c r="ARG193" s="85"/>
      <c r="ARH193" s="78"/>
      <c r="ARI193" s="78"/>
      <c r="ARJ193" s="78"/>
      <c r="ARK193" s="100"/>
      <c r="ARL193" s="78"/>
      <c r="ARM193" s="81"/>
      <c r="ARN193" s="102"/>
      <c r="ARO193" s="80"/>
      <c r="ARP193" s="78"/>
      <c r="ARQ193" s="78"/>
      <c r="ARR193" s="78"/>
      <c r="ARS193" s="78"/>
      <c r="ART193" s="83"/>
      <c r="ARU193" s="84"/>
      <c r="ARV193" s="84"/>
      <c r="ARW193" s="84"/>
      <c r="ARX193" s="85"/>
      <c r="ARY193" s="78"/>
      <c r="ARZ193" s="78"/>
      <c r="ASA193" s="78"/>
      <c r="ASB193" s="100"/>
      <c r="ASC193" s="78"/>
      <c r="ASD193" s="81"/>
      <c r="ASE193" s="102"/>
      <c r="ASF193" s="80"/>
      <c r="ASG193" s="78"/>
      <c r="ASH193" s="78"/>
      <c r="ASI193" s="78"/>
      <c r="ASJ193" s="78"/>
      <c r="ASK193" s="83"/>
      <c r="ASL193" s="84"/>
      <c r="ASM193" s="84"/>
      <c r="ASN193" s="84"/>
      <c r="ASO193" s="85"/>
      <c r="ASP193" s="78"/>
      <c r="ASQ193" s="78"/>
      <c r="ASR193" s="78"/>
      <c r="ASS193" s="100"/>
      <c r="AST193" s="78"/>
      <c r="ASU193" s="81"/>
      <c r="ASV193" s="102"/>
      <c r="ASW193" s="80"/>
      <c r="ASX193" s="78"/>
      <c r="ASY193" s="78"/>
      <c r="ASZ193" s="78"/>
      <c r="ATA193" s="78"/>
      <c r="ATB193" s="83"/>
      <c r="ATC193" s="84"/>
      <c r="ATD193" s="84"/>
      <c r="ATE193" s="84"/>
      <c r="ATF193" s="85"/>
      <c r="ATG193" s="78"/>
      <c r="ATH193" s="78"/>
      <c r="ATI193" s="78"/>
      <c r="ATJ193" s="100"/>
      <c r="ATK193" s="78"/>
      <c r="ATL193" s="81"/>
      <c r="ATM193" s="102"/>
      <c r="ATN193" s="80"/>
      <c r="ATO193" s="78"/>
      <c r="ATP193" s="78"/>
      <c r="ATQ193" s="78"/>
      <c r="ATR193" s="78"/>
      <c r="ATS193" s="83"/>
      <c r="ATT193" s="84"/>
      <c r="ATU193" s="84"/>
      <c r="ATV193" s="84"/>
      <c r="ATW193" s="85"/>
      <c r="ATX193" s="78"/>
      <c r="ATY193" s="78"/>
      <c r="ATZ193" s="78"/>
      <c r="AUA193" s="100"/>
      <c r="AUB193" s="78"/>
      <c r="AUC193" s="81"/>
      <c r="AUD193" s="102"/>
      <c r="AUE193" s="80"/>
      <c r="AUF193" s="78"/>
      <c r="AUG193" s="78"/>
      <c r="AUH193" s="78"/>
      <c r="AUI193" s="78"/>
      <c r="AUJ193" s="83"/>
      <c r="AUK193" s="84"/>
      <c r="AUL193" s="84"/>
      <c r="AUM193" s="84"/>
      <c r="AUN193" s="85"/>
      <c r="AUO193" s="78"/>
      <c r="AUP193" s="78"/>
      <c r="AUQ193" s="78"/>
      <c r="AUR193" s="100"/>
      <c r="AUS193" s="78"/>
      <c r="AUT193" s="81"/>
      <c r="AUU193" s="102"/>
      <c r="AUV193" s="80"/>
      <c r="AUW193" s="78"/>
      <c r="AUX193" s="78"/>
      <c r="AUY193" s="78"/>
      <c r="AUZ193" s="78"/>
      <c r="AVA193" s="83"/>
      <c r="AVB193" s="84"/>
      <c r="AVC193" s="84"/>
      <c r="AVD193" s="84"/>
      <c r="AVE193" s="85"/>
      <c r="AVF193" s="78"/>
      <c r="AVG193" s="78"/>
      <c r="AVH193" s="78"/>
      <c r="AVI193" s="100"/>
      <c r="AVJ193" s="78"/>
      <c r="AVK193" s="81"/>
      <c r="AVL193" s="102"/>
      <c r="AVM193" s="80"/>
      <c r="AVN193" s="78"/>
      <c r="AVO193" s="78"/>
      <c r="AVP193" s="78"/>
      <c r="AVQ193" s="78"/>
      <c r="AVR193" s="83"/>
      <c r="AVS193" s="84"/>
      <c r="AVT193" s="84"/>
      <c r="AVU193" s="84"/>
      <c r="AVV193" s="85"/>
      <c r="AVW193" s="78"/>
      <c r="AVX193" s="78"/>
      <c r="AVY193" s="78"/>
      <c r="AVZ193" s="100"/>
      <c r="AWA193" s="78"/>
      <c r="AWB193" s="81"/>
      <c r="AWC193" s="102"/>
      <c r="AWD193" s="80"/>
      <c r="AWE193" s="78"/>
      <c r="AWF193" s="78"/>
      <c r="AWG193" s="78"/>
      <c r="AWH193" s="78"/>
      <c r="AWI193" s="83"/>
      <c r="AWJ193" s="84"/>
      <c r="AWK193" s="84"/>
      <c r="AWL193" s="84"/>
      <c r="AWM193" s="85"/>
      <c r="AWN193" s="78"/>
      <c r="AWO193" s="78"/>
      <c r="AWP193" s="78"/>
      <c r="AWQ193" s="100"/>
      <c r="AWR193" s="78"/>
      <c r="AWS193" s="81"/>
      <c r="AWT193" s="102"/>
      <c r="AWU193" s="80"/>
      <c r="AWV193" s="78"/>
      <c r="AWW193" s="78"/>
      <c r="AWX193" s="78"/>
      <c r="AWY193" s="78"/>
      <c r="AWZ193" s="83"/>
      <c r="AXA193" s="84"/>
      <c r="AXB193" s="84"/>
      <c r="AXC193" s="84"/>
      <c r="AXD193" s="85"/>
      <c r="AXE193" s="78"/>
      <c r="AXF193" s="78"/>
      <c r="AXG193" s="78"/>
      <c r="AXH193" s="100"/>
      <c r="AXI193" s="78"/>
      <c r="AXJ193" s="81"/>
      <c r="AXK193" s="102"/>
      <c r="AXL193" s="80"/>
      <c r="AXM193" s="78"/>
      <c r="AXN193" s="78"/>
      <c r="AXO193" s="78"/>
      <c r="AXP193" s="78"/>
      <c r="AXQ193" s="83"/>
      <c r="AXR193" s="84"/>
      <c r="AXS193" s="84"/>
      <c r="AXT193" s="84"/>
      <c r="AXU193" s="85"/>
      <c r="AXV193" s="78"/>
      <c r="AXW193" s="78"/>
      <c r="AXX193" s="78"/>
      <c r="AXY193" s="100"/>
      <c r="AXZ193" s="78"/>
      <c r="AYA193" s="81"/>
      <c r="AYB193" s="102"/>
      <c r="AYC193" s="80"/>
      <c r="AYD193" s="78"/>
      <c r="AYE193" s="78"/>
      <c r="AYF193" s="78"/>
      <c r="AYG193" s="78"/>
      <c r="AYH193" s="83"/>
      <c r="AYI193" s="84"/>
      <c r="AYJ193" s="84"/>
      <c r="AYK193" s="84"/>
      <c r="AYL193" s="85"/>
      <c r="AYM193" s="78"/>
      <c r="AYN193" s="78"/>
      <c r="AYO193" s="78"/>
      <c r="AYP193" s="100"/>
      <c r="AYQ193" s="78"/>
      <c r="AYR193" s="81"/>
      <c r="AYS193" s="102"/>
      <c r="AYT193" s="80"/>
      <c r="AYU193" s="78"/>
      <c r="AYV193" s="78"/>
      <c r="AYW193" s="78"/>
      <c r="AYX193" s="78"/>
      <c r="AYY193" s="83"/>
      <c r="AYZ193" s="84"/>
      <c r="AZA193" s="84"/>
      <c r="AZB193" s="84"/>
      <c r="AZC193" s="85"/>
      <c r="AZD193" s="78"/>
      <c r="AZE193" s="78"/>
      <c r="AZF193" s="78"/>
      <c r="AZG193" s="100"/>
      <c r="AZH193" s="78"/>
      <c r="AZI193" s="81"/>
      <c r="AZJ193" s="102"/>
      <c r="AZK193" s="80"/>
      <c r="AZL193" s="78"/>
      <c r="AZM193" s="78"/>
      <c r="AZN193" s="78"/>
      <c r="AZO193" s="78"/>
      <c r="AZP193" s="83"/>
      <c r="AZQ193" s="84"/>
      <c r="AZR193" s="84"/>
      <c r="AZS193" s="84"/>
      <c r="AZT193" s="85"/>
      <c r="AZU193" s="78"/>
      <c r="AZV193" s="78"/>
      <c r="AZW193" s="78"/>
      <c r="AZX193" s="100"/>
      <c r="AZY193" s="78"/>
      <c r="AZZ193" s="81"/>
      <c r="BAA193" s="102"/>
      <c r="BAB193" s="80"/>
      <c r="BAC193" s="78"/>
      <c r="BAD193" s="78"/>
      <c r="BAE193" s="78"/>
      <c r="BAF193" s="78"/>
      <c r="BAG193" s="83"/>
      <c r="BAH193" s="84"/>
      <c r="BAI193" s="84"/>
      <c r="BAJ193" s="84"/>
      <c r="BAK193" s="85"/>
      <c r="BAL193" s="78"/>
      <c r="BAM193" s="78"/>
      <c r="BAN193" s="78"/>
      <c r="BAO193" s="100"/>
      <c r="BAP193" s="78"/>
      <c r="BAQ193" s="81"/>
      <c r="BAR193" s="102"/>
      <c r="BAS193" s="80"/>
      <c r="BAT193" s="78"/>
      <c r="BAU193" s="78"/>
      <c r="BAV193" s="78"/>
      <c r="BAW193" s="78"/>
      <c r="BAX193" s="83"/>
      <c r="BAY193" s="84"/>
      <c r="BAZ193" s="84"/>
      <c r="BBA193" s="84"/>
      <c r="BBB193" s="85"/>
      <c r="BBC193" s="78"/>
      <c r="BBD193" s="78"/>
      <c r="BBE193" s="78"/>
      <c r="BBF193" s="100"/>
      <c r="BBG193" s="78"/>
      <c r="BBH193" s="81"/>
      <c r="BBI193" s="102"/>
      <c r="BBJ193" s="80"/>
      <c r="BBK193" s="78"/>
      <c r="BBL193" s="78"/>
      <c r="BBM193" s="78"/>
      <c r="BBN193" s="78"/>
      <c r="BBO193" s="83"/>
      <c r="BBP193" s="84"/>
      <c r="BBQ193" s="84"/>
      <c r="BBR193" s="84"/>
      <c r="BBS193" s="85"/>
      <c r="BBT193" s="78"/>
      <c r="BBU193" s="78"/>
      <c r="BBV193" s="78"/>
      <c r="BBW193" s="100"/>
      <c r="BBX193" s="78"/>
      <c r="BBY193" s="81"/>
      <c r="BBZ193" s="102"/>
      <c r="BCA193" s="80"/>
      <c r="BCB193" s="78"/>
      <c r="BCC193" s="78"/>
      <c r="BCD193" s="78"/>
      <c r="BCE193" s="78"/>
      <c r="BCF193" s="83"/>
      <c r="BCG193" s="84"/>
      <c r="BCH193" s="84"/>
      <c r="BCI193" s="84"/>
      <c r="BCJ193" s="85"/>
      <c r="BCK193" s="78"/>
      <c r="BCL193" s="78"/>
      <c r="BCM193" s="78"/>
      <c r="BCN193" s="100"/>
      <c r="BCO193" s="78"/>
      <c r="BCP193" s="81"/>
      <c r="BCQ193" s="102"/>
      <c r="BCR193" s="80"/>
      <c r="BCS193" s="78"/>
      <c r="BCT193" s="78"/>
      <c r="BCU193" s="78"/>
      <c r="BCV193" s="78"/>
      <c r="BCW193" s="83"/>
      <c r="BCX193" s="84"/>
      <c r="BCY193" s="84"/>
      <c r="BCZ193" s="84"/>
      <c r="BDA193" s="85"/>
      <c r="BDB193" s="78"/>
      <c r="BDC193" s="78"/>
      <c r="BDD193" s="78"/>
      <c r="BDE193" s="100"/>
      <c r="BDF193" s="78"/>
      <c r="BDG193" s="81"/>
      <c r="BDH193" s="102"/>
      <c r="BDI193" s="80"/>
      <c r="BDJ193" s="78"/>
      <c r="BDK193" s="78"/>
      <c r="BDL193" s="78"/>
      <c r="BDM193" s="78"/>
      <c r="BDN193" s="83"/>
      <c r="BDO193" s="84"/>
      <c r="BDP193" s="84"/>
      <c r="BDQ193" s="84"/>
      <c r="BDR193" s="85"/>
      <c r="BDS193" s="78"/>
      <c r="BDT193" s="78"/>
      <c r="BDU193" s="78"/>
      <c r="BDV193" s="100"/>
      <c r="BDW193" s="78"/>
      <c r="BDX193" s="81"/>
      <c r="BDY193" s="102"/>
      <c r="BDZ193" s="80"/>
      <c r="BEA193" s="78"/>
      <c r="BEB193" s="78"/>
      <c r="BEC193" s="78"/>
      <c r="BED193" s="78"/>
      <c r="BEE193" s="83"/>
      <c r="BEF193" s="84"/>
      <c r="BEG193" s="84"/>
      <c r="BEH193" s="84"/>
      <c r="BEI193" s="85"/>
      <c r="BEJ193" s="78"/>
      <c r="BEK193" s="78"/>
      <c r="BEL193" s="78"/>
      <c r="BEM193" s="100"/>
      <c r="BEN193" s="78"/>
      <c r="BEO193" s="81"/>
      <c r="BEP193" s="102"/>
      <c r="BEQ193" s="80"/>
      <c r="BER193" s="78"/>
      <c r="BES193" s="78"/>
      <c r="BET193" s="78"/>
      <c r="BEU193" s="78"/>
      <c r="BEV193" s="83"/>
      <c r="BEW193" s="84"/>
      <c r="BEX193" s="84"/>
      <c r="BEY193" s="84"/>
      <c r="BEZ193" s="85"/>
      <c r="BFA193" s="78"/>
      <c r="BFB193" s="78"/>
      <c r="BFC193" s="78"/>
      <c r="BFD193" s="100"/>
      <c r="BFE193" s="78"/>
      <c r="BFF193" s="81"/>
      <c r="BFG193" s="102"/>
      <c r="BFH193" s="80"/>
      <c r="BFI193" s="78"/>
      <c r="BFJ193" s="78"/>
      <c r="BFK193" s="78"/>
      <c r="BFL193" s="78"/>
      <c r="BFM193" s="83"/>
      <c r="BFN193" s="84"/>
      <c r="BFO193" s="84"/>
      <c r="BFP193" s="84"/>
      <c r="BFQ193" s="85"/>
      <c r="BFR193" s="78"/>
      <c r="BFS193" s="78"/>
      <c r="BFT193" s="78"/>
      <c r="BFU193" s="100"/>
      <c r="BFV193" s="78"/>
      <c r="BFW193" s="81"/>
      <c r="BFX193" s="102"/>
      <c r="BFY193" s="80"/>
      <c r="BFZ193" s="78"/>
      <c r="BGA193" s="78"/>
      <c r="BGB193" s="78"/>
      <c r="BGC193" s="78"/>
      <c r="BGD193" s="83"/>
      <c r="BGE193" s="84"/>
      <c r="BGF193" s="84"/>
      <c r="BGG193" s="84"/>
      <c r="BGH193" s="85"/>
      <c r="BGI193" s="78"/>
      <c r="BGJ193" s="78"/>
      <c r="BGK193" s="78"/>
      <c r="BGL193" s="100"/>
      <c r="BGM193" s="78"/>
      <c r="BGN193" s="81"/>
      <c r="BGO193" s="102"/>
      <c r="BGP193" s="80"/>
      <c r="BGQ193" s="78"/>
      <c r="BGR193" s="78"/>
      <c r="BGS193" s="78"/>
      <c r="BGT193" s="78"/>
      <c r="BGU193" s="83"/>
      <c r="BGV193" s="84"/>
      <c r="BGW193" s="84"/>
      <c r="BGX193" s="84"/>
      <c r="BGY193" s="85"/>
      <c r="BGZ193" s="78"/>
      <c r="BHA193" s="78"/>
      <c r="BHB193" s="78"/>
      <c r="BHC193" s="100"/>
      <c r="BHD193" s="78"/>
      <c r="BHE193" s="81"/>
      <c r="BHF193" s="102"/>
      <c r="BHG193" s="80"/>
      <c r="BHH193" s="78"/>
      <c r="BHI193" s="78"/>
      <c r="BHJ193" s="78"/>
      <c r="BHK193" s="78"/>
      <c r="BHL193" s="83"/>
      <c r="BHM193" s="84"/>
      <c r="BHN193" s="84"/>
      <c r="BHO193" s="84"/>
      <c r="BHP193" s="85"/>
      <c r="BHQ193" s="78"/>
      <c r="BHR193" s="78"/>
      <c r="BHS193" s="78"/>
      <c r="BHT193" s="100"/>
      <c r="BHU193" s="78"/>
      <c r="BHV193" s="81"/>
      <c r="BHW193" s="102"/>
      <c r="BHX193" s="80"/>
      <c r="BHY193" s="78"/>
      <c r="BHZ193" s="78"/>
      <c r="BIA193" s="78"/>
      <c r="BIB193" s="78"/>
      <c r="BIC193" s="83"/>
      <c r="BID193" s="84"/>
      <c r="BIE193" s="84"/>
      <c r="BIF193" s="84"/>
      <c r="BIG193" s="85"/>
      <c r="BIH193" s="78"/>
      <c r="BII193" s="78"/>
      <c r="BIJ193" s="78"/>
      <c r="BIK193" s="100"/>
      <c r="BIL193" s="78"/>
      <c r="BIM193" s="81"/>
      <c r="BIN193" s="102"/>
      <c r="BIO193" s="80"/>
      <c r="BIP193" s="78"/>
      <c r="BIQ193" s="78"/>
      <c r="BIR193" s="78"/>
      <c r="BIS193" s="78"/>
      <c r="BIT193" s="83"/>
      <c r="BIU193" s="84"/>
      <c r="BIV193" s="84"/>
      <c r="BIW193" s="84"/>
      <c r="BIX193" s="85"/>
      <c r="BIY193" s="78"/>
      <c r="BIZ193" s="78"/>
      <c r="BJA193" s="78"/>
      <c r="BJB193" s="100"/>
      <c r="BJC193" s="78"/>
      <c r="BJD193" s="81"/>
      <c r="BJE193" s="102"/>
      <c r="BJF193" s="80"/>
      <c r="BJG193" s="78"/>
      <c r="BJH193" s="78"/>
      <c r="BJI193" s="78"/>
      <c r="BJJ193" s="78"/>
      <c r="BJK193" s="83"/>
      <c r="BJL193" s="84"/>
      <c r="BJM193" s="84"/>
      <c r="BJN193" s="84"/>
      <c r="BJO193" s="85"/>
      <c r="BJP193" s="78"/>
      <c r="BJQ193" s="78"/>
      <c r="BJR193" s="78"/>
      <c r="BJS193" s="100"/>
      <c r="BJT193" s="78"/>
      <c r="BJU193" s="81"/>
      <c r="BJV193" s="102"/>
      <c r="BJW193" s="80"/>
      <c r="BJX193" s="78"/>
      <c r="BJY193" s="78"/>
      <c r="BJZ193" s="78"/>
      <c r="BKA193" s="78"/>
      <c r="BKB193" s="83"/>
      <c r="BKC193" s="84"/>
      <c r="BKD193" s="84"/>
      <c r="BKE193" s="84"/>
      <c r="BKF193" s="85"/>
      <c r="BKG193" s="78"/>
      <c r="BKH193" s="78"/>
      <c r="BKI193" s="78"/>
      <c r="BKJ193" s="100"/>
      <c r="BKK193" s="78"/>
      <c r="BKL193" s="81"/>
      <c r="BKM193" s="102"/>
      <c r="BKN193" s="80"/>
      <c r="BKO193" s="78"/>
      <c r="BKP193" s="78"/>
      <c r="BKQ193" s="78"/>
      <c r="BKR193" s="78"/>
      <c r="BKS193" s="83"/>
      <c r="BKT193" s="84"/>
      <c r="BKU193" s="84"/>
      <c r="BKV193" s="84"/>
      <c r="BKW193" s="85"/>
      <c r="BKX193" s="78"/>
      <c r="BKY193" s="78"/>
      <c r="BKZ193" s="78"/>
      <c r="BLA193" s="100"/>
      <c r="BLB193" s="78"/>
      <c r="BLC193" s="81"/>
      <c r="BLD193" s="102"/>
      <c r="BLE193" s="80"/>
      <c r="BLF193" s="78"/>
      <c r="BLG193" s="78"/>
      <c r="BLH193" s="78"/>
      <c r="BLI193" s="78"/>
      <c r="BLJ193" s="83"/>
      <c r="BLK193" s="84"/>
      <c r="BLL193" s="84"/>
      <c r="BLM193" s="84"/>
      <c r="BLN193" s="85"/>
      <c r="BLO193" s="78"/>
      <c r="BLP193" s="78"/>
      <c r="BLQ193" s="78"/>
      <c r="BLR193" s="100"/>
      <c r="BLS193" s="78"/>
      <c r="BLT193" s="81"/>
      <c r="BLU193" s="102"/>
      <c r="BLV193" s="80"/>
      <c r="BLW193" s="78"/>
      <c r="BLX193" s="78"/>
      <c r="BLY193" s="78"/>
      <c r="BLZ193" s="78"/>
      <c r="BMA193" s="83"/>
      <c r="BMB193" s="84"/>
      <c r="BMC193" s="84"/>
      <c r="BMD193" s="84"/>
      <c r="BME193" s="85"/>
      <c r="BMF193" s="78"/>
      <c r="BMG193" s="78"/>
      <c r="BMH193" s="78"/>
      <c r="BMI193" s="100"/>
      <c r="BMJ193" s="78"/>
      <c r="BMK193" s="81"/>
      <c r="BML193" s="102"/>
      <c r="BMM193" s="80"/>
      <c r="BMN193" s="78"/>
      <c r="BMO193" s="78"/>
      <c r="BMP193" s="78"/>
      <c r="BMQ193" s="78"/>
      <c r="BMR193" s="83"/>
      <c r="BMS193" s="84"/>
      <c r="BMT193" s="84"/>
      <c r="BMU193" s="84"/>
      <c r="BMV193" s="85"/>
      <c r="BMW193" s="78"/>
      <c r="BMX193" s="78"/>
      <c r="BMY193" s="78"/>
      <c r="BMZ193" s="100"/>
      <c r="BNA193" s="78"/>
      <c r="BNB193" s="81"/>
      <c r="BNC193" s="102"/>
      <c r="BND193" s="80"/>
      <c r="BNE193" s="78"/>
      <c r="BNF193" s="78"/>
      <c r="BNG193" s="78"/>
      <c r="BNH193" s="78"/>
      <c r="BNI193" s="83"/>
      <c r="BNJ193" s="84"/>
      <c r="BNK193" s="84"/>
      <c r="BNL193" s="84"/>
      <c r="BNM193" s="85"/>
      <c r="BNN193" s="78"/>
      <c r="BNO193" s="78"/>
      <c r="BNP193" s="78"/>
      <c r="BNQ193" s="100"/>
      <c r="BNR193" s="78"/>
      <c r="BNS193" s="81"/>
      <c r="BNT193" s="102"/>
      <c r="BNU193" s="80"/>
      <c r="BNV193" s="78"/>
      <c r="BNW193" s="78"/>
      <c r="BNX193" s="78"/>
      <c r="BNY193" s="78"/>
      <c r="BNZ193" s="83"/>
      <c r="BOA193" s="84"/>
      <c r="BOB193" s="84"/>
      <c r="BOC193" s="84"/>
      <c r="BOD193" s="85"/>
      <c r="BOE193" s="78"/>
      <c r="BOF193" s="78"/>
      <c r="BOG193" s="78"/>
      <c r="BOH193" s="100"/>
      <c r="BOI193" s="78"/>
      <c r="BOJ193" s="81"/>
      <c r="BOK193" s="102"/>
      <c r="BOL193" s="80"/>
      <c r="BOM193" s="78"/>
      <c r="BON193" s="78"/>
      <c r="BOO193" s="78"/>
      <c r="BOP193" s="78"/>
      <c r="BOQ193" s="83"/>
      <c r="BOR193" s="84"/>
      <c r="BOS193" s="84"/>
      <c r="BOT193" s="84"/>
      <c r="BOU193" s="85"/>
      <c r="BOV193" s="78"/>
      <c r="BOW193" s="78"/>
      <c r="BOX193" s="78"/>
      <c r="BOY193" s="100"/>
      <c r="BOZ193" s="78"/>
      <c r="BPA193" s="81"/>
      <c r="BPB193" s="102"/>
      <c r="BPC193" s="80"/>
      <c r="BPD193" s="78"/>
      <c r="BPE193" s="78"/>
      <c r="BPF193" s="78"/>
      <c r="BPG193" s="78"/>
      <c r="BPH193" s="83"/>
      <c r="BPI193" s="84"/>
      <c r="BPJ193" s="84"/>
      <c r="BPK193" s="84"/>
      <c r="BPL193" s="85"/>
      <c r="BPM193" s="78"/>
      <c r="BPN193" s="78"/>
      <c r="BPO193" s="78"/>
      <c r="BPP193" s="100"/>
      <c r="BPQ193" s="78"/>
      <c r="BPR193" s="81"/>
      <c r="BPS193" s="102"/>
      <c r="BPT193" s="80"/>
      <c r="BPU193" s="78"/>
      <c r="BPV193" s="78"/>
      <c r="BPW193" s="78"/>
      <c r="BPX193" s="78"/>
      <c r="BPY193" s="83"/>
      <c r="BPZ193" s="84"/>
      <c r="BQA193" s="84"/>
      <c r="BQB193" s="84"/>
      <c r="BQC193" s="85"/>
      <c r="BQD193" s="78"/>
      <c r="BQE193" s="78"/>
      <c r="BQF193" s="78"/>
      <c r="BQG193" s="100"/>
      <c r="BQH193" s="78"/>
      <c r="BQI193" s="81"/>
      <c r="BQJ193" s="102"/>
      <c r="BQK193" s="80"/>
      <c r="BQL193" s="78"/>
      <c r="BQM193" s="78"/>
      <c r="BQN193" s="78"/>
      <c r="BQO193" s="78"/>
      <c r="BQP193" s="83"/>
      <c r="BQQ193" s="84"/>
      <c r="BQR193" s="84"/>
      <c r="BQS193" s="84"/>
      <c r="BQT193" s="85"/>
      <c r="BQU193" s="78"/>
      <c r="BQV193" s="78"/>
      <c r="BQW193" s="78"/>
      <c r="BQX193" s="100"/>
      <c r="BQY193" s="78"/>
      <c r="BQZ193" s="81"/>
      <c r="BRA193" s="102"/>
      <c r="BRB193" s="80"/>
      <c r="BRC193" s="78"/>
      <c r="BRD193" s="78"/>
      <c r="BRE193" s="78"/>
      <c r="BRF193" s="78"/>
      <c r="BRG193" s="83"/>
      <c r="BRH193" s="84"/>
      <c r="BRI193" s="84"/>
      <c r="BRJ193" s="84"/>
      <c r="BRK193" s="85"/>
      <c r="BRL193" s="78"/>
      <c r="BRM193" s="78"/>
      <c r="BRN193" s="78"/>
      <c r="BRO193" s="100"/>
      <c r="BRP193" s="78"/>
      <c r="BRQ193" s="81"/>
      <c r="BRR193" s="102"/>
      <c r="BRS193" s="80"/>
      <c r="BRT193" s="78"/>
      <c r="BRU193" s="78"/>
      <c r="BRV193" s="78"/>
      <c r="BRW193" s="78"/>
      <c r="BRX193" s="83"/>
      <c r="BRY193" s="84"/>
      <c r="BRZ193" s="84"/>
      <c r="BSA193" s="84"/>
      <c r="BSB193" s="85"/>
      <c r="BSC193" s="78"/>
      <c r="BSD193" s="78"/>
      <c r="BSE193" s="78"/>
      <c r="BSF193" s="100"/>
      <c r="BSG193" s="78"/>
      <c r="BSH193" s="81"/>
      <c r="BSI193" s="102"/>
      <c r="BSJ193" s="80"/>
      <c r="BSK193" s="78"/>
      <c r="BSL193" s="78"/>
      <c r="BSM193" s="78"/>
      <c r="BSN193" s="78"/>
      <c r="BSO193" s="83"/>
      <c r="BSP193" s="84"/>
      <c r="BSQ193" s="84"/>
      <c r="BSR193" s="84"/>
      <c r="BSS193" s="85"/>
      <c r="BST193" s="78"/>
      <c r="BSU193" s="78"/>
      <c r="BSV193" s="78"/>
      <c r="BSW193" s="100"/>
      <c r="BSX193" s="78"/>
      <c r="BSY193" s="81"/>
      <c r="BSZ193" s="102"/>
      <c r="BTA193" s="80"/>
      <c r="BTB193" s="78"/>
      <c r="BTC193" s="78"/>
      <c r="BTD193" s="78"/>
      <c r="BTE193" s="78"/>
      <c r="BTF193" s="83"/>
      <c r="BTG193" s="84"/>
      <c r="BTH193" s="84"/>
      <c r="BTI193" s="84"/>
      <c r="BTJ193" s="85"/>
      <c r="BTK193" s="78"/>
      <c r="BTL193" s="78"/>
      <c r="BTM193" s="78"/>
      <c r="BTN193" s="100"/>
      <c r="BTO193" s="78"/>
      <c r="BTP193" s="81"/>
      <c r="BTQ193" s="102"/>
      <c r="BTR193" s="80"/>
      <c r="BTS193" s="78"/>
      <c r="BTT193" s="78"/>
      <c r="BTU193" s="78"/>
      <c r="BTV193" s="78"/>
      <c r="BTW193" s="83"/>
      <c r="BTX193" s="84"/>
      <c r="BTY193" s="84"/>
      <c r="BTZ193" s="84"/>
      <c r="BUA193" s="85"/>
      <c r="BUB193" s="78"/>
      <c r="BUC193" s="78"/>
      <c r="BUD193" s="78"/>
      <c r="BUE193" s="100"/>
      <c r="BUF193" s="78"/>
      <c r="BUG193" s="81"/>
      <c r="BUH193" s="102"/>
      <c r="BUI193" s="80"/>
      <c r="BUJ193" s="78"/>
      <c r="BUK193" s="78"/>
      <c r="BUL193" s="78"/>
      <c r="BUM193" s="78"/>
      <c r="BUN193" s="83"/>
      <c r="BUO193" s="84"/>
      <c r="BUP193" s="84"/>
      <c r="BUQ193" s="84"/>
      <c r="BUR193" s="85"/>
      <c r="BUS193" s="78"/>
      <c r="BUT193" s="78"/>
      <c r="BUU193" s="78"/>
      <c r="BUV193" s="100"/>
      <c r="BUW193" s="78"/>
      <c r="BUX193" s="81"/>
      <c r="BUY193" s="102"/>
      <c r="BUZ193" s="80"/>
      <c r="BVA193" s="78"/>
      <c r="BVB193" s="78"/>
      <c r="BVC193" s="78"/>
      <c r="BVD193" s="78"/>
      <c r="BVE193" s="83"/>
      <c r="BVF193" s="84"/>
      <c r="BVG193" s="84"/>
      <c r="BVH193" s="84"/>
      <c r="BVI193" s="85"/>
      <c r="BVJ193" s="78"/>
      <c r="BVK193" s="78"/>
      <c r="BVL193" s="78"/>
      <c r="BVM193" s="100"/>
      <c r="BVN193" s="78"/>
      <c r="BVO193" s="81"/>
      <c r="BVP193" s="102"/>
      <c r="BVQ193" s="80"/>
      <c r="BVR193" s="78"/>
      <c r="BVS193" s="78"/>
      <c r="BVT193" s="78"/>
      <c r="BVU193" s="78"/>
      <c r="BVV193" s="83"/>
      <c r="BVW193" s="84"/>
      <c r="BVX193" s="84"/>
      <c r="BVY193" s="84"/>
      <c r="BVZ193" s="85"/>
      <c r="BWA193" s="78"/>
      <c r="BWB193" s="78"/>
      <c r="BWC193" s="78"/>
      <c r="BWD193" s="100"/>
      <c r="BWE193" s="78"/>
      <c r="BWF193" s="81"/>
      <c r="BWG193" s="102"/>
      <c r="BWH193" s="80"/>
      <c r="BWI193" s="78"/>
      <c r="BWJ193" s="78"/>
      <c r="BWK193" s="78"/>
      <c r="BWL193" s="78"/>
      <c r="BWM193" s="83"/>
      <c r="BWN193" s="84"/>
      <c r="BWO193" s="84"/>
      <c r="BWP193" s="84"/>
      <c r="BWQ193" s="85"/>
      <c r="BWR193" s="78"/>
      <c r="BWS193" s="78"/>
      <c r="BWT193" s="78"/>
      <c r="BWU193" s="100"/>
      <c r="BWV193" s="78"/>
      <c r="BWW193" s="81"/>
      <c r="BWX193" s="102"/>
      <c r="BWY193" s="80"/>
      <c r="BWZ193" s="78"/>
      <c r="BXA193" s="78"/>
      <c r="BXB193" s="78"/>
      <c r="BXC193" s="78"/>
      <c r="BXD193" s="83"/>
      <c r="BXE193" s="84"/>
      <c r="BXF193" s="84"/>
      <c r="BXG193" s="84"/>
      <c r="BXH193" s="85"/>
      <c r="BXI193" s="78"/>
      <c r="BXJ193" s="78"/>
      <c r="BXK193" s="78"/>
      <c r="BXL193" s="100"/>
      <c r="BXM193" s="78"/>
      <c r="BXN193" s="81"/>
      <c r="BXO193" s="102"/>
      <c r="BXP193" s="80"/>
      <c r="BXQ193" s="78"/>
      <c r="BXR193" s="78"/>
      <c r="BXS193" s="78"/>
      <c r="BXT193" s="78"/>
      <c r="BXU193" s="83"/>
      <c r="BXV193" s="84"/>
      <c r="BXW193" s="84"/>
      <c r="BXX193" s="84"/>
      <c r="BXY193" s="85"/>
      <c r="BXZ193" s="78"/>
      <c r="BYA193" s="78"/>
      <c r="BYB193" s="78"/>
      <c r="BYC193" s="100"/>
      <c r="BYD193" s="78"/>
      <c r="BYE193" s="81"/>
      <c r="BYF193" s="102"/>
      <c r="BYG193" s="80"/>
      <c r="BYH193" s="78"/>
      <c r="BYI193" s="78"/>
      <c r="BYJ193" s="78"/>
      <c r="BYK193" s="78"/>
      <c r="BYL193" s="83"/>
      <c r="BYM193" s="84"/>
      <c r="BYN193" s="84"/>
      <c r="BYO193" s="84"/>
      <c r="BYP193" s="85"/>
      <c r="BYQ193" s="78"/>
      <c r="BYR193" s="78"/>
      <c r="BYS193" s="78"/>
      <c r="BYT193" s="100"/>
      <c r="BYU193" s="78"/>
      <c r="BYV193" s="81"/>
      <c r="BYW193" s="102"/>
      <c r="BYX193" s="80"/>
      <c r="BYY193" s="78"/>
      <c r="BYZ193" s="78"/>
      <c r="BZA193" s="78"/>
      <c r="BZB193" s="78"/>
      <c r="BZC193" s="83"/>
      <c r="BZD193" s="84"/>
      <c r="BZE193" s="84"/>
      <c r="BZF193" s="84"/>
      <c r="BZG193" s="85"/>
      <c r="BZH193" s="78"/>
      <c r="BZI193" s="78"/>
      <c r="BZJ193" s="78"/>
      <c r="BZK193" s="100"/>
      <c r="BZL193" s="78"/>
      <c r="BZM193" s="81"/>
      <c r="BZN193" s="102"/>
      <c r="BZO193" s="80"/>
      <c r="BZP193" s="78"/>
      <c r="BZQ193" s="78"/>
      <c r="BZR193" s="78"/>
      <c r="BZS193" s="78"/>
      <c r="BZT193" s="83"/>
      <c r="BZU193" s="84"/>
      <c r="BZV193" s="84"/>
      <c r="BZW193" s="84"/>
      <c r="BZX193" s="85"/>
      <c r="BZY193" s="78"/>
      <c r="BZZ193" s="78"/>
      <c r="CAA193" s="78"/>
      <c r="CAB193" s="100"/>
      <c r="CAC193" s="78"/>
      <c r="CAD193" s="81"/>
      <c r="CAE193" s="102"/>
      <c r="CAF193" s="80"/>
      <c r="CAG193" s="78"/>
      <c r="CAH193" s="78"/>
      <c r="CAI193" s="78"/>
      <c r="CAJ193" s="78"/>
      <c r="CAK193" s="83"/>
      <c r="CAL193" s="84"/>
      <c r="CAM193" s="84"/>
      <c r="CAN193" s="84"/>
      <c r="CAO193" s="85"/>
      <c r="CAP193" s="78"/>
      <c r="CAQ193" s="78"/>
      <c r="CAR193" s="78"/>
      <c r="CAS193" s="100"/>
      <c r="CAT193" s="78"/>
      <c r="CAU193" s="81"/>
      <c r="CAV193" s="102"/>
      <c r="CAW193" s="80"/>
      <c r="CAX193" s="78"/>
      <c r="CAY193" s="78"/>
      <c r="CAZ193" s="78"/>
      <c r="CBA193" s="78"/>
      <c r="CBB193" s="83"/>
      <c r="CBC193" s="84"/>
      <c r="CBD193" s="84"/>
      <c r="CBE193" s="84"/>
      <c r="CBF193" s="85"/>
      <c r="CBG193" s="78"/>
      <c r="CBH193" s="78"/>
      <c r="CBI193" s="78"/>
      <c r="CBJ193" s="100"/>
      <c r="CBK193" s="78"/>
      <c r="CBL193" s="81"/>
      <c r="CBM193" s="102"/>
      <c r="CBN193" s="80"/>
      <c r="CBO193" s="78"/>
      <c r="CBP193" s="78"/>
      <c r="CBQ193" s="78"/>
      <c r="CBR193" s="78"/>
      <c r="CBS193" s="83"/>
      <c r="CBT193" s="84"/>
      <c r="CBU193" s="84"/>
      <c r="CBV193" s="84"/>
      <c r="CBW193" s="85"/>
      <c r="CBX193" s="78"/>
      <c r="CBY193" s="78"/>
      <c r="CBZ193" s="78"/>
      <c r="CCA193" s="100"/>
      <c r="CCB193" s="78"/>
      <c r="CCC193" s="81"/>
      <c r="CCD193" s="102"/>
      <c r="CCE193" s="80"/>
      <c r="CCF193" s="78"/>
      <c r="CCG193" s="78"/>
      <c r="CCH193" s="78"/>
      <c r="CCI193" s="78"/>
      <c r="CCJ193" s="83"/>
      <c r="CCK193" s="84"/>
      <c r="CCL193" s="84"/>
      <c r="CCM193" s="84"/>
      <c r="CCN193" s="85"/>
      <c r="CCO193" s="78"/>
      <c r="CCP193" s="78"/>
      <c r="CCQ193" s="78"/>
      <c r="CCR193" s="100"/>
      <c r="CCS193" s="78"/>
      <c r="CCT193" s="81"/>
      <c r="CCU193" s="102"/>
      <c r="CCV193" s="80"/>
      <c r="CCW193" s="78"/>
      <c r="CCX193" s="78"/>
      <c r="CCY193" s="78"/>
      <c r="CCZ193" s="78"/>
      <c r="CDA193" s="83"/>
      <c r="CDB193" s="84"/>
      <c r="CDC193" s="84"/>
      <c r="CDD193" s="84"/>
      <c r="CDE193" s="85"/>
      <c r="CDF193" s="78"/>
      <c r="CDG193" s="78"/>
      <c r="CDH193" s="78"/>
      <c r="CDI193" s="100"/>
      <c r="CDJ193" s="78"/>
      <c r="CDK193" s="81"/>
      <c r="CDL193" s="102"/>
      <c r="CDM193" s="80"/>
      <c r="CDN193" s="78"/>
      <c r="CDO193" s="78"/>
      <c r="CDP193" s="78"/>
      <c r="CDQ193" s="78"/>
      <c r="CDR193" s="83"/>
      <c r="CDS193" s="84"/>
      <c r="CDT193" s="84"/>
      <c r="CDU193" s="84"/>
      <c r="CDV193" s="85"/>
      <c r="CDW193" s="78"/>
      <c r="CDX193" s="78"/>
      <c r="CDY193" s="78"/>
      <c r="CDZ193" s="100"/>
      <c r="CEA193" s="78"/>
      <c r="CEB193" s="81"/>
      <c r="CEC193" s="102"/>
      <c r="CED193" s="80"/>
      <c r="CEE193" s="78"/>
      <c r="CEF193" s="78"/>
      <c r="CEG193" s="78"/>
      <c r="CEH193" s="78"/>
      <c r="CEI193" s="83"/>
      <c r="CEJ193" s="84"/>
      <c r="CEK193" s="84"/>
      <c r="CEL193" s="84"/>
      <c r="CEM193" s="85"/>
      <c r="CEN193" s="78"/>
      <c r="CEO193" s="78"/>
      <c r="CEP193" s="78"/>
      <c r="CEQ193" s="100"/>
      <c r="CER193" s="78"/>
      <c r="CES193" s="81"/>
      <c r="CET193" s="102"/>
      <c r="CEU193" s="80"/>
      <c r="CEV193" s="78"/>
      <c r="CEW193" s="78"/>
      <c r="CEX193" s="78"/>
      <c r="CEY193" s="78"/>
      <c r="CEZ193" s="83"/>
      <c r="CFA193" s="84"/>
      <c r="CFB193" s="84"/>
      <c r="CFC193" s="84"/>
      <c r="CFD193" s="85"/>
      <c r="CFE193" s="78"/>
      <c r="CFF193" s="78"/>
      <c r="CFG193" s="78"/>
      <c r="CFH193" s="100"/>
      <c r="CFI193" s="78"/>
      <c r="CFJ193" s="81"/>
      <c r="CFK193" s="102"/>
      <c r="CFL193" s="80"/>
      <c r="CFM193" s="78"/>
      <c r="CFN193" s="78"/>
      <c r="CFO193" s="78"/>
      <c r="CFP193" s="78"/>
      <c r="CFQ193" s="83"/>
      <c r="CFR193" s="84"/>
      <c r="CFS193" s="84"/>
      <c r="CFT193" s="84"/>
      <c r="CFU193" s="85"/>
      <c r="CFV193" s="78"/>
      <c r="CFW193" s="78"/>
      <c r="CFX193" s="78"/>
      <c r="CFY193" s="100"/>
      <c r="CFZ193" s="78"/>
      <c r="CGA193" s="81"/>
      <c r="CGB193" s="102"/>
      <c r="CGC193" s="80"/>
      <c r="CGD193" s="78"/>
      <c r="CGE193" s="78"/>
      <c r="CGF193" s="78"/>
      <c r="CGG193" s="78"/>
      <c r="CGH193" s="83"/>
      <c r="CGI193" s="84"/>
      <c r="CGJ193" s="84"/>
      <c r="CGK193" s="84"/>
      <c r="CGL193" s="85"/>
      <c r="CGM193" s="78"/>
      <c r="CGN193" s="78"/>
      <c r="CGO193" s="78"/>
      <c r="CGP193" s="100"/>
      <c r="CGQ193" s="78"/>
      <c r="CGR193" s="81"/>
      <c r="CGS193" s="102"/>
      <c r="CGT193" s="80"/>
      <c r="CGU193" s="78"/>
      <c r="CGV193" s="78"/>
      <c r="CGW193" s="78"/>
      <c r="CGX193" s="78"/>
      <c r="CGY193" s="83"/>
      <c r="CGZ193" s="84"/>
      <c r="CHA193" s="84"/>
      <c r="CHB193" s="84"/>
      <c r="CHC193" s="85"/>
      <c r="CHD193" s="78"/>
      <c r="CHE193" s="78"/>
      <c r="CHF193" s="78"/>
      <c r="CHG193" s="100"/>
      <c r="CHH193" s="78"/>
      <c r="CHI193" s="81"/>
      <c r="CHJ193" s="102"/>
      <c r="CHK193" s="80"/>
      <c r="CHL193" s="78"/>
      <c r="CHM193" s="78"/>
      <c r="CHN193" s="78"/>
      <c r="CHO193" s="78"/>
      <c r="CHP193" s="83"/>
      <c r="CHQ193" s="84"/>
      <c r="CHR193" s="84"/>
      <c r="CHS193" s="84"/>
      <c r="CHT193" s="85"/>
      <c r="CHU193" s="78"/>
      <c r="CHV193" s="78"/>
      <c r="CHW193" s="78"/>
      <c r="CHX193" s="100"/>
      <c r="CHY193" s="78"/>
      <c r="CHZ193" s="81"/>
      <c r="CIA193" s="102"/>
      <c r="CIB193" s="80"/>
      <c r="CIC193" s="78"/>
      <c r="CID193" s="78"/>
      <c r="CIE193" s="78"/>
      <c r="CIF193" s="78"/>
      <c r="CIG193" s="83"/>
      <c r="CIH193" s="84"/>
      <c r="CII193" s="84"/>
      <c r="CIJ193" s="84"/>
      <c r="CIK193" s="85"/>
      <c r="CIL193" s="78"/>
      <c r="CIM193" s="78"/>
      <c r="CIN193" s="78"/>
      <c r="CIO193" s="100"/>
      <c r="CIP193" s="78"/>
      <c r="CIQ193" s="81"/>
      <c r="CIR193" s="102"/>
      <c r="CIS193" s="80"/>
      <c r="CIT193" s="78"/>
      <c r="CIU193" s="78"/>
      <c r="CIV193" s="78"/>
      <c r="CIW193" s="78"/>
      <c r="CIX193" s="83"/>
      <c r="CIY193" s="84"/>
      <c r="CIZ193" s="84"/>
      <c r="CJA193" s="84"/>
      <c r="CJB193" s="85"/>
      <c r="CJC193" s="78"/>
      <c r="CJD193" s="78"/>
      <c r="CJE193" s="78"/>
      <c r="CJF193" s="100"/>
      <c r="CJG193" s="78"/>
      <c r="CJH193" s="81"/>
      <c r="CJI193" s="102"/>
      <c r="CJJ193" s="80"/>
      <c r="CJK193" s="78"/>
      <c r="CJL193" s="78"/>
      <c r="CJM193" s="78"/>
      <c r="CJN193" s="78"/>
      <c r="CJO193" s="83"/>
      <c r="CJP193" s="84"/>
      <c r="CJQ193" s="84"/>
      <c r="CJR193" s="84"/>
      <c r="CJS193" s="85"/>
      <c r="CJT193" s="78"/>
      <c r="CJU193" s="78"/>
      <c r="CJV193" s="78"/>
      <c r="CJW193" s="100"/>
      <c r="CJX193" s="78"/>
      <c r="CJY193" s="81"/>
      <c r="CJZ193" s="102"/>
      <c r="CKA193" s="80"/>
      <c r="CKB193" s="78"/>
      <c r="CKC193" s="78"/>
      <c r="CKD193" s="78"/>
      <c r="CKE193" s="78"/>
      <c r="CKF193" s="83"/>
      <c r="CKG193" s="84"/>
      <c r="CKH193" s="84"/>
      <c r="CKI193" s="84"/>
      <c r="CKJ193" s="85"/>
      <c r="CKK193" s="78"/>
      <c r="CKL193" s="78"/>
      <c r="CKM193" s="78"/>
      <c r="CKN193" s="100"/>
      <c r="CKO193" s="78"/>
      <c r="CKP193" s="81"/>
      <c r="CKQ193" s="102"/>
      <c r="CKR193" s="80"/>
      <c r="CKS193" s="78"/>
      <c r="CKT193" s="78"/>
      <c r="CKU193" s="78"/>
      <c r="CKV193" s="78"/>
      <c r="CKW193" s="83"/>
      <c r="CKX193" s="84"/>
      <c r="CKY193" s="84"/>
      <c r="CKZ193" s="84"/>
      <c r="CLA193" s="85"/>
      <c r="CLB193" s="78"/>
      <c r="CLC193" s="78"/>
      <c r="CLD193" s="78"/>
      <c r="CLE193" s="100"/>
      <c r="CLF193" s="78"/>
      <c r="CLG193" s="81"/>
      <c r="CLH193" s="102"/>
      <c r="CLI193" s="80"/>
      <c r="CLJ193" s="78"/>
      <c r="CLK193" s="78"/>
      <c r="CLL193" s="78"/>
      <c r="CLM193" s="78"/>
      <c r="CLN193" s="83"/>
      <c r="CLO193" s="84"/>
      <c r="CLP193" s="84"/>
      <c r="CLQ193" s="84"/>
      <c r="CLR193" s="85"/>
      <c r="CLS193" s="78"/>
      <c r="CLT193" s="78"/>
      <c r="CLU193" s="78"/>
      <c r="CLV193" s="100"/>
      <c r="CLW193" s="78"/>
      <c r="CLX193" s="81"/>
      <c r="CLY193" s="102"/>
      <c r="CLZ193" s="80"/>
      <c r="CMA193" s="78"/>
      <c r="CMB193" s="78"/>
      <c r="CMC193" s="78"/>
      <c r="CMD193" s="78"/>
      <c r="CME193" s="83"/>
      <c r="CMF193" s="84"/>
      <c r="CMG193" s="84"/>
      <c r="CMH193" s="84"/>
      <c r="CMI193" s="85"/>
      <c r="CMJ193" s="78"/>
      <c r="CMK193" s="78"/>
      <c r="CML193" s="78"/>
      <c r="CMM193" s="100"/>
      <c r="CMN193" s="78"/>
      <c r="CMO193" s="81"/>
      <c r="CMP193" s="102"/>
      <c r="CMQ193" s="80"/>
      <c r="CMR193" s="78"/>
      <c r="CMS193" s="78"/>
      <c r="CMT193" s="78"/>
      <c r="CMU193" s="78"/>
      <c r="CMV193" s="83"/>
      <c r="CMW193" s="84"/>
      <c r="CMX193" s="84"/>
      <c r="CMY193" s="84"/>
      <c r="CMZ193" s="85"/>
      <c r="CNA193" s="78"/>
      <c r="CNB193" s="78"/>
      <c r="CNC193" s="78"/>
      <c r="CND193" s="100"/>
      <c r="CNE193" s="78"/>
      <c r="CNF193" s="81"/>
      <c r="CNG193" s="102"/>
      <c r="CNH193" s="80"/>
      <c r="CNI193" s="78"/>
      <c r="CNJ193" s="78"/>
      <c r="CNK193" s="78"/>
      <c r="CNL193" s="78"/>
      <c r="CNM193" s="83"/>
      <c r="CNN193" s="84"/>
      <c r="CNO193" s="84"/>
      <c r="CNP193" s="84"/>
      <c r="CNQ193" s="85"/>
      <c r="CNR193" s="78"/>
      <c r="CNS193" s="78"/>
      <c r="CNT193" s="78"/>
      <c r="CNU193" s="100"/>
      <c r="CNV193" s="78"/>
      <c r="CNW193" s="81"/>
      <c r="CNX193" s="102"/>
      <c r="CNY193" s="80"/>
      <c r="CNZ193" s="78"/>
      <c r="COA193" s="78"/>
      <c r="COB193" s="78"/>
      <c r="COC193" s="78"/>
      <c r="COD193" s="83"/>
      <c r="COE193" s="84"/>
      <c r="COF193" s="84"/>
      <c r="COG193" s="84"/>
      <c r="COH193" s="85"/>
      <c r="COI193" s="78"/>
      <c r="COJ193" s="78"/>
      <c r="COK193" s="78"/>
      <c r="COL193" s="100"/>
      <c r="COM193" s="78"/>
      <c r="CON193" s="81"/>
      <c r="COO193" s="102"/>
      <c r="COP193" s="80"/>
      <c r="COQ193" s="78"/>
      <c r="COR193" s="78"/>
      <c r="COS193" s="78"/>
      <c r="COT193" s="78"/>
      <c r="COU193" s="83"/>
      <c r="COV193" s="84"/>
      <c r="COW193" s="84"/>
      <c r="COX193" s="84"/>
      <c r="COY193" s="85"/>
      <c r="COZ193" s="78"/>
      <c r="CPA193" s="78"/>
      <c r="CPB193" s="78"/>
      <c r="CPC193" s="100"/>
      <c r="CPD193" s="78"/>
      <c r="CPE193" s="81"/>
      <c r="CPF193" s="102"/>
      <c r="CPG193" s="80"/>
      <c r="CPH193" s="78"/>
      <c r="CPI193" s="78"/>
      <c r="CPJ193" s="78"/>
      <c r="CPK193" s="78"/>
      <c r="CPL193" s="83"/>
      <c r="CPM193" s="84"/>
      <c r="CPN193" s="84"/>
      <c r="CPO193" s="84"/>
      <c r="CPP193" s="85"/>
      <c r="CPQ193" s="78"/>
      <c r="CPR193" s="78"/>
      <c r="CPS193" s="78"/>
      <c r="CPT193" s="100"/>
      <c r="CPU193" s="78"/>
      <c r="CPV193" s="81"/>
      <c r="CPW193" s="102"/>
      <c r="CPX193" s="80"/>
      <c r="CPY193" s="78"/>
      <c r="CPZ193" s="78"/>
      <c r="CQA193" s="78"/>
      <c r="CQB193" s="78"/>
      <c r="CQC193" s="83"/>
      <c r="CQD193" s="84"/>
      <c r="CQE193" s="84"/>
      <c r="CQF193" s="84"/>
      <c r="CQG193" s="85"/>
      <c r="CQH193" s="78"/>
      <c r="CQI193" s="78"/>
      <c r="CQJ193" s="78"/>
      <c r="CQK193" s="100"/>
      <c r="CQL193" s="78"/>
      <c r="CQM193" s="81"/>
      <c r="CQN193" s="102"/>
      <c r="CQO193" s="80"/>
      <c r="CQP193" s="78"/>
      <c r="CQQ193" s="78"/>
      <c r="CQR193" s="78"/>
      <c r="CQS193" s="78"/>
      <c r="CQT193" s="83"/>
      <c r="CQU193" s="84"/>
      <c r="CQV193" s="84"/>
      <c r="CQW193" s="84"/>
      <c r="CQX193" s="85"/>
      <c r="CQY193" s="78"/>
      <c r="CQZ193" s="78"/>
      <c r="CRA193" s="78"/>
      <c r="CRB193" s="100"/>
      <c r="CRC193" s="78"/>
      <c r="CRD193" s="81"/>
      <c r="CRE193" s="102"/>
      <c r="CRF193" s="80"/>
      <c r="CRG193" s="78"/>
      <c r="CRH193" s="78"/>
      <c r="CRI193" s="78"/>
      <c r="CRJ193" s="78"/>
      <c r="CRK193" s="83"/>
      <c r="CRL193" s="84"/>
      <c r="CRM193" s="84"/>
      <c r="CRN193" s="84"/>
      <c r="CRO193" s="85"/>
      <c r="CRP193" s="78"/>
      <c r="CRQ193" s="78"/>
      <c r="CRR193" s="78"/>
      <c r="CRS193" s="100"/>
      <c r="CRT193" s="78"/>
      <c r="CRU193" s="81"/>
      <c r="CRV193" s="102"/>
      <c r="CRW193" s="80"/>
      <c r="CRX193" s="78"/>
      <c r="CRY193" s="78"/>
      <c r="CRZ193" s="78"/>
      <c r="CSA193" s="78"/>
      <c r="CSB193" s="83"/>
      <c r="CSC193" s="84"/>
      <c r="CSD193" s="84"/>
      <c r="CSE193" s="84"/>
      <c r="CSF193" s="85"/>
      <c r="CSG193" s="78"/>
      <c r="CSH193" s="78"/>
      <c r="CSI193" s="78"/>
      <c r="CSJ193" s="100"/>
      <c r="CSK193" s="78"/>
      <c r="CSL193" s="81"/>
      <c r="CSM193" s="102"/>
      <c r="CSN193" s="80"/>
      <c r="CSO193" s="78"/>
      <c r="CSP193" s="78"/>
      <c r="CSQ193" s="78"/>
      <c r="CSR193" s="78"/>
      <c r="CSS193" s="83"/>
      <c r="CST193" s="84"/>
      <c r="CSU193" s="84"/>
      <c r="CSV193" s="84"/>
      <c r="CSW193" s="85"/>
      <c r="CSX193" s="78"/>
      <c r="CSY193" s="78"/>
      <c r="CSZ193" s="78"/>
      <c r="CTA193" s="100"/>
      <c r="CTB193" s="78"/>
      <c r="CTC193" s="81"/>
      <c r="CTD193" s="102"/>
      <c r="CTE193" s="80"/>
      <c r="CTF193" s="78"/>
      <c r="CTG193" s="78"/>
      <c r="CTH193" s="78"/>
      <c r="CTI193" s="78"/>
      <c r="CTJ193" s="83"/>
      <c r="CTK193" s="84"/>
      <c r="CTL193" s="84"/>
      <c r="CTM193" s="84"/>
      <c r="CTN193" s="85"/>
      <c r="CTO193" s="78"/>
      <c r="CTP193" s="78"/>
      <c r="CTQ193" s="78"/>
      <c r="CTR193" s="100"/>
      <c r="CTS193" s="78"/>
      <c r="CTT193" s="81"/>
      <c r="CTU193" s="102"/>
      <c r="CTV193" s="80"/>
      <c r="CTW193" s="78"/>
      <c r="CTX193" s="78"/>
      <c r="CTY193" s="78"/>
      <c r="CTZ193" s="78"/>
      <c r="CUA193" s="83"/>
      <c r="CUB193" s="84"/>
      <c r="CUC193" s="84"/>
      <c r="CUD193" s="84"/>
      <c r="CUE193" s="85"/>
      <c r="CUF193" s="78"/>
      <c r="CUG193" s="78"/>
      <c r="CUH193" s="78"/>
      <c r="CUI193" s="100"/>
      <c r="CUJ193" s="78"/>
      <c r="CUK193" s="81"/>
      <c r="CUL193" s="102"/>
      <c r="CUM193" s="80"/>
      <c r="CUN193" s="78"/>
      <c r="CUO193" s="78"/>
      <c r="CUP193" s="78"/>
      <c r="CUQ193" s="78"/>
      <c r="CUR193" s="83"/>
      <c r="CUS193" s="84"/>
      <c r="CUT193" s="84"/>
      <c r="CUU193" s="84"/>
      <c r="CUV193" s="85"/>
      <c r="CUW193" s="78"/>
      <c r="CUX193" s="78"/>
      <c r="CUY193" s="78"/>
      <c r="CUZ193" s="100"/>
      <c r="CVA193" s="78"/>
      <c r="CVB193" s="81"/>
      <c r="CVC193" s="102"/>
      <c r="CVD193" s="80"/>
      <c r="CVE193" s="78"/>
      <c r="CVF193" s="78"/>
      <c r="CVG193" s="78"/>
      <c r="CVH193" s="78"/>
      <c r="CVI193" s="83"/>
      <c r="CVJ193" s="84"/>
      <c r="CVK193" s="84"/>
      <c r="CVL193" s="84"/>
      <c r="CVM193" s="85"/>
      <c r="CVN193" s="78"/>
      <c r="CVO193" s="78"/>
      <c r="CVP193" s="78"/>
      <c r="CVQ193" s="100"/>
      <c r="CVR193" s="78"/>
      <c r="CVS193" s="81"/>
      <c r="CVT193" s="102"/>
      <c r="CVU193" s="80"/>
      <c r="CVV193" s="78"/>
      <c r="CVW193" s="78"/>
      <c r="CVX193" s="78"/>
      <c r="CVY193" s="78"/>
      <c r="CVZ193" s="83"/>
      <c r="CWA193" s="84"/>
      <c r="CWB193" s="84"/>
      <c r="CWC193" s="84"/>
      <c r="CWD193" s="85"/>
      <c r="CWE193" s="78"/>
      <c r="CWF193" s="78"/>
      <c r="CWG193" s="78"/>
      <c r="CWH193" s="100"/>
      <c r="CWI193" s="78"/>
      <c r="CWJ193" s="81"/>
      <c r="CWK193" s="102"/>
      <c r="CWL193" s="80"/>
      <c r="CWM193" s="78"/>
      <c r="CWN193" s="78"/>
      <c r="CWO193" s="78"/>
      <c r="CWP193" s="78"/>
      <c r="CWQ193" s="83"/>
      <c r="CWR193" s="84"/>
      <c r="CWS193" s="84"/>
      <c r="CWT193" s="84"/>
      <c r="CWU193" s="85"/>
      <c r="CWV193" s="78"/>
      <c r="CWW193" s="78"/>
      <c r="CWX193" s="78"/>
      <c r="CWY193" s="100"/>
      <c r="CWZ193" s="78"/>
      <c r="CXA193" s="81"/>
      <c r="CXB193" s="102"/>
      <c r="CXC193" s="80"/>
      <c r="CXD193" s="78"/>
      <c r="CXE193" s="78"/>
      <c r="CXF193" s="78"/>
      <c r="CXG193" s="78"/>
      <c r="CXH193" s="83"/>
      <c r="CXI193" s="84"/>
      <c r="CXJ193" s="84"/>
      <c r="CXK193" s="84"/>
      <c r="CXL193" s="85"/>
      <c r="CXM193" s="78"/>
      <c r="CXN193" s="78"/>
      <c r="CXO193" s="78"/>
      <c r="CXP193" s="100"/>
      <c r="CXQ193" s="78"/>
      <c r="CXR193" s="81"/>
      <c r="CXS193" s="102"/>
      <c r="CXT193" s="80"/>
      <c r="CXU193" s="78"/>
      <c r="CXV193" s="78"/>
      <c r="CXW193" s="78"/>
      <c r="CXX193" s="78"/>
      <c r="CXY193" s="83"/>
      <c r="CXZ193" s="84"/>
      <c r="CYA193" s="84"/>
      <c r="CYB193" s="84"/>
      <c r="CYC193" s="85"/>
      <c r="CYD193" s="78"/>
      <c r="CYE193" s="78"/>
      <c r="CYF193" s="78"/>
      <c r="CYG193" s="100"/>
      <c r="CYH193" s="78"/>
      <c r="CYI193" s="81"/>
      <c r="CYJ193" s="102"/>
      <c r="CYK193" s="80"/>
      <c r="CYL193" s="78"/>
      <c r="CYM193" s="78"/>
      <c r="CYN193" s="78"/>
      <c r="CYO193" s="78"/>
      <c r="CYP193" s="83"/>
      <c r="CYQ193" s="84"/>
      <c r="CYR193" s="84"/>
      <c r="CYS193" s="84"/>
      <c r="CYT193" s="85"/>
      <c r="CYU193" s="78"/>
      <c r="CYV193" s="78"/>
      <c r="CYW193" s="78"/>
      <c r="CYX193" s="100"/>
      <c r="CYY193" s="78"/>
      <c r="CYZ193" s="81"/>
      <c r="CZA193" s="102"/>
      <c r="CZB193" s="80"/>
      <c r="CZC193" s="78"/>
      <c r="CZD193" s="78"/>
      <c r="CZE193" s="78"/>
      <c r="CZF193" s="78"/>
      <c r="CZG193" s="83"/>
      <c r="CZH193" s="84"/>
      <c r="CZI193" s="84"/>
      <c r="CZJ193" s="84"/>
      <c r="CZK193" s="85"/>
      <c r="CZL193" s="78"/>
      <c r="CZM193" s="78"/>
      <c r="CZN193" s="78"/>
      <c r="CZO193" s="100"/>
      <c r="CZP193" s="78"/>
      <c r="CZQ193" s="81"/>
      <c r="CZR193" s="102"/>
      <c r="CZS193" s="80"/>
      <c r="CZT193" s="78"/>
      <c r="CZU193" s="78"/>
      <c r="CZV193" s="78"/>
      <c r="CZW193" s="78"/>
      <c r="CZX193" s="83"/>
      <c r="CZY193" s="84"/>
      <c r="CZZ193" s="84"/>
      <c r="DAA193" s="84"/>
      <c r="DAB193" s="85"/>
      <c r="DAC193" s="78"/>
      <c r="DAD193" s="78"/>
      <c r="DAE193" s="78"/>
      <c r="DAF193" s="100"/>
      <c r="DAG193" s="78"/>
      <c r="DAH193" s="81"/>
      <c r="DAI193" s="102"/>
      <c r="DAJ193" s="80"/>
      <c r="DAK193" s="78"/>
      <c r="DAL193" s="78"/>
      <c r="DAM193" s="78"/>
      <c r="DAN193" s="78"/>
      <c r="DAO193" s="83"/>
      <c r="DAP193" s="84"/>
      <c r="DAQ193" s="84"/>
      <c r="DAR193" s="84"/>
      <c r="DAS193" s="85"/>
      <c r="DAT193" s="78"/>
      <c r="DAU193" s="78"/>
      <c r="DAV193" s="78"/>
      <c r="DAW193" s="100"/>
      <c r="DAX193" s="78"/>
      <c r="DAY193" s="81"/>
      <c r="DAZ193" s="102"/>
      <c r="DBA193" s="80"/>
      <c r="DBB193" s="78"/>
      <c r="DBC193" s="78"/>
      <c r="DBD193" s="78"/>
      <c r="DBE193" s="78"/>
      <c r="DBF193" s="83"/>
      <c r="DBG193" s="84"/>
      <c r="DBH193" s="84"/>
      <c r="DBI193" s="84"/>
      <c r="DBJ193" s="85"/>
      <c r="DBK193" s="78"/>
      <c r="DBL193" s="78"/>
      <c r="DBM193" s="78"/>
      <c r="DBN193" s="100"/>
      <c r="DBO193" s="78"/>
      <c r="DBP193" s="81"/>
      <c r="DBQ193" s="102"/>
      <c r="DBR193" s="80"/>
      <c r="DBS193" s="78"/>
      <c r="DBT193" s="78"/>
      <c r="DBU193" s="78"/>
      <c r="DBV193" s="78"/>
      <c r="DBW193" s="83"/>
      <c r="DBX193" s="84"/>
      <c r="DBY193" s="84"/>
      <c r="DBZ193" s="84"/>
      <c r="DCA193" s="85"/>
      <c r="DCB193" s="78"/>
      <c r="DCC193" s="78"/>
      <c r="DCD193" s="78"/>
      <c r="DCE193" s="100"/>
      <c r="DCF193" s="78"/>
      <c r="DCG193" s="81"/>
      <c r="DCH193" s="102"/>
      <c r="DCI193" s="80"/>
      <c r="DCJ193" s="78"/>
      <c r="DCK193" s="78"/>
      <c r="DCL193" s="78"/>
      <c r="DCM193" s="78"/>
      <c r="DCN193" s="83"/>
      <c r="DCO193" s="84"/>
      <c r="DCP193" s="84"/>
      <c r="DCQ193" s="84"/>
      <c r="DCR193" s="85"/>
      <c r="DCS193" s="78"/>
      <c r="DCT193" s="78"/>
      <c r="DCU193" s="78"/>
      <c r="DCV193" s="100"/>
      <c r="DCW193" s="78"/>
      <c r="DCX193" s="81"/>
      <c r="DCY193" s="102"/>
      <c r="DCZ193" s="80"/>
      <c r="DDA193" s="78"/>
      <c r="DDB193" s="78"/>
      <c r="DDC193" s="78"/>
      <c r="DDD193" s="78"/>
      <c r="DDE193" s="83"/>
      <c r="DDF193" s="84"/>
      <c r="DDG193" s="84"/>
      <c r="DDH193" s="84"/>
      <c r="DDI193" s="85"/>
      <c r="DDJ193" s="78"/>
      <c r="DDK193" s="78"/>
      <c r="DDL193" s="78"/>
      <c r="DDM193" s="100"/>
      <c r="DDN193" s="78"/>
      <c r="DDO193" s="81"/>
      <c r="DDP193" s="102"/>
      <c r="DDQ193" s="80"/>
      <c r="DDR193" s="78"/>
      <c r="DDS193" s="78"/>
      <c r="DDT193" s="78"/>
      <c r="DDU193" s="78"/>
      <c r="DDV193" s="83"/>
      <c r="DDW193" s="84"/>
      <c r="DDX193" s="84"/>
      <c r="DDY193" s="84"/>
      <c r="DDZ193" s="85"/>
      <c r="DEA193" s="78"/>
      <c r="DEB193" s="78"/>
      <c r="DEC193" s="78"/>
      <c r="DED193" s="100"/>
      <c r="DEE193" s="78"/>
      <c r="DEF193" s="81"/>
      <c r="DEG193" s="102"/>
      <c r="DEH193" s="80"/>
      <c r="DEI193" s="78"/>
      <c r="DEJ193" s="78"/>
      <c r="DEK193" s="78"/>
      <c r="DEL193" s="78"/>
      <c r="DEM193" s="83"/>
      <c r="DEN193" s="84"/>
      <c r="DEO193" s="84"/>
      <c r="DEP193" s="84"/>
      <c r="DEQ193" s="85"/>
      <c r="DER193" s="78"/>
      <c r="DES193" s="78"/>
      <c r="DET193" s="78"/>
      <c r="DEU193" s="100"/>
      <c r="DEV193" s="78"/>
      <c r="DEW193" s="81"/>
      <c r="DEX193" s="102"/>
      <c r="DEY193" s="80"/>
      <c r="DEZ193" s="78"/>
      <c r="DFA193" s="78"/>
      <c r="DFB193" s="78"/>
      <c r="DFC193" s="78"/>
      <c r="DFD193" s="83"/>
      <c r="DFE193" s="84"/>
      <c r="DFF193" s="84"/>
      <c r="DFG193" s="84"/>
      <c r="DFH193" s="85"/>
      <c r="DFI193" s="78"/>
      <c r="DFJ193" s="78"/>
      <c r="DFK193" s="78"/>
      <c r="DFL193" s="100"/>
      <c r="DFM193" s="78"/>
      <c r="DFN193" s="81"/>
      <c r="DFO193" s="102"/>
      <c r="DFP193" s="80"/>
      <c r="DFQ193" s="78"/>
      <c r="DFR193" s="78"/>
      <c r="DFS193" s="78"/>
      <c r="DFT193" s="78"/>
      <c r="DFU193" s="83"/>
      <c r="DFV193" s="84"/>
      <c r="DFW193" s="84"/>
      <c r="DFX193" s="84"/>
      <c r="DFY193" s="85"/>
      <c r="DFZ193" s="78"/>
      <c r="DGA193" s="78"/>
      <c r="DGB193" s="78"/>
      <c r="DGC193" s="100"/>
      <c r="DGD193" s="78"/>
      <c r="DGE193" s="81"/>
      <c r="DGF193" s="102"/>
      <c r="DGG193" s="80"/>
      <c r="DGH193" s="78"/>
      <c r="DGI193" s="78"/>
      <c r="DGJ193" s="78"/>
      <c r="DGK193" s="78"/>
      <c r="DGL193" s="83"/>
      <c r="DGM193" s="84"/>
      <c r="DGN193" s="84"/>
      <c r="DGO193" s="84"/>
      <c r="DGP193" s="85"/>
      <c r="DGQ193" s="78"/>
      <c r="DGR193" s="78"/>
      <c r="DGS193" s="78"/>
      <c r="DGT193" s="100"/>
      <c r="DGU193" s="78"/>
      <c r="DGV193" s="81"/>
      <c r="DGW193" s="102"/>
      <c r="DGX193" s="80"/>
      <c r="DGY193" s="78"/>
      <c r="DGZ193" s="78"/>
      <c r="DHA193" s="78"/>
      <c r="DHB193" s="78"/>
      <c r="DHC193" s="83"/>
      <c r="DHD193" s="84"/>
      <c r="DHE193" s="84"/>
      <c r="DHF193" s="84"/>
      <c r="DHG193" s="85"/>
      <c r="DHH193" s="78"/>
      <c r="DHI193" s="78"/>
      <c r="DHJ193" s="78"/>
      <c r="DHK193" s="100"/>
      <c r="DHL193" s="78"/>
      <c r="DHM193" s="81"/>
      <c r="DHN193" s="102"/>
      <c r="DHO193" s="80"/>
      <c r="DHP193" s="78"/>
      <c r="DHQ193" s="78"/>
      <c r="DHR193" s="78"/>
      <c r="DHS193" s="78"/>
      <c r="DHT193" s="83"/>
      <c r="DHU193" s="84"/>
      <c r="DHV193" s="84"/>
      <c r="DHW193" s="84"/>
      <c r="DHX193" s="85"/>
      <c r="DHY193" s="78"/>
      <c r="DHZ193" s="78"/>
      <c r="DIA193" s="78"/>
      <c r="DIB193" s="100"/>
      <c r="DIC193" s="78"/>
      <c r="DID193" s="81"/>
      <c r="DIE193" s="102"/>
      <c r="DIF193" s="80"/>
      <c r="DIG193" s="78"/>
      <c r="DIH193" s="78"/>
      <c r="DII193" s="78"/>
      <c r="DIJ193" s="78"/>
      <c r="DIK193" s="83"/>
      <c r="DIL193" s="84"/>
      <c r="DIM193" s="84"/>
      <c r="DIN193" s="84"/>
      <c r="DIO193" s="85"/>
      <c r="DIP193" s="78"/>
      <c r="DIQ193" s="78"/>
      <c r="DIR193" s="78"/>
      <c r="DIS193" s="100"/>
      <c r="DIT193" s="78"/>
      <c r="DIU193" s="81"/>
      <c r="DIV193" s="102"/>
      <c r="DIW193" s="80"/>
      <c r="DIX193" s="78"/>
      <c r="DIY193" s="78"/>
      <c r="DIZ193" s="78"/>
      <c r="DJA193" s="78"/>
      <c r="DJB193" s="83"/>
      <c r="DJC193" s="84"/>
      <c r="DJD193" s="84"/>
      <c r="DJE193" s="84"/>
      <c r="DJF193" s="85"/>
      <c r="DJG193" s="78"/>
      <c r="DJH193" s="78"/>
      <c r="DJI193" s="78"/>
      <c r="DJJ193" s="100"/>
      <c r="DJK193" s="78"/>
      <c r="DJL193" s="81"/>
      <c r="DJM193" s="102"/>
      <c r="DJN193" s="80"/>
      <c r="DJO193" s="78"/>
      <c r="DJP193" s="78"/>
      <c r="DJQ193" s="78"/>
      <c r="DJR193" s="78"/>
      <c r="DJS193" s="83"/>
      <c r="DJT193" s="84"/>
      <c r="DJU193" s="84"/>
      <c r="DJV193" s="84"/>
      <c r="DJW193" s="85"/>
      <c r="DJX193" s="78"/>
      <c r="DJY193" s="78"/>
      <c r="DJZ193" s="78"/>
      <c r="DKA193" s="100"/>
      <c r="DKB193" s="78"/>
      <c r="DKC193" s="81"/>
      <c r="DKD193" s="102"/>
      <c r="DKE193" s="80"/>
      <c r="DKF193" s="78"/>
      <c r="DKG193" s="78"/>
      <c r="DKH193" s="78"/>
      <c r="DKI193" s="78"/>
      <c r="DKJ193" s="83"/>
      <c r="DKK193" s="84"/>
      <c r="DKL193" s="84"/>
      <c r="DKM193" s="84"/>
      <c r="DKN193" s="85"/>
      <c r="DKO193" s="78"/>
      <c r="DKP193" s="78"/>
      <c r="DKQ193" s="78"/>
      <c r="DKR193" s="100"/>
      <c r="DKS193" s="78"/>
      <c r="DKT193" s="81"/>
      <c r="DKU193" s="102"/>
      <c r="DKV193" s="80"/>
      <c r="DKW193" s="78"/>
      <c r="DKX193" s="78"/>
      <c r="DKY193" s="78"/>
      <c r="DKZ193" s="78"/>
      <c r="DLA193" s="83"/>
      <c r="DLB193" s="84"/>
      <c r="DLC193" s="84"/>
      <c r="DLD193" s="84"/>
      <c r="DLE193" s="85"/>
      <c r="DLF193" s="78"/>
      <c r="DLG193" s="78"/>
      <c r="DLH193" s="78"/>
      <c r="DLI193" s="100"/>
      <c r="DLJ193" s="78"/>
      <c r="DLK193" s="81"/>
      <c r="DLL193" s="102"/>
      <c r="DLM193" s="80"/>
      <c r="DLN193" s="78"/>
      <c r="DLO193" s="78"/>
      <c r="DLP193" s="78"/>
      <c r="DLQ193" s="78"/>
      <c r="DLR193" s="83"/>
      <c r="DLS193" s="84"/>
      <c r="DLT193" s="84"/>
      <c r="DLU193" s="84"/>
      <c r="DLV193" s="85"/>
      <c r="DLW193" s="78"/>
      <c r="DLX193" s="78"/>
      <c r="DLY193" s="78"/>
      <c r="DLZ193" s="100"/>
      <c r="DMA193" s="78"/>
      <c r="DMB193" s="81"/>
      <c r="DMC193" s="102"/>
      <c r="DMD193" s="80"/>
      <c r="DME193" s="78"/>
      <c r="DMF193" s="78"/>
      <c r="DMG193" s="78"/>
      <c r="DMH193" s="78"/>
      <c r="DMI193" s="83"/>
      <c r="DMJ193" s="84"/>
      <c r="DMK193" s="84"/>
      <c r="DML193" s="84"/>
      <c r="DMM193" s="85"/>
      <c r="DMN193" s="78"/>
      <c r="DMO193" s="78"/>
      <c r="DMP193" s="78"/>
      <c r="DMQ193" s="100"/>
      <c r="DMR193" s="78"/>
      <c r="DMS193" s="81"/>
      <c r="DMT193" s="102"/>
      <c r="DMU193" s="80"/>
      <c r="DMV193" s="78"/>
      <c r="DMW193" s="78"/>
      <c r="DMX193" s="78"/>
      <c r="DMY193" s="78"/>
      <c r="DMZ193" s="83"/>
      <c r="DNA193" s="84"/>
      <c r="DNB193" s="84"/>
      <c r="DNC193" s="84"/>
      <c r="DND193" s="85"/>
      <c r="DNE193" s="78"/>
      <c r="DNF193" s="78"/>
      <c r="DNG193" s="78"/>
      <c r="DNH193" s="100"/>
      <c r="DNI193" s="78"/>
      <c r="DNJ193" s="81"/>
      <c r="DNK193" s="102"/>
      <c r="DNL193" s="80"/>
      <c r="DNM193" s="78"/>
      <c r="DNN193" s="78"/>
      <c r="DNO193" s="78"/>
      <c r="DNP193" s="78"/>
      <c r="DNQ193" s="83"/>
      <c r="DNR193" s="84"/>
      <c r="DNS193" s="84"/>
      <c r="DNT193" s="84"/>
      <c r="DNU193" s="85"/>
      <c r="DNV193" s="78"/>
      <c r="DNW193" s="78"/>
      <c r="DNX193" s="78"/>
      <c r="DNY193" s="100"/>
      <c r="DNZ193" s="78"/>
      <c r="DOA193" s="81"/>
      <c r="DOB193" s="102"/>
      <c r="DOC193" s="80"/>
      <c r="DOD193" s="78"/>
      <c r="DOE193" s="78"/>
      <c r="DOF193" s="78"/>
      <c r="DOG193" s="78"/>
      <c r="DOH193" s="83"/>
      <c r="DOI193" s="84"/>
      <c r="DOJ193" s="84"/>
      <c r="DOK193" s="84"/>
      <c r="DOL193" s="85"/>
      <c r="DOM193" s="78"/>
      <c r="DON193" s="78"/>
      <c r="DOO193" s="78"/>
      <c r="DOP193" s="100"/>
      <c r="DOQ193" s="78"/>
      <c r="DOR193" s="81"/>
      <c r="DOS193" s="102"/>
      <c r="DOT193" s="80"/>
      <c r="DOU193" s="78"/>
      <c r="DOV193" s="78"/>
      <c r="DOW193" s="78"/>
      <c r="DOX193" s="78"/>
      <c r="DOY193" s="83"/>
      <c r="DOZ193" s="84"/>
      <c r="DPA193" s="84"/>
      <c r="DPB193" s="84"/>
      <c r="DPC193" s="85"/>
      <c r="DPD193" s="78"/>
      <c r="DPE193" s="78"/>
      <c r="DPF193" s="78"/>
      <c r="DPG193" s="100"/>
      <c r="DPH193" s="78"/>
      <c r="DPI193" s="81"/>
      <c r="DPJ193" s="102"/>
      <c r="DPK193" s="80"/>
      <c r="DPL193" s="78"/>
      <c r="DPM193" s="78"/>
      <c r="DPN193" s="78"/>
      <c r="DPO193" s="78"/>
      <c r="DPP193" s="83"/>
      <c r="DPQ193" s="84"/>
      <c r="DPR193" s="84"/>
      <c r="DPS193" s="84"/>
      <c r="DPT193" s="85"/>
      <c r="DPU193" s="78"/>
      <c r="DPV193" s="78"/>
      <c r="DPW193" s="78"/>
      <c r="DPX193" s="100"/>
      <c r="DPY193" s="78"/>
      <c r="DPZ193" s="81"/>
      <c r="DQA193" s="102"/>
      <c r="DQB193" s="80"/>
      <c r="DQC193" s="78"/>
      <c r="DQD193" s="78"/>
      <c r="DQE193" s="78"/>
      <c r="DQF193" s="78"/>
      <c r="DQG193" s="83"/>
      <c r="DQH193" s="84"/>
      <c r="DQI193" s="84"/>
      <c r="DQJ193" s="84"/>
      <c r="DQK193" s="85"/>
      <c r="DQL193" s="78"/>
      <c r="DQM193" s="78"/>
      <c r="DQN193" s="78"/>
      <c r="DQO193" s="100"/>
      <c r="DQP193" s="78"/>
      <c r="DQQ193" s="81"/>
      <c r="DQR193" s="102"/>
      <c r="DQS193" s="80"/>
      <c r="DQT193" s="78"/>
      <c r="DQU193" s="78"/>
      <c r="DQV193" s="78"/>
      <c r="DQW193" s="78"/>
      <c r="DQX193" s="83"/>
      <c r="DQY193" s="84"/>
      <c r="DQZ193" s="84"/>
      <c r="DRA193" s="84"/>
      <c r="DRB193" s="85"/>
      <c r="DRC193" s="78"/>
      <c r="DRD193" s="78"/>
      <c r="DRE193" s="78"/>
      <c r="DRF193" s="100"/>
      <c r="DRG193" s="78"/>
      <c r="DRH193" s="81"/>
      <c r="DRI193" s="102"/>
      <c r="DRJ193" s="80"/>
      <c r="DRK193" s="78"/>
      <c r="DRL193" s="78"/>
      <c r="DRM193" s="78"/>
      <c r="DRN193" s="78"/>
      <c r="DRO193" s="83"/>
      <c r="DRP193" s="84"/>
      <c r="DRQ193" s="84"/>
      <c r="DRR193" s="84"/>
      <c r="DRS193" s="85"/>
      <c r="DRT193" s="78"/>
      <c r="DRU193" s="78"/>
      <c r="DRV193" s="78"/>
      <c r="DRW193" s="100"/>
      <c r="DRX193" s="78"/>
      <c r="DRY193" s="81"/>
      <c r="DRZ193" s="102"/>
      <c r="DSA193" s="80"/>
      <c r="DSB193" s="78"/>
      <c r="DSC193" s="78"/>
      <c r="DSD193" s="78"/>
      <c r="DSE193" s="78"/>
      <c r="DSF193" s="83"/>
      <c r="DSG193" s="84"/>
      <c r="DSH193" s="84"/>
      <c r="DSI193" s="84"/>
      <c r="DSJ193" s="85"/>
      <c r="DSK193" s="78"/>
      <c r="DSL193" s="78"/>
      <c r="DSM193" s="78"/>
      <c r="DSN193" s="100"/>
      <c r="DSO193" s="78"/>
      <c r="DSP193" s="81"/>
      <c r="DSQ193" s="102"/>
      <c r="DSR193" s="80"/>
      <c r="DSS193" s="78"/>
      <c r="DST193" s="78"/>
      <c r="DSU193" s="78"/>
      <c r="DSV193" s="78"/>
      <c r="DSW193" s="83"/>
      <c r="DSX193" s="84"/>
      <c r="DSY193" s="84"/>
      <c r="DSZ193" s="84"/>
      <c r="DTA193" s="85"/>
      <c r="DTB193" s="78"/>
      <c r="DTC193" s="78"/>
      <c r="DTD193" s="78"/>
      <c r="DTE193" s="100"/>
      <c r="DTF193" s="78"/>
      <c r="DTG193" s="81"/>
      <c r="DTH193" s="102"/>
      <c r="DTI193" s="80"/>
      <c r="DTJ193" s="78"/>
      <c r="DTK193" s="78"/>
      <c r="DTL193" s="78"/>
      <c r="DTM193" s="78"/>
      <c r="DTN193" s="83"/>
      <c r="DTO193" s="84"/>
      <c r="DTP193" s="84"/>
      <c r="DTQ193" s="84"/>
      <c r="DTR193" s="85"/>
      <c r="DTS193" s="78"/>
      <c r="DTT193" s="78"/>
      <c r="DTU193" s="78"/>
      <c r="DTV193" s="100"/>
      <c r="DTW193" s="78"/>
      <c r="DTX193" s="81"/>
      <c r="DTY193" s="102"/>
      <c r="DTZ193" s="80"/>
      <c r="DUA193" s="78"/>
      <c r="DUB193" s="78"/>
      <c r="DUC193" s="78"/>
      <c r="DUD193" s="78"/>
      <c r="DUE193" s="83"/>
      <c r="DUF193" s="84"/>
      <c r="DUG193" s="84"/>
      <c r="DUH193" s="84"/>
      <c r="DUI193" s="85"/>
      <c r="DUJ193" s="78"/>
      <c r="DUK193" s="78"/>
      <c r="DUL193" s="78"/>
      <c r="DUM193" s="100"/>
      <c r="DUN193" s="78"/>
      <c r="DUO193" s="81"/>
      <c r="DUP193" s="102"/>
      <c r="DUQ193" s="80"/>
      <c r="DUR193" s="78"/>
      <c r="DUS193" s="78"/>
      <c r="DUT193" s="78"/>
      <c r="DUU193" s="78"/>
      <c r="DUV193" s="83"/>
      <c r="DUW193" s="84"/>
      <c r="DUX193" s="84"/>
      <c r="DUY193" s="84"/>
      <c r="DUZ193" s="85"/>
      <c r="DVA193" s="78"/>
      <c r="DVB193" s="78"/>
      <c r="DVC193" s="78"/>
      <c r="DVD193" s="100"/>
      <c r="DVE193" s="78"/>
      <c r="DVF193" s="81"/>
      <c r="DVG193" s="102"/>
      <c r="DVH193" s="80"/>
      <c r="DVI193" s="78"/>
      <c r="DVJ193" s="78"/>
      <c r="DVK193" s="78"/>
      <c r="DVL193" s="78"/>
      <c r="DVM193" s="83"/>
      <c r="DVN193" s="84"/>
      <c r="DVO193" s="84"/>
      <c r="DVP193" s="84"/>
      <c r="DVQ193" s="85"/>
      <c r="DVR193" s="78"/>
      <c r="DVS193" s="78"/>
      <c r="DVT193" s="78"/>
      <c r="DVU193" s="100"/>
      <c r="DVV193" s="78"/>
      <c r="DVW193" s="81"/>
      <c r="DVX193" s="102"/>
      <c r="DVY193" s="80"/>
      <c r="DVZ193" s="78"/>
      <c r="DWA193" s="78"/>
      <c r="DWB193" s="78"/>
      <c r="DWC193" s="78"/>
      <c r="DWD193" s="83"/>
      <c r="DWE193" s="84"/>
      <c r="DWF193" s="84"/>
      <c r="DWG193" s="84"/>
      <c r="DWH193" s="85"/>
      <c r="DWI193" s="78"/>
      <c r="DWJ193" s="78"/>
      <c r="DWK193" s="78"/>
      <c r="DWL193" s="100"/>
      <c r="DWM193" s="78"/>
      <c r="DWN193" s="81"/>
      <c r="DWO193" s="102"/>
      <c r="DWP193" s="80"/>
      <c r="DWQ193" s="78"/>
      <c r="DWR193" s="78"/>
      <c r="DWS193" s="78"/>
      <c r="DWT193" s="78"/>
      <c r="DWU193" s="83"/>
      <c r="DWV193" s="84"/>
      <c r="DWW193" s="84"/>
      <c r="DWX193" s="84"/>
      <c r="DWY193" s="85"/>
      <c r="DWZ193" s="78"/>
      <c r="DXA193" s="78"/>
      <c r="DXB193" s="78"/>
      <c r="DXC193" s="100"/>
      <c r="DXD193" s="78"/>
      <c r="DXE193" s="81"/>
      <c r="DXF193" s="102"/>
      <c r="DXG193" s="80"/>
      <c r="DXH193" s="78"/>
      <c r="DXI193" s="78"/>
      <c r="DXJ193" s="78"/>
      <c r="DXK193" s="78"/>
      <c r="DXL193" s="83"/>
      <c r="DXM193" s="84"/>
      <c r="DXN193" s="84"/>
      <c r="DXO193" s="84"/>
      <c r="DXP193" s="85"/>
      <c r="DXQ193" s="78"/>
      <c r="DXR193" s="78"/>
      <c r="DXS193" s="78"/>
      <c r="DXT193" s="100"/>
      <c r="DXU193" s="78"/>
      <c r="DXV193" s="81"/>
      <c r="DXW193" s="102"/>
      <c r="DXX193" s="80"/>
      <c r="DXY193" s="78"/>
      <c r="DXZ193" s="78"/>
      <c r="DYA193" s="78"/>
      <c r="DYB193" s="78"/>
      <c r="DYC193" s="83"/>
      <c r="DYD193" s="84"/>
      <c r="DYE193" s="84"/>
      <c r="DYF193" s="84"/>
      <c r="DYG193" s="85"/>
      <c r="DYH193" s="78"/>
      <c r="DYI193" s="78"/>
      <c r="DYJ193" s="78"/>
      <c r="DYK193" s="100"/>
      <c r="DYL193" s="78"/>
      <c r="DYM193" s="81"/>
      <c r="DYN193" s="102"/>
      <c r="DYO193" s="80"/>
      <c r="DYP193" s="78"/>
      <c r="DYQ193" s="78"/>
      <c r="DYR193" s="78"/>
      <c r="DYS193" s="78"/>
      <c r="DYT193" s="83"/>
      <c r="DYU193" s="84"/>
      <c r="DYV193" s="84"/>
      <c r="DYW193" s="84"/>
      <c r="DYX193" s="85"/>
      <c r="DYY193" s="78"/>
      <c r="DYZ193" s="78"/>
      <c r="DZA193" s="78"/>
      <c r="DZB193" s="100"/>
      <c r="DZC193" s="78"/>
      <c r="DZD193" s="81"/>
      <c r="DZE193" s="102"/>
      <c r="DZF193" s="80"/>
      <c r="DZG193" s="78"/>
      <c r="DZH193" s="78"/>
      <c r="DZI193" s="78"/>
      <c r="DZJ193" s="78"/>
      <c r="DZK193" s="83"/>
      <c r="DZL193" s="84"/>
      <c r="DZM193" s="84"/>
      <c r="DZN193" s="84"/>
      <c r="DZO193" s="85"/>
      <c r="DZP193" s="78"/>
      <c r="DZQ193" s="78"/>
      <c r="DZR193" s="78"/>
      <c r="DZS193" s="100"/>
      <c r="DZT193" s="78"/>
      <c r="DZU193" s="81"/>
      <c r="DZV193" s="102"/>
      <c r="DZW193" s="80"/>
      <c r="DZX193" s="78"/>
      <c r="DZY193" s="78"/>
      <c r="DZZ193" s="78"/>
      <c r="EAA193" s="78"/>
      <c r="EAB193" s="83"/>
      <c r="EAC193" s="84"/>
      <c r="EAD193" s="84"/>
      <c r="EAE193" s="84"/>
      <c r="EAF193" s="85"/>
      <c r="EAG193" s="78"/>
      <c r="EAH193" s="78"/>
      <c r="EAI193" s="78"/>
      <c r="EAJ193" s="100"/>
      <c r="EAK193" s="78"/>
      <c r="EAL193" s="81"/>
      <c r="EAM193" s="102"/>
      <c r="EAN193" s="80"/>
      <c r="EAO193" s="78"/>
      <c r="EAP193" s="78"/>
      <c r="EAQ193" s="78"/>
      <c r="EAR193" s="78"/>
      <c r="EAS193" s="83"/>
      <c r="EAT193" s="84"/>
      <c r="EAU193" s="84"/>
      <c r="EAV193" s="84"/>
      <c r="EAW193" s="85"/>
      <c r="EAX193" s="78"/>
      <c r="EAY193" s="78"/>
      <c r="EAZ193" s="78"/>
      <c r="EBA193" s="100"/>
      <c r="EBB193" s="78"/>
      <c r="EBC193" s="81"/>
      <c r="EBD193" s="102"/>
      <c r="EBE193" s="80"/>
      <c r="EBF193" s="78"/>
      <c r="EBG193" s="78"/>
      <c r="EBH193" s="78"/>
      <c r="EBI193" s="78"/>
      <c r="EBJ193" s="83"/>
      <c r="EBK193" s="84"/>
      <c r="EBL193" s="84"/>
      <c r="EBM193" s="84"/>
      <c r="EBN193" s="85"/>
      <c r="EBO193" s="78"/>
      <c r="EBP193" s="78"/>
      <c r="EBQ193" s="78"/>
      <c r="EBR193" s="100"/>
      <c r="EBS193" s="78"/>
      <c r="EBT193" s="81"/>
      <c r="EBU193" s="102"/>
      <c r="EBV193" s="80"/>
      <c r="EBW193" s="78"/>
      <c r="EBX193" s="78"/>
      <c r="EBY193" s="78"/>
      <c r="EBZ193" s="78"/>
      <c r="ECA193" s="83"/>
      <c r="ECB193" s="84"/>
      <c r="ECC193" s="84"/>
      <c r="ECD193" s="84"/>
      <c r="ECE193" s="85"/>
      <c r="ECF193" s="78"/>
      <c r="ECG193" s="78"/>
      <c r="ECH193" s="78"/>
      <c r="ECI193" s="100"/>
      <c r="ECJ193" s="78"/>
      <c r="ECK193" s="81"/>
      <c r="ECL193" s="102"/>
      <c r="ECM193" s="80"/>
      <c r="ECN193" s="78"/>
      <c r="ECO193" s="78"/>
      <c r="ECP193" s="78"/>
      <c r="ECQ193" s="78"/>
      <c r="ECR193" s="83"/>
      <c r="ECS193" s="84"/>
      <c r="ECT193" s="84"/>
      <c r="ECU193" s="84"/>
      <c r="ECV193" s="85"/>
      <c r="ECW193" s="78"/>
      <c r="ECX193" s="78"/>
      <c r="ECY193" s="78"/>
      <c r="ECZ193" s="100"/>
      <c r="EDA193" s="78"/>
      <c r="EDB193" s="81"/>
      <c r="EDC193" s="102"/>
      <c r="EDD193" s="80"/>
      <c r="EDE193" s="78"/>
      <c r="EDF193" s="78"/>
      <c r="EDG193" s="78"/>
      <c r="EDH193" s="78"/>
      <c r="EDI193" s="83"/>
      <c r="EDJ193" s="84"/>
      <c r="EDK193" s="84"/>
      <c r="EDL193" s="84"/>
      <c r="EDM193" s="85"/>
      <c r="EDN193" s="78"/>
      <c r="EDO193" s="78"/>
      <c r="EDP193" s="78"/>
      <c r="EDQ193" s="100"/>
      <c r="EDR193" s="78"/>
      <c r="EDS193" s="81"/>
      <c r="EDT193" s="102"/>
      <c r="EDU193" s="80"/>
      <c r="EDV193" s="78"/>
      <c r="EDW193" s="78"/>
      <c r="EDX193" s="78"/>
      <c r="EDY193" s="78"/>
      <c r="EDZ193" s="83"/>
      <c r="EEA193" s="84"/>
      <c r="EEB193" s="84"/>
      <c r="EEC193" s="84"/>
      <c r="EED193" s="85"/>
      <c r="EEE193" s="78"/>
      <c r="EEF193" s="78"/>
      <c r="EEG193" s="78"/>
      <c r="EEH193" s="100"/>
      <c r="EEI193" s="78"/>
      <c r="EEJ193" s="81"/>
      <c r="EEK193" s="102"/>
      <c r="EEL193" s="80"/>
      <c r="EEM193" s="78"/>
      <c r="EEN193" s="78"/>
      <c r="EEO193" s="78"/>
      <c r="EEP193" s="78"/>
      <c r="EEQ193" s="83"/>
      <c r="EER193" s="84"/>
      <c r="EES193" s="84"/>
      <c r="EET193" s="84"/>
      <c r="EEU193" s="85"/>
      <c r="EEV193" s="78"/>
      <c r="EEW193" s="78"/>
      <c r="EEX193" s="78"/>
      <c r="EEY193" s="100"/>
      <c r="EEZ193" s="78"/>
      <c r="EFA193" s="81"/>
      <c r="EFB193" s="102"/>
      <c r="EFC193" s="80"/>
      <c r="EFD193" s="78"/>
      <c r="EFE193" s="78"/>
      <c r="EFF193" s="78"/>
      <c r="EFG193" s="78"/>
      <c r="EFH193" s="83"/>
      <c r="EFI193" s="84"/>
      <c r="EFJ193" s="84"/>
      <c r="EFK193" s="84"/>
      <c r="EFL193" s="85"/>
      <c r="EFM193" s="78"/>
      <c r="EFN193" s="78"/>
      <c r="EFO193" s="78"/>
      <c r="EFP193" s="100"/>
      <c r="EFQ193" s="78"/>
      <c r="EFR193" s="81"/>
      <c r="EFS193" s="102"/>
      <c r="EFT193" s="80"/>
      <c r="EFU193" s="78"/>
      <c r="EFV193" s="78"/>
      <c r="EFW193" s="78"/>
      <c r="EFX193" s="78"/>
      <c r="EFY193" s="83"/>
      <c r="EFZ193" s="84"/>
      <c r="EGA193" s="84"/>
      <c r="EGB193" s="84"/>
      <c r="EGC193" s="85"/>
      <c r="EGD193" s="78"/>
      <c r="EGE193" s="78"/>
      <c r="EGF193" s="78"/>
      <c r="EGG193" s="100"/>
      <c r="EGH193" s="78"/>
      <c r="EGI193" s="81"/>
      <c r="EGJ193" s="102"/>
      <c r="EGK193" s="80"/>
      <c r="EGL193" s="78"/>
      <c r="EGM193" s="78"/>
      <c r="EGN193" s="78"/>
      <c r="EGO193" s="78"/>
      <c r="EGP193" s="83"/>
      <c r="EGQ193" s="84"/>
      <c r="EGR193" s="84"/>
      <c r="EGS193" s="84"/>
      <c r="EGT193" s="85"/>
      <c r="EGU193" s="78"/>
      <c r="EGV193" s="78"/>
      <c r="EGW193" s="78"/>
      <c r="EGX193" s="100"/>
      <c r="EGY193" s="78"/>
      <c r="EGZ193" s="81"/>
      <c r="EHA193" s="102"/>
      <c r="EHB193" s="80"/>
      <c r="EHC193" s="78"/>
      <c r="EHD193" s="78"/>
      <c r="EHE193" s="78"/>
      <c r="EHF193" s="78"/>
      <c r="EHG193" s="83"/>
      <c r="EHH193" s="84"/>
      <c r="EHI193" s="84"/>
      <c r="EHJ193" s="84"/>
      <c r="EHK193" s="85"/>
      <c r="EHL193" s="78"/>
      <c r="EHM193" s="78"/>
      <c r="EHN193" s="78"/>
      <c r="EHO193" s="100"/>
      <c r="EHP193" s="78"/>
      <c r="EHQ193" s="81"/>
      <c r="EHR193" s="102"/>
      <c r="EHS193" s="80"/>
      <c r="EHT193" s="78"/>
      <c r="EHU193" s="78"/>
      <c r="EHV193" s="78"/>
      <c r="EHW193" s="78"/>
      <c r="EHX193" s="83"/>
      <c r="EHY193" s="84"/>
      <c r="EHZ193" s="84"/>
      <c r="EIA193" s="84"/>
      <c r="EIB193" s="85"/>
      <c r="EIC193" s="78"/>
      <c r="EID193" s="78"/>
      <c r="EIE193" s="78"/>
      <c r="EIF193" s="100"/>
      <c r="EIG193" s="78"/>
      <c r="EIH193" s="81"/>
      <c r="EII193" s="102"/>
      <c r="EIJ193" s="80"/>
      <c r="EIK193" s="78"/>
      <c r="EIL193" s="78"/>
      <c r="EIM193" s="78"/>
      <c r="EIN193" s="78"/>
      <c r="EIO193" s="83"/>
      <c r="EIP193" s="84"/>
      <c r="EIQ193" s="84"/>
      <c r="EIR193" s="84"/>
      <c r="EIS193" s="85"/>
      <c r="EIT193" s="78"/>
      <c r="EIU193" s="78"/>
      <c r="EIV193" s="78"/>
      <c r="EIW193" s="100"/>
      <c r="EIX193" s="78"/>
      <c r="EIY193" s="81"/>
      <c r="EIZ193" s="102"/>
      <c r="EJA193" s="80"/>
      <c r="EJB193" s="78"/>
      <c r="EJC193" s="78"/>
      <c r="EJD193" s="78"/>
      <c r="EJE193" s="78"/>
      <c r="EJF193" s="83"/>
      <c r="EJG193" s="84"/>
      <c r="EJH193" s="84"/>
      <c r="EJI193" s="84"/>
      <c r="EJJ193" s="85"/>
      <c r="EJK193" s="78"/>
      <c r="EJL193" s="78"/>
      <c r="EJM193" s="78"/>
      <c r="EJN193" s="100"/>
      <c r="EJO193" s="78"/>
      <c r="EJP193" s="81"/>
      <c r="EJQ193" s="102"/>
      <c r="EJR193" s="80"/>
      <c r="EJS193" s="78"/>
      <c r="EJT193" s="78"/>
      <c r="EJU193" s="78"/>
      <c r="EJV193" s="78"/>
      <c r="EJW193" s="83"/>
      <c r="EJX193" s="84"/>
      <c r="EJY193" s="84"/>
      <c r="EJZ193" s="84"/>
      <c r="EKA193" s="85"/>
      <c r="EKB193" s="78"/>
      <c r="EKC193" s="78"/>
      <c r="EKD193" s="78"/>
      <c r="EKE193" s="100"/>
      <c r="EKF193" s="78"/>
      <c r="EKG193" s="81"/>
      <c r="EKH193" s="102"/>
      <c r="EKI193" s="80"/>
      <c r="EKJ193" s="78"/>
      <c r="EKK193" s="78"/>
      <c r="EKL193" s="78"/>
      <c r="EKM193" s="78"/>
      <c r="EKN193" s="83"/>
      <c r="EKO193" s="84"/>
      <c r="EKP193" s="84"/>
      <c r="EKQ193" s="84"/>
      <c r="EKR193" s="85"/>
      <c r="EKS193" s="78"/>
      <c r="EKT193" s="78"/>
      <c r="EKU193" s="78"/>
      <c r="EKV193" s="100"/>
      <c r="EKW193" s="78"/>
      <c r="EKX193" s="81"/>
      <c r="EKY193" s="102"/>
      <c r="EKZ193" s="80"/>
      <c r="ELA193" s="78"/>
      <c r="ELB193" s="78"/>
      <c r="ELC193" s="78"/>
      <c r="ELD193" s="78"/>
      <c r="ELE193" s="83"/>
      <c r="ELF193" s="84"/>
      <c r="ELG193" s="84"/>
      <c r="ELH193" s="84"/>
      <c r="ELI193" s="85"/>
      <c r="ELJ193" s="78"/>
      <c r="ELK193" s="78"/>
      <c r="ELL193" s="78"/>
      <c r="ELM193" s="100"/>
      <c r="ELN193" s="78"/>
      <c r="ELO193" s="81"/>
      <c r="ELP193" s="102"/>
      <c r="ELQ193" s="80"/>
      <c r="ELR193" s="78"/>
      <c r="ELS193" s="78"/>
      <c r="ELT193" s="78"/>
      <c r="ELU193" s="78"/>
      <c r="ELV193" s="83"/>
      <c r="ELW193" s="84"/>
      <c r="ELX193" s="84"/>
      <c r="ELY193" s="84"/>
      <c r="ELZ193" s="85"/>
      <c r="EMA193" s="78"/>
      <c r="EMB193" s="78"/>
      <c r="EMC193" s="78"/>
      <c r="EMD193" s="100"/>
      <c r="EME193" s="78"/>
      <c r="EMF193" s="81"/>
      <c r="EMG193" s="102"/>
      <c r="EMH193" s="80"/>
      <c r="EMI193" s="78"/>
      <c r="EMJ193" s="78"/>
      <c r="EMK193" s="78"/>
      <c r="EML193" s="78"/>
      <c r="EMM193" s="83"/>
      <c r="EMN193" s="84"/>
      <c r="EMO193" s="84"/>
      <c r="EMP193" s="84"/>
      <c r="EMQ193" s="85"/>
      <c r="EMR193" s="78"/>
      <c r="EMS193" s="78"/>
      <c r="EMT193" s="78"/>
      <c r="EMU193" s="100"/>
      <c r="EMV193" s="78"/>
      <c r="EMW193" s="81"/>
      <c r="EMX193" s="102"/>
      <c r="EMY193" s="80"/>
      <c r="EMZ193" s="78"/>
      <c r="ENA193" s="78"/>
      <c r="ENB193" s="78"/>
      <c r="ENC193" s="78"/>
      <c r="END193" s="83"/>
      <c r="ENE193" s="84"/>
      <c r="ENF193" s="84"/>
      <c r="ENG193" s="84"/>
      <c r="ENH193" s="85"/>
      <c r="ENI193" s="78"/>
      <c r="ENJ193" s="78"/>
      <c r="ENK193" s="78"/>
      <c r="ENL193" s="100"/>
      <c r="ENM193" s="78"/>
      <c r="ENN193" s="81"/>
      <c r="ENO193" s="102"/>
      <c r="ENP193" s="80"/>
      <c r="ENQ193" s="78"/>
      <c r="ENR193" s="78"/>
      <c r="ENS193" s="78"/>
      <c r="ENT193" s="78"/>
      <c r="ENU193" s="83"/>
      <c r="ENV193" s="84"/>
      <c r="ENW193" s="84"/>
      <c r="ENX193" s="84"/>
      <c r="ENY193" s="85"/>
      <c r="ENZ193" s="78"/>
      <c r="EOA193" s="78"/>
      <c r="EOB193" s="78"/>
      <c r="EOC193" s="100"/>
      <c r="EOD193" s="78"/>
      <c r="EOE193" s="81"/>
      <c r="EOF193" s="102"/>
      <c r="EOG193" s="80"/>
      <c r="EOH193" s="78"/>
      <c r="EOI193" s="78"/>
      <c r="EOJ193" s="78"/>
      <c r="EOK193" s="78"/>
      <c r="EOL193" s="83"/>
      <c r="EOM193" s="84"/>
      <c r="EON193" s="84"/>
      <c r="EOO193" s="84"/>
      <c r="EOP193" s="85"/>
      <c r="EOQ193" s="78"/>
      <c r="EOR193" s="78"/>
      <c r="EOS193" s="78"/>
      <c r="EOT193" s="100"/>
      <c r="EOU193" s="78"/>
      <c r="EOV193" s="81"/>
      <c r="EOW193" s="102"/>
      <c r="EOX193" s="80"/>
      <c r="EOY193" s="78"/>
      <c r="EOZ193" s="78"/>
      <c r="EPA193" s="78"/>
      <c r="EPB193" s="78"/>
      <c r="EPC193" s="83"/>
      <c r="EPD193" s="84"/>
      <c r="EPE193" s="84"/>
      <c r="EPF193" s="84"/>
      <c r="EPG193" s="85"/>
      <c r="EPH193" s="78"/>
      <c r="EPI193" s="78"/>
      <c r="EPJ193" s="78"/>
      <c r="EPK193" s="100"/>
      <c r="EPL193" s="78"/>
      <c r="EPM193" s="81"/>
      <c r="EPN193" s="102"/>
      <c r="EPO193" s="80"/>
      <c r="EPP193" s="78"/>
      <c r="EPQ193" s="78"/>
      <c r="EPR193" s="78"/>
      <c r="EPS193" s="78"/>
      <c r="EPT193" s="83"/>
      <c r="EPU193" s="84"/>
      <c r="EPV193" s="84"/>
      <c r="EPW193" s="84"/>
      <c r="EPX193" s="85"/>
      <c r="EPY193" s="78"/>
      <c r="EPZ193" s="78"/>
      <c r="EQA193" s="78"/>
      <c r="EQB193" s="100"/>
      <c r="EQC193" s="78"/>
      <c r="EQD193" s="81"/>
      <c r="EQE193" s="102"/>
      <c r="EQF193" s="80"/>
      <c r="EQG193" s="78"/>
      <c r="EQH193" s="78"/>
      <c r="EQI193" s="78"/>
      <c r="EQJ193" s="78"/>
      <c r="EQK193" s="83"/>
      <c r="EQL193" s="84"/>
      <c r="EQM193" s="84"/>
      <c r="EQN193" s="84"/>
      <c r="EQO193" s="85"/>
      <c r="EQP193" s="78"/>
      <c r="EQQ193" s="78"/>
      <c r="EQR193" s="78"/>
      <c r="EQS193" s="100"/>
      <c r="EQT193" s="78"/>
      <c r="EQU193" s="81"/>
      <c r="EQV193" s="102"/>
      <c r="EQW193" s="80"/>
      <c r="EQX193" s="78"/>
      <c r="EQY193" s="78"/>
      <c r="EQZ193" s="78"/>
      <c r="ERA193" s="78"/>
      <c r="ERB193" s="83"/>
      <c r="ERC193" s="84"/>
      <c r="ERD193" s="84"/>
      <c r="ERE193" s="84"/>
      <c r="ERF193" s="85"/>
      <c r="ERG193" s="78"/>
      <c r="ERH193" s="78"/>
      <c r="ERI193" s="78"/>
      <c r="ERJ193" s="100"/>
      <c r="ERK193" s="78"/>
      <c r="ERL193" s="81"/>
      <c r="ERM193" s="102"/>
      <c r="ERN193" s="80"/>
      <c r="ERO193" s="78"/>
      <c r="ERP193" s="78"/>
      <c r="ERQ193" s="78"/>
      <c r="ERR193" s="78"/>
      <c r="ERS193" s="83"/>
      <c r="ERT193" s="84"/>
      <c r="ERU193" s="84"/>
      <c r="ERV193" s="84"/>
      <c r="ERW193" s="85"/>
      <c r="ERX193" s="78"/>
      <c r="ERY193" s="78"/>
      <c r="ERZ193" s="78"/>
      <c r="ESA193" s="100"/>
      <c r="ESB193" s="78"/>
      <c r="ESC193" s="81"/>
      <c r="ESD193" s="102"/>
      <c r="ESE193" s="80"/>
      <c r="ESF193" s="78"/>
      <c r="ESG193" s="78"/>
      <c r="ESH193" s="78"/>
      <c r="ESI193" s="78"/>
      <c r="ESJ193" s="83"/>
      <c r="ESK193" s="84"/>
      <c r="ESL193" s="84"/>
      <c r="ESM193" s="84"/>
      <c r="ESN193" s="85"/>
      <c r="ESO193" s="78"/>
      <c r="ESP193" s="78"/>
      <c r="ESQ193" s="78"/>
      <c r="ESR193" s="100"/>
      <c r="ESS193" s="78"/>
      <c r="EST193" s="81"/>
      <c r="ESU193" s="102"/>
      <c r="ESV193" s="80"/>
      <c r="ESW193" s="78"/>
      <c r="ESX193" s="78"/>
      <c r="ESY193" s="78"/>
      <c r="ESZ193" s="78"/>
      <c r="ETA193" s="83"/>
      <c r="ETB193" s="84"/>
      <c r="ETC193" s="84"/>
      <c r="ETD193" s="84"/>
      <c r="ETE193" s="85"/>
      <c r="ETF193" s="78"/>
      <c r="ETG193" s="78"/>
      <c r="ETH193" s="78"/>
      <c r="ETI193" s="100"/>
      <c r="ETJ193" s="78"/>
      <c r="ETK193" s="81"/>
      <c r="ETL193" s="102"/>
      <c r="ETM193" s="80"/>
      <c r="ETN193" s="78"/>
      <c r="ETO193" s="78"/>
      <c r="ETP193" s="78"/>
      <c r="ETQ193" s="78"/>
      <c r="ETR193" s="83"/>
      <c r="ETS193" s="84"/>
      <c r="ETT193" s="84"/>
      <c r="ETU193" s="84"/>
      <c r="ETV193" s="85"/>
      <c r="ETW193" s="78"/>
      <c r="ETX193" s="78"/>
      <c r="ETY193" s="78"/>
      <c r="ETZ193" s="100"/>
      <c r="EUA193" s="78"/>
      <c r="EUB193" s="81"/>
      <c r="EUC193" s="102"/>
      <c r="EUD193" s="80"/>
      <c r="EUE193" s="78"/>
      <c r="EUF193" s="78"/>
      <c r="EUG193" s="78"/>
      <c r="EUH193" s="78"/>
      <c r="EUI193" s="83"/>
      <c r="EUJ193" s="84"/>
      <c r="EUK193" s="84"/>
      <c r="EUL193" s="84"/>
      <c r="EUM193" s="85"/>
      <c r="EUN193" s="78"/>
      <c r="EUO193" s="78"/>
      <c r="EUP193" s="78"/>
      <c r="EUQ193" s="100"/>
      <c r="EUR193" s="78"/>
      <c r="EUS193" s="81"/>
      <c r="EUT193" s="102"/>
      <c r="EUU193" s="80"/>
      <c r="EUV193" s="78"/>
      <c r="EUW193" s="78"/>
      <c r="EUX193" s="78"/>
      <c r="EUY193" s="78"/>
      <c r="EUZ193" s="83"/>
      <c r="EVA193" s="84"/>
      <c r="EVB193" s="84"/>
      <c r="EVC193" s="84"/>
      <c r="EVD193" s="85"/>
      <c r="EVE193" s="78"/>
      <c r="EVF193" s="78"/>
      <c r="EVG193" s="78"/>
      <c r="EVH193" s="100"/>
      <c r="EVI193" s="78"/>
      <c r="EVJ193" s="81"/>
      <c r="EVK193" s="102"/>
      <c r="EVL193" s="80"/>
      <c r="EVM193" s="78"/>
      <c r="EVN193" s="78"/>
      <c r="EVO193" s="78"/>
      <c r="EVP193" s="78"/>
      <c r="EVQ193" s="83"/>
      <c r="EVR193" s="84"/>
      <c r="EVS193" s="84"/>
      <c r="EVT193" s="84"/>
      <c r="EVU193" s="85"/>
      <c r="EVV193" s="78"/>
      <c r="EVW193" s="78"/>
      <c r="EVX193" s="78"/>
      <c r="EVY193" s="100"/>
      <c r="EVZ193" s="78"/>
      <c r="EWA193" s="81"/>
      <c r="EWB193" s="102"/>
      <c r="EWC193" s="80"/>
      <c r="EWD193" s="78"/>
      <c r="EWE193" s="78"/>
      <c r="EWF193" s="78"/>
      <c r="EWG193" s="78"/>
      <c r="EWH193" s="83"/>
      <c r="EWI193" s="84"/>
      <c r="EWJ193" s="84"/>
      <c r="EWK193" s="84"/>
      <c r="EWL193" s="85"/>
      <c r="EWM193" s="78"/>
      <c r="EWN193" s="78"/>
      <c r="EWO193" s="78"/>
      <c r="EWP193" s="100"/>
      <c r="EWQ193" s="78"/>
      <c r="EWR193" s="81"/>
      <c r="EWS193" s="102"/>
      <c r="EWT193" s="80"/>
      <c r="EWU193" s="78"/>
      <c r="EWV193" s="78"/>
      <c r="EWW193" s="78"/>
      <c r="EWX193" s="78"/>
      <c r="EWY193" s="83"/>
      <c r="EWZ193" s="84"/>
      <c r="EXA193" s="84"/>
      <c r="EXB193" s="84"/>
      <c r="EXC193" s="85"/>
      <c r="EXD193" s="78"/>
      <c r="EXE193" s="78"/>
      <c r="EXF193" s="78"/>
      <c r="EXG193" s="100"/>
      <c r="EXH193" s="78"/>
      <c r="EXI193" s="81"/>
      <c r="EXJ193" s="102"/>
      <c r="EXK193" s="80"/>
      <c r="EXL193" s="78"/>
      <c r="EXM193" s="78"/>
      <c r="EXN193" s="78"/>
      <c r="EXO193" s="78"/>
      <c r="EXP193" s="83"/>
      <c r="EXQ193" s="84"/>
      <c r="EXR193" s="84"/>
      <c r="EXS193" s="84"/>
      <c r="EXT193" s="85"/>
      <c r="EXU193" s="78"/>
      <c r="EXV193" s="78"/>
      <c r="EXW193" s="78"/>
      <c r="EXX193" s="100"/>
      <c r="EXY193" s="78"/>
      <c r="EXZ193" s="81"/>
      <c r="EYA193" s="102"/>
      <c r="EYB193" s="80"/>
      <c r="EYC193" s="78"/>
      <c r="EYD193" s="78"/>
      <c r="EYE193" s="78"/>
      <c r="EYF193" s="78"/>
      <c r="EYG193" s="83"/>
      <c r="EYH193" s="84"/>
      <c r="EYI193" s="84"/>
      <c r="EYJ193" s="84"/>
      <c r="EYK193" s="85"/>
      <c r="EYL193" s="78"/>
      <c r="EYM193" s="78"/>
      <c r="EYN193" s="78"/>
      <c r="EYO193" s="100"/>
      <c r="EYP193" s="78"/>
      <c r="EYQ193" s="81"/>
      <c r="EYR193" s="102"/>
      <c r="EYS193" s="80"/>
      <c r="EYT193" s="78"/>
      <c r="EYU193" s="78"/>
      <c r="EYV193" s="78"/>
      <c r="EYW193" s="78"/>
      <c r="EYX193" s="83"/>
      <c r="EYY193" s="84"/>
      <c r="EYZ193" s="84"/>
      <c r="EZA193" s="84"/>
      <c r="EZB193" s="85"/>
      <c r="EZC193" s="78"/>
      <c r="EZD193" s="78"/>
      <c r="EZE193" s="78"/>
      <c r="EZF193" s="100"/>
      <c r="EZG193" s="78"/>
      <c r="EZH193" s="81"/>
      <c r="EZI193" s="102"/>
      <c r="EZJ193" s="80"/>
      <c r="EZK193" s="78"/>
      <c r="EZL193" s="78"/>
      <c r="EZM193" s="78"/>
      <c r="EZN193" s="78"/>
      <c r="EZO193" s="83"/>
      <c r="EZP193" s="84"/>
      <c r="EZQ193" s="84"/>
      <c r="EZR193" s="84"/>
      <c r="EZS193" s="85"/>
      <c r="EZT193" s="78"/>
      <c r="EZU193" s="78"/>
      <c r="EZV193" s="78"/>
      <c r="EZW193" s="100"/>
      <c r="EZX193" s="78"/>
      <c r="EZY193" s="81"/>
      <c r="EZZ193" s="102"/>
      <c r="FAA193" s="80"/>
      <c r="FAB193" s="78"/>
      <c r="FAC193" s="78"/>
      <c r="FAD193" s="78"/>
      <c r="FAE193" s="78"/>
      <c r="FAF193" s="83"/>
      <c r="FAG193" s="84"/>
      <c r="FAH193" s="84"/>
      <c r="FAI193" s="84"/>
      <c r="FAJ193" s="85"/>
      <c r="FAK193" s="78"/>
      <c r="FAL193" s="78"/>
      <c r="FAM193" s="78"/>
      <c r="FAN193" s="100"/>
      <c r="FAO193" s="78"/>
      <c r="FAP193" s="81"/>
      <c r="FAQ193" s="102"/>
      <c r="FAR193" s="80"/>
      <c r="FAS193" s="78"/>
      <c r="FAT193" s="78"/>
      <c r="FAU193" s="78"/>
      <c r="FAV193" s="78"/>
      <c r="FAW193" s="83"/>
      <c r="FAX193" s="84"/>
      <c r="FAY193" s="84"/>
      <c r="FAZ193" s="84"/>
      <c r="FBA193" s="85"/>
      <c r="FBB193" s="78"/>
      <c r="FBC193" s="78"/>
      <c r="FBD193" s="78"/>
      <c r="FBE193" s="100"/>
      <c r="FBF193" s="78"/>
      <c r="FBG193" s="81"/>
      <c r="FBH193" s="102"/>
      <c r="FBI193" s="80"/>
      <c r="FBJ193" s="78"/>
      <c r="FBK193" s="78"/>
      <c r="FBL193" s="78"/>
      <c r="FBM193" s="78"/>
      <c r="FBN193" s="83"/>
      <c r="FBO193" s="84"/>
      <c r="FBP193" s="84"/>
      <c r="FBQ193" s="84"/>
      <c r="FBR193" s="85"/>
      <c r="FBS193" s="78"/>
      <c r="FBT193" s="78"/>
      <c r="FBU193" s="78"/>
      <c r="FBV193" s="100"/>
      <c r="FBW193" s="78"/>
      <c r="FBX193" s="81"/>
      <c r="FBY193" s="102"/>
      <c r="FBZ193" s="80"/>
      <c r="FCA193" s="78"/>
      <c r="FCB193" s="78"/>
      <c r="FCC193" s="78"/>
      <c r="FCD193" s="78"/>
      <c r="FCE193" s="83"/>
      <c r="FCF193" s="84"/>
      <c r="FCG193" s="84"/>
      <c r="FCH193" s="84"/>
      <c r="FCI193" s="85"/>
      <c r="FCJ193" s="78"/>
      <c r="FCK193" s="78"/>
      <c r="FCL193" s="78"/>
      <c r="FCM193" s="100"/>
      <c r="FCN193" s="78"/>
      <c r="FCO193" s="81"/>
      <c r="FCP193" s="102"/>
      <c r="FCQ193" s="80"/>
      <c r="FCR193" s="78"/>
      <c r="FCS193" s="78"/>
      <c r="FCT193" s="78"/>
      <c r="FCU193" s="78"/>
      <c r="FCV193" s="83"/>
      <c r="FCW193" s="84"/>
      <c r="FCX193" s="84"/>
      <c r="FCY193" s="84"/>
      <c r="FCZ193" s="85"/>
      <c r="FDA193" s="78"/>
      <c r="FDB193" s="78"/>
      <c r="FDC193" s="78"/>
      <c r="FDD193" s="100"/>
      <c r="FDE193" s="78"/>
      <c r="FDF193" s="81"/>
      <c r="FDG193" s="102"/>
      <c r="FDH193" s="80"/>
      <c r="FDI193" s="78"/>
      <c r="FDJ193" s="78"/>
      <c r="FDK193" s="78"/>
      <c r="FDL193" s="78"/>
      <c r="FDM193" s="83"/>
      <c r="FDN193" s="84"/>
      <c r="FDO193" s="84"/>
      <c r="FDP193" s="84"/>
      <c r="FDQ193" s="85"/>
      <c r="FDR193" s="78"/>
      <c r="FDS193" s="78"/>
      <c r="FDT193" s="78"/>
      <c r="FDU193" s="100"/>
      <c r="FDV193" s="78"/>
      <c r="FDW193" s="81"/>
      <c r="FDX193" s="102"/>
      <c r="FDY193" s="80"/>
      <c r="FDZ193" s="78"/>
      <c r="FEA193" s="78"/>
      <c r="FEB193" s="78"/>
      <c r="FEC193" s="78"/>
      <c r="FED193" s="83"/>
      <c r="FEE193" s="84"/>
      <c r="FEF193" s="84"/>
      <c r="FEG193" s="84"/>
      <c r="FEH193" s="85"/>
      <c r="FEI193" s="78"/>
      <c r="FEJ193" s="78"/>
      <c r="FEK193" s="78"/>
      <c r="FEL193" s="100"/>
      <c r="FEM193" s="78"/>
      <c r="FEN193" s="81"/>
      <c r="FEO193" s="102"/>
      <c r="FEP193" s="80"/>
      <c r="FEQ193" s="78"/>
      <c r="FER193" s="78"/>
      <c r="FES193" s="78"/>
      <c r="FET193" s="78"/>
      <c r="FEU193" s="83"/>
      <c r="FEV193" s="84"/>
      <c r="FEW193" s="84"/>
      <c r="FEX193" s="84"/>
      <c r="FEY193" s="85"/>
      <c r="FEZ193" s="78"/>
      <c r="FFA193" s="78"/>
      <c r="FFB193" s="78"/>
      <c r="FFC193" s="100"/>
      <c r="FFD193" s="78"/>
      <c r="FFE193" s="81"/>
      <c r="FFF193" s="102"/>
      <c r="FFG193" s="80"/>
      <c r="FFH193" s="78"/>
      <c r="FFI193" s="78"/>
      <c r="FFJ193" s="78"/>
      <c r="FFK193" s="78"/>
      <c r="FFL193" s="83"/>
      <c r="FFM193" s="84"/>
      <c r="FFN193" s="84"/>
      <c r="FFO193" s="84"/>
      <c r="FFP193" s="85"/>
      <c r="FFQ193" s="78"/>
      <c r="FFR193" s="78"/>
      <c r="FFS193" s="78"/>
      <c r="FFT193" s="100"/>
      <c r="FFU193" s="78"/>
      <c r="FFV193" s="81"/>
      <c r="FFW193" s="102"/>
      <c r="FFX193" s="80"/>
      <c r="FFY193" s="78"/>
      <c r="FFZ193" s="78"/>
      <c r="FGA193" s="78"/>
      <c r="FGB193" s="78"/>
      <c r="FGC193" s="83"/>
      <c r="FGD193" s="84"/>
      <c r="FGE193" s="84"/>
      <c r="FGF193" s="84"/>
      <c r="FGG193" s="85"/>
      <c r="FGH193" s="78"/>
      <c r="FGI193" s="78"/>
      <c r="FGJ193" s="78"/>
      <c r="FGK193" s="100"/>
      <c r="FGL193" s="78"/>
      <c r="FGM193" s="81"/>
      <c r="FGN193" s="102"/>
      <c r="FGO193" s="80"/>
      <c r="FGP193" s="78"/>
      <c r="FGQ193" s="78"/>
      <c r="FGR193" s="78"/>
      <c r="FGS193" s="78"/>
      <c r="FGT193" s="83"/>
      <c r="FGU193" s="84"/>
      <c r="FGV193" s="84"/>
      <c r="FGW193" s="84"/>
      <c r="FGX193" s="85"/>
      <c r="FGY193" s="78"/>
      <c r="FGZ193" s="78"/>
      <c r="FHA193" s="78"/>
      <c r="FHB193" s="100"/>
      <c r="FHC193" s="78"/>
      <c r="FHD193" s="81"/>
      <c r="FHE193" s="102"/>
      <c r="FHF193" s="80"/>
      <c r="FHG193" s="78"/>
      <c r="FHH193" s="78"/>
      <c r="FHI193" s="78"/>
      <c r="FHJ193" s="78"/>
      <c r="FHK193" s="83"/>
      <c r="FHL193" s="84"/>
      <c r="FHM193" s="84"/>
      <c r="FHN193" s="84"/>
      <c r="FHO193" s="85"/>
      <c r="FHP193" s="78"/>
      <c r="FHQ193" s="78"/>
      <c r="FHR193" s="78"/>
      <c r="FHS193" s="100"/>
      <c r="FHT193" s="78"/>
      <c r="FHU193" s="81"/>
      <c r="FHV193" s="102"/>
      <c r="FHW193" s="80"/>
      <c r="FHX193" s="78"/>
      <c r="FHY193" s="78"/>
      <c r="FHZ193" s="78"/>
      <c r="FIA193" s="78"/>
      <c r="FIB193" s="83"/>
      <c r="FIC193" s="84"/>
      <c r="FID193" s="84"/>
      <c r="FIE193" s="84"/>
      <c r="FIF193" s="85"/>
      <c r="FIG193" s="78"/>
      <c r="FIH193" s="78"/>
      <c r="FII193" s="78"/>
      <c r="FIJ193" s="100"/>
      <c r="FIK193" s="78"/>
      <c r="FIL193" s="81"/>
      <c r="FIM193" s="102"/>
      <c r="FIN193" s="80"/>
      <c r="FIO193" s="78"/>
      <c r="FIP193" s="78"/>
      <c r="FIQ193" s="78"/>
      <c r="FIR193" s="78"/>
      <c r="FIS193" s="83"/>
      <c r="FIT193" s="84"/>
      <c r="FIU193" s="84"/>
      <c r="FIV193" s="84"/>
      <c r="FIW193" s="85"/>
      <c r="FIX193" s="78"/>
      <c r="FIY193" s="78"/>
      <c r="FIZ193" s="78"/>
      <c r="FJA193" s="100"/>
      <c r="FJB193" s="78"/>
      <c r="FJC193" s="81"/>
      <c r="FJD193" s="102"/>
      <c r="FJE193" s="80"/>
      <c r="FJF193" s="78"/>
      <c r="FJG193" s="78"/>
      <c r="FJH193" s="78"/>
      <c r="FJI193" s="78"/>
      <c r="FJJ193" s="83"/>
      <c r="FJK193" s="84"/>
      <c r="FJL193" s="84"/>
      <c r="FJM193" s="84"/>
      <c r="FJN193" s="85"/>
      <c r="FJO193" s="78"/>
      <c r="FJP193" s="78"/>
      <c r="FJQ193" s="78"/>
      <c r="FJR193" s="100"/>
      <c r="FJS193" s="78"/>
      <c r="FJT193" s="81"/>
      <c r="FJU193" s="102"/>
      <c r="FJV193" s="80"/>
      <c r="FJW193" s="78"/>
      <c r="FJX193" s="78"/>
      <c r="FJY193" s="78"/>
      <c r="FJZ193" s="78"/>
      <c r="FKA193" s="83"/>
      <c r="FKB193" s="84"/>
      <c r="FKC193" s="84"/>
      <c r="FKD193" s="84"/>
      <c r="FKE193" s="85"/>
      <c r="FKF193" s="78"/>
      <c r="FKG193" s="78"/>
      <c r="FKH193" s="78"/>
      <c r="FKI193" s="100"/>
      <c r="FKJ193" s="78"/>
      <c r="FKK193" s="81"/>
      <c r="FKL193" s="102"/>
      <c r="FKM193" s="80"/>
      <c r="FKN193" s="78"/>
      <c r="FKO193" s="78"/>
      <c r="FKP193" s="78"/>
      <c r="FKQ193" s="78"/>
      <c r="FKR193" s="83"/>
      <c r="FKS193" s="84"/>
      <c r="FKT193" s="84"/>
      <c r="FKU193" s="84"/>
      <c r="FKV193" s="85"/>
      <c r="FKW193" s="78"/>
      <c r="FKX193" s="78"/>
      <c r="FKY193" s="78"/>
      <c r="FKZ193" s="100"/>
      <c r="FLA193" s="78"/>
      <c r="FLB193" s="81"/>
      <c r="FLC193" s="102"/>
      <c r="FLD193" s="80"/>
      <c r="FLE193" s="78"/>
      <c r="FLF193" s="78"/>
      <c r="FLG193" s="78"/>
      <c r="FLH193" s="78"/>
      <c r="FLI193" s="83"/>
      <c r="FLJ193" s="84"/>
      <c r="FLK193" s="84"/>
      <c r="FLL193" s="84"/>
      <c r="FLM193" s="85"/>
      <c r="FLN193" s="78"/>
      <c r="FLO193" s="78"/>
      <c r="FLP193" s="78"/>
      <c r="FLQ193" s="100"/>
      <c r="FLR193" s="78"/>
      <c r="FLS193" s="81"/>
      <c r="FLT193" s="102"/>
      <c r="FLU193" s="80"/>
      <c r="FLV193" s="78"/>
      <c r="FLW193" s="78"/>
      <c r="FLX193" s="78"/>
      <c r="FLY193" s="78"/>
      <c r="FLZ193" s="83"/>
      <c r="FMA193" s="84"/>
      <c r="FMB193" s="84"/>
      <c r="FMC193" s="84"/>
      <c r="FMD193" s="85"/>
      <c r="FME193" s="78"/>
      <c r="FMF193" s="78"/>
      <c r="FMG193" s="78"/>
      <c r="FMH193" s="100"/>
      <c r="FMI193" s="78"/>
      <c r="FMJ193" s="81"/>
      <c r="FMK193" s="102"/>
      <c r="FML193" s="80"/>
      <c r="FMM193" s="78"/>
      <c r="FMN193" s="78"/>
      <c r="FMO193" s="78"/>
      <c r="FMP193" s="78"/>
      <c r="FMQ193" s="83"/>
      <c r="FMR193" s="84"/>
      <c r="FMS193" s="84"/>
      <c r="FMT193" s="84"/>
      <c r="FMU193" s="85"/>
      <c r="FMV193" s="78"/>
      <c r="FMW193" s="78"/>
      <c r="FMX193" s="78"/>
      <c r="FMY193" s="100"/>
      <c r="FMZ193" s="78"/>
      <c r="FNA193" s="81"/>
      <c r="FNB193" s="102"/>
      <c r="FNC193" s="80"/>
      <c r="FND193" s="78"/>
      <c r="FNE193" s="78"/>
      <c r="FNF193" s="78"/>
      <c r="FNG193" s="78"/>
      <c r="FNH193" s="83"/>
      <c r="FNI193" s="84"/>
      <c r="FNJ193" s="84"/>
      <c r="FNK193" s="84"/>
      <c r="FNL193" s="85"/>
      <c r="FNM193" s="78"/>
      <c r="FNN193" s="78"/>
      <c r="FNO193" s="78"/>
      <c r="FNP193" s="100"/>
      <c r="FNQ193" s="78"/>
      <c r="FNR193" s="81"/>
      <c r="FNS193" s="102"/>
      <c r="FNT193" s="80"/>
      <c r="FNU193" s="78"/>
      <c r="FNV193" s="78"/>
      <c r="FNW193" s="78"/>
      <c r="FNX193" s="78"/>
      <c r="FNY193" s="83"/>
      <c r="FNZ193" s="84"/>
      <c r="FOA193" s="84"/>
      <c r="FOB193" s="84"/>
      <c r="FOC193" s="85"/>
      <c r="FOD193" s="78"/>
      <c r="FOE193" s="78"/>
      <c r="FOF193" s="78"/>
      <c r="FOG193" s="100"/>
      <c r="FOH193" s="78"/>
      <c r="FOI193" s="81"/>
      <c r="FOJ193" s="102"/>
      <c r="FOK193" s="80"/>
      <c r="FOL193" s="78"/>
      <c r="FOM193" s="78"/>
      <c r="FON193" s="78"/>
      <c r="FOO193" s="78"/>
      <c r="FOP193" s="83"/>
      <c r="FOQ193" s="84"/>
      <c r="FOR193" s="84"/>
      <c r="FOS193" s="84"/>
      <c r="FOT193" s="85"/>
      <c r="FOU193" s="78"/>
      <c r="FOV193" s="78"/>
      <c r="FOW193" s="78"/>
      <c r="FOX193" s="100"/>
      <c r="FOY193" s="78"/>
      <c r="FOZ193" s="81"/>
      <c r="FPA193" s="102"/>
      <c r="FPB193" s="80"/>
      <c r="FPC193" s="78"/>
      <c r="FPD193" s="78"/>
      <c r="FPE193" s="78"/>
      <c r="FPF193" s="78"/>
      <c r="FPG193" s="83"/>
      <c r="FPH193" s="84"/>
      <c r="FPI193" s="84"/>
      <c r="FPJ193" s="84"/>
      <c r="FPK193" s="85"/>
      <c r="FPL193" s="78"/>
      <c r="FPM193" s="78"/>
      <c r="FPN193" s="78"/>
      <c r="FPO193" s="100"/>
      <c r="FPP193" s="78"/>
      <c r="FPQ193" s="81"/>
      <c r="FPR193" s="102"/>
      <c r="FPS193" s="80"/>
      <c r="FPT193" s="78"/>
      <c r="FPU193" s="78"/>
      <c r="FPV193" s="78"/>
      <c r="FPW193" s="78"/>
      <c r="FPX193" s="83"/>
      <c r="FPY193" s="84"/>
      <c r="FPZ193" s="84"/>
      <c r="FQA193" s="84"/>
      <c r="FQB193" s="85"/>
      <c r="FQC193" s="78"/>
      <c r="FQD193" s="78"/>
      <c r="FQE193" s="78"/>
      <c r="FQF193" s="100"/>
      <c r="FQG193" s="78"/>
      <c r="FQH193" s="81"/>
      <c r="FQI193" s="102"/>
      <c r="FQJ193" s="80"/>
      <c r="FQK193" s="78"/>
      <c r="FQL193" s="78"/>
      <c r="FQM193" s="78"/>
      <c r="FQN193" s="78"/>
      <c r="FQO193" s="83"/>
      <c r="FQP193" s="84"/>
      <c r="FQQ193" s="84"/>
      <c r="FQR193" s="84"/>
      <c r="FQS193" s="85"/>
      <c r="FQT193" s="78"/>
      <c r="FQU193" s="78"/>
      <c r="FQV193" s="78"/>
      <c r="FQW193" s="100"/>
      <c r="FQX193" s="78"/>
      <c r="FQY193" s="81"/>
      <c r="FQZ193" s="102"/>
      <c r="FRA193" s="80"/>
      <c r="FRB193" s="78"/>
      <c r="FRC193" s="78"/>
      <c r="FRD193" s="78"/>
      <c r="FRE193" s="78"/>
      <c r="FRF193" s="83"/>
      <c r="FRG193" s="84"/>
      <c r="FRH193" s="84"/>
      <c r="FRI193" s="84"/>
      <c r="FRJ193" s="85"/>
      <c r="FRK193" s="78"/>
      <c r="FRL193" s="78"/>
      <c r="FRM193" s="78"/>
      <c r="FRN193" s="100"/>
      <c r="FRO193" s="78"/>
      <c r="FRP193" s="81"/>
      <c r="FRQ193" s="102"/>
      <c r="FRR193" s="80"/>
      <c r="FRS193" s="78"/>
      <c r="FRT193" s="78"/>
      <c r="FRU193" s="78"/>
      <c r="FRV193" s="78"/>
      <c r="FRW193" s="83"/>
      <c r="FRX193" s="84"/>
      <c r="FRY193" s="84"/>
      <c r="FRZ193" s="84"/>
      <c r="FSA193" s="85"/>
      <c r="FSB193" s="78"/>
      <c r="FSC193" s="78"/>
      <c r="FSD193" s="78"/>
      <c r="FSE193" s="100"/>
      <c r="FSF193" s="78"/>
      <c r="FSG193" s="81"/>
      <c r="FSH193" s="102"/>
      <c r="FSI193" s="80"/>
      <c r="FSJ193" s="78"/>
      <c r="FSK193" s="78"/>
      <c r="FSL193" s="78"/>
      <c r="FSM193" s="78"/>
      <c r="FSN193" s="83"/>
      <c r="FSO193" s="84"/>
      <c r="FSP193" s="84"/>
      <c r="FSQ193" s="84"/>
      <c r="FSR193" s="85"/>
      <c r="FSS193" s="78"/>
      <c r="FST193" s="78"/>
      <c r="FSU193" s="78"/>
      <c r="FSV193" s="100"/>
      <c r="FSW193" s="78"/>
      <c r="FSX193" s="81"/>
      <c r="FSY193" s="102"/>
      <c r="FSZ193" s="80"/>
      <c r="FTA193" s="78"/>
      <c r="FTB193" s="78"/>
      <c r="FTC193" s="78"/>
      <c r="FTD193" s="78"/>
      <c r="FTE193" s="83"/>
      <c r="FTF193" s="84"/>
      <c r="FTG193" s="84"/>
      <c r="FTH193" s="84"/>
      <c r="FTI193" s="85"/>
      <c r="FTJ193" s="78"/>
      <c r="FTK193" s="78"/>
      <c r="FTL193" s="78"/>
      <c r="FTM193" s="100"/>
      <c r="FTN193" s="78"/>
      <c r="FTO193" s="81"/>
      <c r="FTP193" s="102"/>
      <c r="FTQ193" s="80"/>
      <c r="FTR193" s="78"/>
      <c r="FTS193" s="78"/>
      <c r="FTT193" s="78"/>
      <c r="FTU193" s="78"/>
      <c r="FTV193" s="83"/>
      <c r="FTW193" s="84"/>
      <c r="FTX193" s="84"/>
      <c r="FTY193" s="84"/>
      <c r="FTZ193" s="85"/>
      <c r="FUA193" s="78"/>
      <c r="FUB193" s="78"/>
      <c r="FUC193" s="78"/>
      <c r="FUD193" s="100"/>
      <c r="FUE193" s="78"/>
      <c r="FUF193" s="81"/>
      <c r="FUG193" s="102"/>
      <c r="FUH193" s="80"/>
      <c r="FUI193" s="78"/>
      <c r="FUJ193" s="78"/>
      <c r="FUK193" s="78"/>
      <c r="FUL193" s="78"/>
      <c r="FUM193" s="83"/>
      <c r="FUN193" s="84"/>
      <c r="FUO193" s="84"/>
      <c r="FUP193" s="84"/>
      <c r="FUQ193" s="85"/>
      <c r="FUR193" s="78"/>
      <c r="FUS193" s="78"/>
      <c r="FUT193" s="78"/>
      <c r="FUU193" s="100"/>
      <c r="FUV193" s="78"/>
      <c r="FUW193" s="81"/>
      <c r="FUX193" s="102"/>
      <c r="FUY193" s="80"/>
      <c r="FUZ193" s="78"/>
      <c r="FVA193" s="78"/>
      <c r="FVB193" s="78"/>
      <c r="FVC193" s="78"/>
      <c r="FVD193" s="83"/>
      <c r="FVE193" s="84"/>
      <c r="FVF193" s="84"/>
      <c r="FVG193" s="84"/>
      <c r="FVH193" s="85"/>
      <c r="FVI193" s="78"/>
      <c r="FVJ193" s="78"/>
      <c r="FVK193" s="78"/>
      <c r="FVL193" s="100"/>
      <c r="FVM193" s="78"/>
      <c r="FVN193" s="81"/>
      <c r="FVO193" s="102"/>
      <c r="FVP193" s="80"/>
      <c r="FVQ193" s="78"/>
      <c r="FVR193" s="78"/>
      <c r="FVS193" s="78"/>
      <c r="FVT193" s="78"/>
      <c r="FVU193" s="83"/>
      <c r="FVV193" s="84"/>
      <c r="FVW193" s="84"/>
      <c r="FVX193" s="84"/>
      <c r="FVY193" s="85"/>
      <c r="FVZ193" s="78"/>
      <c r="FWA193" s="78"/>
      <c r="FWB193" s="78"/>
      <c r="FWC193" s="100"/>
      <c r="FWD193" s="78"/>
      <c r="FWE193" s="81"/>
      <c r="FWF193" s="102"/>
      <c r="FWG193" s="80"/>
      <c r="FWH193" s="78"/>
      <c r="FWI193" s="78"/>
      <c r="FWJ193" s="78"/>
      <c r="FWK193" s="78"/>
      <c r="FWL193" s="83"/>
      <c r="FWM193" s="84"/>
      <c r="FWN193" s="84"/>
      <c r="FWO193" s="84"/>
      <c r="FWP193" s="85"/>
      <c r="FWQ193" s="78"/>
      <c r="FWR193" s="78"/>
      <c r="FWS193" s="78"/>
      <c r="FWT193" s="100"/>
      <c r="FWU193" s="78"/>
      <c r="FWV193" s="81"/>
      <c r="FWW193" s="102"/>
      <c r="FWX193" s="80"/>
      <c r="FWY193" s="78"/>
      <c r="FWZ193" s="78"/>
      <c r="FXA193" s="78"/>
      <c r="FXB193" s="78"/>
      <c r="FXC193" s="83"/>
      <c r="FXD193" s="84"/>
      <c r="FXE193" s="84"/>
      <c r="FXF193" s="84"/>
      <c r="FXG193" s="85"/>
      <c r="FXH193" s="78"/>
      <c r="FXI193" s="78"/>
      <c r="FXJ193" s="78"/>
      <c r="FXK193" s="100"/>
      <c r="FXL193" s="78"/>
      <c r="FXM193" s="81"/>
      <c r="FXN193" s="102"/>
      <c r="FXO193" s="80"/>
      <c r="FXP193" s="78"/>
      <c r="FXQ193" s="78"/>
      <c r="FXR193" s="78"/>
      <c r="FXS193" s="78"/>
      <c r="FXT193" s="83"/>
      <c r="FXU193" s="84"/>
      <c r="FXV193" s="84"/>
      <c r="FXW193" s="84"/>
      <c r="FXX193" s="85"/>
      <c r="FXY193" s="78"/>
      <c r="FXZ193" s="78"/>
      <c r="FYA193" s="78"/>
      <c r="FYB193" s="100"/>
      <c r="FYC193" s="78"/>
      <c r="FYD193" s="81"/>
      <c r="FYE193" s="102"/>
      <c r="FYF193" s="80"/>
      <c r="FYG193" s="78"/>
      <c r="FYH193" s="78"/>
      <c r="FYI193" s="78"/>
      <c r="FYJ193" s="78"/>
      <c r="FYK193" s="83"/>
      <c r="FYL193" s="84"/>
      <c r="FYM193" s="84"/>
      <c r="FYN193" s="84"/>
      <c r="FYO193" s="85"/>
      <c r="FYP193" s="78"/>
      <c r="FYQ193" s="78"/>
      <c r="FYR193" s="78"/>
      <c r="FYS193" s="100"/>
      <c r="FYT193" s="78"/>
      <c r="FYU193" s="81"/>
      <c r="FYV193" s="102"/>
      <c r="FYW193" s="80"/>
      <c r="FYX193" s="78"/>
      <c r="FYY193" s="78"/>
      <c r="FYZ193" s="78"/>
      <c r="FZA193" s="78"/>
      <c r="FZB193" s="83"/>
      <c r="FZC193" s="84"/>
      <c r="FZD193" s="84"/>
      <c r="FZE193" s="84"/>
      <c r="FZF193" s="85"/>
      <c r="FZG193" s="78"/>
      <c r="FZH193" s="78"/>
      <c r="FZI193" s="78"/>
      <c r="FZJ193" s="100"/>
      <c r="FZK193" s="78"/>
      <c r="FZL193" s="81"/>
      <c r="FZM193" s="102"/>
      <c r="FZN193" s="80"/>
      <c r="FZO193" s="78"/>
      <c r="FZP193" s="78"/>
      <c r="FZQ193" s="78"/>
      <c r="FZR193" s="78"/>
      <c r="FZS193" s="83"/>
      <c r="FZT193" s="84"/>
      <c r="FZU193" s="84"/>
      <c r="FZV193" s="84"/>
      <c r="FZW193" s="85"/>
      <c r="FZX193" s="78"/>
      <c r="FZY193" s="78"/>
      <c r="FZZ193" s="78"/>
      <c r="GAA193" s="100"/>
      <c r="GAB193" s="78"/>
      <c r="GAC193" s="81"/>
      <c r="GAD193" s="102"/>
      <c r="GAE193" s="80"/>
      <c r="GAF193" s="78"/>
      <c r="GAG193" s="78"/>
      <c r="GAH193" s="78"/>
      <c r="GAI193" s="78"/>
      <c r="GAJ193" s="83"/>
      <c r="GAK193" s="84"/>
      <c r="GAL193" s="84"/>
      <c r="GAM193" s="84"/>
      <c r="GAN193" s="85"/>
      <c r="GAO193" s="78"/>
      <c r="GAP193" s="78"/>
      <c r="GAQ193" s="78"/>
      <c r="GAR193" s="100"/>
      <c r="GAS193" s="78"/>
      <c r="GAT193" s="81"/>
      <c r="GAU193" s="102"/>
      <c r="GAV193" s="80"/>
      <c r="GAW193" s="78"/>
      <c r="GAX193" s="78"/>
      <c r="GAY193" s="78"/>
      <c r="GAZ193" s="78"/>
      <c r="GBA193" s="83"/>
      <c r="GBB193" s="84"/>
      <c r="GBC193" s="84"/>
      <c r="GBD193" s="84"/>
      <c r="GBE193" s="85"/>
      <c r="GBF193" s="78"/>
      <c r="GBG193" s="78"/>
      <c r="GBH193" s="78"/>
      <c r="GBI193" s="100"/>
      <c r="GBJ193" s="78"/>
      <c r="GBK193" s="81"/>
      <c r="GBL193" s="102"/>
      <c r="GBM193" s="80"/>
      <c r="GBN193" s="78"/>
      <c r="GBO193" s="78"/>
      <c r="GBP193" s="78"/>
      <c r="GBQ193" s="78"/>
      <c r="GBR193" s="83"/>
      <c r="GBS193" s="84"/>
      <c r="GBT193" s="84"/>
      <c r="GBU193" s="84"/>
      <c r="GBV193" s="85"/>
      <c r="GBW193" s="78"/>
      <c r="GBX193" s="78"/>
      <c r="GBY193" s="78"/>
      <c r="GBZ193" s="100"/>
      <c r="GCA193" s="78"/>
      <c r="GCB193" s="81"/>
      <c r="GCC193" s="102"/>
      <c r="GCD193" s="80"/>
      <c r="GCE193" s="78"/>
      <c r="GCF193" s="78"/>
      <c r="GCG193" s="78"/>
      <c r="GCH193" s="78"/>
      <c r="GCI193" s="83"/>
      <c r="GCJ193" s="84"/>
      <c r="GCK193" s="84"/>
      <c r="GCL193" s="84"/>
      <c r="GCM193" s="85"/>
      <c r="GCN193" s="78"/>
      <c r="GCO193" s="78"/>
      <c r="GCP193" s="78"/>
      <c r="GCQ193" s="100"/>
      <c r="GCR193" s="78"/>
      <c r="GCS193" s="81"/>
      <c r="GCT193" s="102"/>
      <c r="GCU193" s="80"/>
      <c r="GCV193" s="78"/>
      <c r="GCW193" s="78"/>
      <c r="GCX193" s="78"/>
      <c r="GCY193" s="78"/>
      <c r="GCZ193" s="83"/>
      <c r="GDA193" s="84"/>
      <c r="GDB193" s="84"/>
      <c r="GDC193" s="84"/>
      <c r="GDD193" s="85"/>
      <c r="GDE193" s="78"/>
      <c r="GDF193" s="78"/>
      <c r="GDG193" s="78"/>
      <c r="GDH193" s="100"/>
      <c r="GDI193" s="78"/>
      <c r="GDJ193" s="81"/>
      <c r="GDK193" s="102"/>
      <c r="GDL193" s="80"/>
      <c r="GDM193" s="78"/>
      <c r="GDN193" s="78"/>
      <c r="GDO193" s="78"/>
      <c r="GDP193" s="78"/>
      <c r="GDQ193" s="83"/>
      <c r="GDR193" s="84"/>
      <c r="GDS193" s="84"/>
      <c r="GDT193" s="84"/>
      <c r="GDU193" s="85"/>
      <c r="GDV193" s="78"/>
      <c r="GDW193" s="78"/>
      <c r="GDX193" s="78"/>
      <c r="GDY193" s="100"/>
      <c r="GDZ193" s="78"/>
      <c r="GEA193" s="81"/>
      <c r="GEB193" s="102"/>
      <c r="GEC193" s="80"/>
      <c r="GED193" s="78"/>
      <c r="GEE193" s="78"/>
      <c r="GEF193" s="78"/>
      <c r="GEG193" s="78"/>
      <c r="GEH193" s="83"/>
      <c r="GEI193" s="84"/>
      <c r="GEJ193" s="84"/>
      <c r="GEK193" s="84"/>
      <c r="GEL193" s="85"/>
      <c r="GEM193" s="78"/>
      <c r="GEN193" s="78"/>
      <c r="GEO193" s="78"/>
      <c r="GEP193" s="100"/>
      <c r="GEQ193" s="78"/>
      <c r="GER193" s="81"/>
      <c r="GES193" s="102"/>
      <c r="GET193" s="80"/>
      <c r="GEU193" s="78"/>
      <c r="GEV193" s="78"/>
      <c r="GEW193" s="78"/>
      <c r="GEX193" s="78"/>
      <c r="GEY193" s="83"/>
      <c r="GEZ193" s="84"/>
      <c r="GFA193" s="84"/>
      <c r="GFB193" s="84"/>
      <c r="GFC193" s="85"/>
      <c r="GFD193" s="78"/>
      <c r="GFE193" s="78"/>
      <c r="GFF193" s="78"/>
      <c r="GFG193" s="100"/>
      <c r="GFH193" s="78"/>
      <c r="GFI193" s="81"/>
      <c r="GFJ193" s="102"/>
      <c r="GFK193" s="80"/>
      <c r="GFL193" s="78"/>
      <c r="GFM193" s="78"/>
      <c r="GFN193" s="78"/>
      <c r="GFO193" s="78"/>
      <c r="GFP193" s="83"/>
      <c r="GFQ193" s="84"/>
      <c r="GFR193" s="84"/>
      <c r="GFS193" s="84"/>
      <c r="GFT193" s="85"/>
      <c r="GFU193" s="78"/>
      <c r="GFV193" s="78"/>
      <c r="GFW193" s="78"/>
      <c r="GFX193" s="100"/>
      <c r="GFY193" s="78"/>
      <c r="GFZ193" s="81"/>
      <c r="GGA193" s="102"/>
      <c r="GGB193" s="80"/>
      <c r="GGC193" s="78"/>
      <c r="GGD193" s="78"/>
      <c r="GGE193" s="78"/>
      <c r="GGF193" s="78"/>
      <c r="GGG193" s="83"/>
      <c r="GGH193" s="84"/>
      <c r="GGI193" s="84"/>
      <c r="GGJ193" s="84"/>
      <c r="GGK193" s="85"/>
      <c r="GGL193" s="78"/>
      <c r="GGM193" s="78"/>
      <c r="GGN193" s="78"/>
      <c r="GGO193" s="100"/>
      <c r="GGP193" s="78"/>
      <c r="GGQ193" s="81"/>
      <c r="GGR193" s="102"/>
      <c r="GGS193" s="80"/>
      <c r="GGT193" s="78"/>
      <c r="GGU193" s="78"/>
      <c r="GGV193" s="78"/>
      <c r="GGW193" s="78"/>
      <c r="GGX193" s="83"/>
      <c r="GGY193" s="84"/>
      <c r="GGZ193" s="84"/>
      <c r="GHA193" s="84"/>
      <c r="GHB193" s="85"/>
      <c r="GHC193" s="78"/>
      <c r="GHD193" s="78"/>
      <c r="GHE193" s="78"/>
      <c r="GHF193" s="100"/>
      <c r="GHG193" s="78"/>
      <c r="GHH193" s="81"/>
      <c r="GHI193" s="102"/>
      <c r="GHJ193" s="80"/>
      <c r="GHK193" s="78"/>
      <c r="GHL193" s="78"/>
      <c r="GHM193" s="78"/>
      <c r="GHN193" s="78"/>
      <c r="GHO193" s="83"/>
      <c r="GHP193" s="84"/>
      <c r="GHQ193" s="84"/>
      <c r="GHR193" s="84"/>
      <c r="GHS193" s="85"/>
      <c r="GHT193" s="78"/>
      <c r="GHU193" s="78"/>
      <c r="GHV193" s="78"/>
      <c r="GHW193" s="100"/>
      <c r="GHX193" s="78"/>
      <c r="GHY193" s="81"/>
      <c r="GHZ193" s="102"/>
      <c r="GIA193" s="80"/>
      <c r="GIB193" s="78"/>
      <c r="GIC193" s="78"/>
      <c r="GID193" s="78"/>
      <c r="GIE193" s="78"/>
      <c r="GIF193" s="83"/>
      <c r="GIG193" s="84"/>
      <c r="GIH193" s="84"/>
      <c r="GII193" s="84"/>
      <c r="GIJ193" s="85"/>
      <c r="GIK193" s="78"/>
      <c r="GIL193" s="78"/>
      <c r="GIM193" s="78"/>
      <c r="GIN193" s="100"/>
      <c r="GIO193" s="78"/>
      <c r="GIP193" s="81"/>
      <c r="GIQ193" s="102"/>
      <c r="GIR193" s="80"/>
      <c r="GIS193" s="78"/>
      <c r="GIT193" s="78"/>
      <c r="GIU193" s="78"/>
      <c r="GIV193" s="78"/>
      <c r="GIW193" s="83"/>
      <c r="GIX193" s="84"/>
      <c r="GIY193" s="84"/>
      <c r="GIZ193" s="84"/>
      <c r="GJA193" s="85"/>
      <c r="GJB193" s="78"/>
      <c r="GJC193" s="78"/>
      <c r="GJD193" s="78"/>
      <c r="GJE193" s="100"/>
      <c r="GJF193" s="78"/>
      <c r="GJG193" s="81"/>
      <c r="GJH193" s="102"/>
      <c r="GJI193" s="80"/>
      <c r="GJJ193" s="78"/>
      <c r="GJK193" s="78"/>
      <c r="GJL193" s="78"/>
      <c r="GJM193" s="78"/>
      <c r="GJN193" s="83"/>
      <c r="GJO193" s="84"/>
      <c r="GJP193" s="84"/>
      <c r="GJQ193" s="84"/>
      <c r="GJR193" s="85"/>
      <c r="GJS193" s="78"/>
      <c r="GJT193" s="78"/>
      <c r="GJU193" s="78"/>
      <c r="GJV193" s="100"/>
      <c r="GJW193" s="78"/>
      <c r="GJX193" s="81"/>
      <c r="GJY193" s="102"/>
      <c r="GJZ193" s="80"/>
      <c r="GKA193" s="78"/>
      <c r="GKB193" s="78"/>
      <c r="GKC193" s="78"/>
      <c r="GKD193" s="78"/>
      <c r="GKE193" s="83"/>
      <c r="GKF193" s="84"/>
      <c r="GKG193" s="84"/>
      <c r="GKH193" s="84"/>
      <c r="GKI193" s="85"/>
      <c r="GKJ193" s="78"/>
      <c r="GKK193" s="78"/>
      <c r="GKL193" s="78"/>
      <c r="GKM193" s="100"/>
      <c r="GKN193" s="78"/>
      <c r="GKO193" s="81"/>
      <c r="GKP193" s="102"/>
      <c r="GKQ193" s="80"/>
      <c r="GKR193" s="78"/>
      <c r="GKS193" s="78"/>
      <c r="GKT193" s="78"/>
      <c r="GKU193" s="78"/>
      <c r="GKV193" s="83"/>
      <c r="GKW193" s="84"/>
      <c r="GKX193" s="84"/>
      <c r="GKY193" s="84"/>
      <c r="GKZ193" s="85"/>
      <c r="GLA193" s="78"/>
      <c r="GLB193" s="78"/>
      <c r="GLC193" s="78"/>
      <c r="GLD193" s="100"/>
      <c r="GLE193" s="78"/>
      <c r="GLF193" s="81"/>
      <c r="GLG193" s="102"/>
      <c r="GLH193" s="80"/>
      <c r="GLI193" s="78"/>
      <c r="GLJ193" s="78"/>
      <c r="GLK193" s="78"/>
      <c r="GLL193" s="78"/>
      <c r="GLM193" s="83"/>
      <c r="GLN193" s="84"/>
      <c r="GLO193" s="84"/>
      <c r="GLP193" s="84"/>
      <c r="GLQ193" s="85"/>
      <c r="GLR193" s="78"/>
      <c r="GLS193" s="78"/>
      <c r="GLT193" s="78"/>
      <c r="GLU193" s="100"/>
      <c r="GLV193" s="78"/>
      <c r="GLW193" s="81"/>
      <c r="GLX193" s="102"/>
      <c r="GLY193" s="80"/>
      <c r="GLZ193" s="78"/>
      <c r="GMA193" s="78"/>
      <c r="GMB193" s="78"/>
      <c r="GMC193" s="78"/>
      <c r="GMD193" s="83"/>
      <c r="GME193" s="84"/>
      <c r="GMF193" s="84"/>
      <c r="GMG193" s="84"/>
      <c r="GMH193" s="85"/>
      <c r="GMI193" s="78"/>
      <c r="GMJ193" s="78"/>
      <c r="GMK193" s="78"/>
      <c r="GML193" s="100"/>
      <c r="GMM193" s="78"/>
      <c r="GMN193" s="81"/>
      <c r="GMO193" s="102"/>
      <c r="GMP193" s="80"/>
      <c r="GMQ193" s="78"/>
      <c r="GMR193" s="78"/>
      <c r="GMS193" s="78"/>
      <c r="GMT193" s="78"/>
      <c r="GMU193" s="83"/>
      <c r="GMV193" s="84"/>
      <c r="GMW193" s="84"/>
      <c r="GMX193" s="84"/>
      <c r="GMY193" s="85"/>
      <c r="GMZ193" s="78"/>
      <c r="GNA193" s="78"/>
      <c r="GNB193" s="78"/>
      <c r="GNC193" s="100"/>
      <c r="GND193" s="78"/>
      <c r="GNE193" s="81"/>
      <c r="GNF193" s="102"/>
      <c r="GNG193" s="80"/>
      <c r="GNH193" s="78"/>
      <c r="GNI193" s="78"/>
      <c r="GNJ193" s="78"/>
      <c r="GNK193" s="78"/>
      <c r="GNL193" s="83"/>
      <c r="GNM193" s="84"/>
      <c r="GNN193" s="84"/>
      <c r="GNO193" s="84"/>
      <c r="GNP193" s="85"/>
      <c r="GNQ193" s="78"/>
      <c r="GNR193" s="78"/>
      <c r="GNS193" s="78"/>
      <c r="GNT193" s="100"/>
      <c r="GNU193" s="78"/>
      <c r="GNV193" s="81"/>
      <c r="GNW193" s="102"/>
      <c r="GNX193" s="80"/>
      <c r="GNY193" s="78"/>
      <c r="GNZ193" s="78"/>
      <c r="GOA193" s="78"/>
      <c r="GOB193" s="78"/>
      <c r="GOC193" s="83"/>
      <c r="GOD193" s="84"/>
      <c r="GOE193" s="84"/>
      <c r="GOF193" s="84"/>
      <c r="GOG193" s="85"/>
      <c r="GOH193" s="78"/>
      <c r="GOI193" s="78"/>
      <c r="GOJ193" s="78"/>
      <c r="GOK193" s="100"/>
      <c r="GOL193" s="78"/>
      <c r="GOM193" s="81"/>
      <c r="GON193" s="102"/>
      <c r="GOO193" s="80"/>
      <c r="GOP193" s="78"/>
      <c r="GOQ193" s="78"/>
      <c r="GOR193" s="78"/>
      <c r="GOS193" s="78"/>
      <c r="GOT193" s="83"/>
      <c r="GOU193" s="84"/>
      <c r="GOV193" s="84"/>
      <c r="GOW193" s="84"/>
      <c r="GOX193" s="85"/>
      <c r="GOY193" s="78"/>
      <c r="GOZ193" s="78"/>
      <c r="GPA193" s="78"/>
      <c r="GPB193" s="100"/>
      <c r="GPC193" s="78"/>
      <c r="GPD193" s="81"/>
      <c r="GPE193" s="102"/>
      <c r="GPF193" s="80"/>
      <c r="GPG193" s="78"/>
      <c r="GPH193" s="78"/>
      <c r="GPI193" s="78"/>
      <c r="GPJ193" s="78"/>
      <c r="GPK193" s="83"/>
      <c r="GPL193" s="84"/>
      <c r="GPM193" s="84"/>
      <c r="GPN193" s="84"/>
      <c r="GPO193" s="85"/>
      <c r="GPP193" s="78"/>
      <c r="GPQ193" s="78"/>
      <c r="GPR193" s="78"/>
      <c r="GPS193" s="100"/>
      <c r="GPT193" s="78"/>
      <c r="GPU193" s="81"/>
      <c r="GPV193" s="102"/>
      <c r="GPW193" s="80"/>
      <c r="GPX193" s="78"/>
      <c r="GPY193" s="78"/>
      <c r="GPZ193" s="78"/>
      <c r="GQA193" s="78"/>
      <c r="GQB193" s="83"/>
      <c r="GQC193" s="84"/>
      <c r="GQD193" s="84"/>
      <c r="GQE193" s="84"/>
      <c r="GQF193" s="85"/>
      <c r="GQG193" s="78"/>
      <c r="GQH193" s="78"/>
      <c r="GQI193" s="78"/>
      <c r="GQJ193" s="100"/>
      <c r="GQK193" s="78"/>
      <c r="GQL193" s="81"/>
      <c r="GQM193" s="102"/>
      <c r="GQN193" s="80"/>
      <c r="GQO193" s="78"/>
      <c r="GQP193" s="78"/>
      <c r="GQQ193" s="78"/>
      <c r="GQR193" s="78"/>
      <c r="GQS193" s="83"/>
      <c r="GQT193" s="84"/>
      <c r="GQU193" s="84"/>
      <c r="GQV193" s="84"/>
      <c r="GQW193" s="85"/>
      <c r="GQX193" s="78"/>
      <c r="GQY193" s="78"/>
      <c r="GQZ193" s="78"/>
      <c r="GRA193" s="100"/>
      <c r="GRB193" s="78"/>
      <c r="GRC193" s="81"/>
      <c r="GRD193" s="102"/>
      <c r="GRE193" s="80"/>
      <c r="GRF193" s="78"/>
      <c r="GRG193" s="78"/>
      <c r="GRH193" s="78"/>
      <c r="GRI193" s="78"/>
      <c r="GRJ193" s="83"/>
      <c r="GRK193" s="84"/>
      <c r="GRL193" s="84"/>
      <c r="GRM193" s="84"/>
      <c r="GRN193" s="85"/>
      <c r="GRO193" s="78"/>
      <c r="GRP193" s="78"/>
      <c r="GRQ193" s="78"/>
      <c r="GRR193" s="100"/>
      <c r="GRS193" s="78"/>
      <c r="GRT193" s="81"/>
      <c r="GRU193" s="102"/>
      <c r="GRV193" s="80"/>
      <c r="GRW193" s="78"/>
      <c r="GRX193" s="78"/>
      <c r="GRY193" s="78"/>
      <c r="GRZ193" s="78"/>
      <c r="GSA193" s="83"/>
      <c r="GSB193" s="84"/>
      <c r="GSC193" s="84"/>
      <c r="GSD193" s="84"/>
      <c r="GSE193" s="85"/>
      <c r="GSF193" s="78"/>
      <c r="GSG193" s="78"/>
      <c r="GSH193" s="78"/>
      <c r="GSI193" s="100"/>
      <c r="GSJ193" s="78"/>
      <c r="GSK193" s="81"/>
      <c r="GSL193" s="102"/>
      <c r="GSM193" s="80"/>
      <c r="GSN193" s="78"/>
      <c r="GSO193" s="78"/>
      <c r="GSP193" s="78"/>
      <c r="GSQ193" s="78"/>
      <c r="GSR193" s="83"/>
      <c r="GSS193" s="84"/>
      <c r="GST193" s="84"/>
      <c r="GSU193" s="84"/>
      <c r="GSV193" s="85"/>
      <c r="GSW193" s="78"/>
      <c r="GSX193" s="78"/>
      <c r="GSY193" s="78"/>
      <c r="GSZ193" s="100"/>
      <c r="GTA193" s="78"/>
      <c r="GTB193" s="81"/>
      <c r="GTC193" s="102"/>
      <c r="GTD193" s="80"/>
      <c r="GTE193" s="78"/>
      <c r="GTF193" s="78"/>
      <c r="GTG193" s="78"/>
      <c r="GTH193" s="78"/>
      <c r="GTI193" s="83"/>
      <c r="GTJ193" s="84"/>
      <c r="GTK193" s="84"/>
      <c r="GTL193" s="84"/>
      <c r="GTM193" s="85"/>
      <c r="GTN193" s="78"/>
      <c r="GTO193" s="78"/>
      <c r="GTP193" s="78"/>
      <c r="GTQ193" s="100"/>
      <c r="GTR193" s="78"/>
      <c r="GTS193" s="81"/>
      <c r="GTT193" s="102"/>
      <c r="GTU193" s="80"/>
      <c r="GTV193" s="78"/>
      <c r="GTW193" s="78"/>
      <c r="GTX193" s="78"/>
      <c r="GTY193" s="78"/>
      <c r="GTZ193" s="83"/>
      <c r="GUA193" s="84"/>
      <c r="GUB193" s="84"/>
      <c r="GUC193" s="84"/>
      <c r="GUD193" s="85"/>
      <c r="GUE193" s="78"/>
      <c r="GUF193" s="78"/>
      <c r="GUG193" s="78"/>
      <c r="GUH193" s="100"/>
      <c r="GUI193" s="78"/>
      <c r="GUJ193" s="81"/>
      <c r="GUK193" s="102"/>
      <c r="GUL193" s="80"/>
      <c r="GUM193" s="78"/>
      <c r="GUN193" s="78"/>
      <c r="GUO193" s="78"/>
      <c r="GUP193" s="78"/>
      <c r="GUQ193" s="83"/>
      <c r="GUR193" s="84"/>
      <c r="GUS193" s="84"/>
      <c r="GUT193" s="84"/>
      <c r="GUU193" s="85"/>
      <c r="GUV193" s="78"/>
      <c r="GUW193" s="78"/>
      <c r="GUX193" s="78"/>
      <c r="GUY193" s="100"/>
      <c r="GUZ193" s="78"/>
      <c r="GVA193" s="81"/>
      <c r="GVB193" s="102"/>
      <c r="GVC193" s="80"/>
      <c r="GVD193" s="78"/>
      <c r="GVE193" s="78"/>
      <c r="GVF193" s="78"/>
      <c r="GVG193" s="78"/>
      <c r="GVH193" s="83"/>
      <c r="GVI193" s="84"/>
      <c r="GVJ193" s="84"/>
      <c r="GVK193" s="84"/>
      <c r="GVL193" s="85"/>
      <c r="GVM193" s="78"/>
      <c r="GVN193" s="78"/>
      <c r="GVO193" s="78"/>
      <c r="GVP193" s="100"/>
      <c r="GVQ193" s="78"/>
      <c r="GVR193" s="81"/>
      <c r="GVS193" s="102"/>
      <c r="GVT193" s="80"/>
      <c r="GVU193" s="78"/>
      <c r="GVV193" s="78"/>
      <c r="GVW193" s="78"/>
      <c r="GVX193" s="78"/>
      <c r="GVY193" s="83"/>
      <c r="GVZ193" s="84"/>
      <c r="GWA193" s="84"/>
      <c r="GWB193" s="84"/>
      <c r="GWC193" s="85"/>
      <c r="GWD193" s="78"/>
      <c r="GWE193" s="78"/>
      <c r="GWF193" s="78"/>
      <c r="GWG193" s="100"/>
      <c r="GWH193" s="78"/>
      <c r="GWI193" s="81"/>
      <c r="GWJ193" s="102"/>
      <c r="GWK193" s="80"/>
      <c r="GWL193" s="78"/>
      <c r="GWM193" s="78"/>
      <c r="GWN193" s="78"/>
      <c r="GWO193" s="78"/>
      <c r="GWP193" s="83"/>
      <c r="GWQ193" s="84"/>
      <c r="GWR193" s="84"/>
      <c r="GWS193" s="84"/>
      <c r="GWT193" s="85"/>
      <c r="GWU193" s="78"/>
      <c r="GWV193" s="78"/>
      <c r="GWW193" s="78"/>
      <c r="GWX193" s="100"/>
      <c r="GWY193" s="78"/>
      <c r="GWZ193" s="81"/>
      <c r="GXA193" s="102"/>
      <c r="GXB193" s="80"/>
      <c r="GXC193" s="78"/>
      <c r="GXD193" s="78"/>
      <c r="GXE193" s="78"/>
      <c r="GXF193" s="78"/>
      <c r="GXG193" s="83"/>
      <c r="GXH193" s="84"/>
      <c r="GXI193" s="84"/>
      <c r="GXJ193" s="84"/>
      <c r="GXK193" s="85"/>
      <c r="GXL193" s="78"/>
      <c r="GXM193" s="78"/>
      <c r="GXN193" s="78"/>
      <c r="GXO193" s="100"/>
      <c r="GXP193" s="78"/>
      <c r="GXQ193" s="81"/>
      <c r="GXR193" s="102"/>
      <c r="GXS193" s="80"/>
      <c r="GXT193" s="78"/>
      <c r="GXU193" s="78"/>
      <c r="GXV193" s="78"/>
      <c r="GXW193" s="78"/>
      <c r="GXX193" s="83"/>
      <c r="GXY193" s="84"/>
      <c r="GXZ193" s="84"/>
      <c r="GYA193" s="84"/>
      <c r="GYB193" s="85"/>
      <c r="GYC193" s="78"/>
      <c r="GYD193" s="78"/>
      <c r="GYE193" s="78"/>
      <c r="GYF193" s="100"/>
      <c r="GYG193" s="78"/>
      <c r="GYH193" s="81"/>
      <c r="GYI193" s="102"/>
      <c r="GYJ193" s="80"/>
      <c r="GYK193" s="78"/>
      <c r="GYL193" s="78"/>
      <c r="GYM193" s="78"/>
      <c r="GYN193" s="78"/>
      <c r="GYO193" s="83"/>
      <c r="GYP193" s="84"/>
      <c r="GYQ193" s="84"/>
      <c r="GYR193" s="84"/>
      <c r="GYS193" s="85"/>
      <c r="GYT193" s="78"/>
      <c r="GYU193" s="78"/>
      <c r="GYV193" s="78"/>
      <c r="GYW193" s="100"/>
      <c r="GYX193" s="78"/>
      <c r="GYY193" s="81"/>
      <c r="GYZ193" s="102"/>
      <c r="GZA193" s="80"/>
      <c r="GZB193" s="78"/>
      <c r="GZC193" s="78"/>
      <c r="GZD193" s="78"/>
      <c r="GZE193" s="78"/>
      <c r="GZF193" s="83"/>
      <c r="GZG193" s="84"/>
      <c r="GZH193" s="84"/>
      <c r="GZI193" s="84"/>
      <c r="GZJ193" s="85"/>
      <c r="GZK193" s="78"/>
      <c r="GZL193" s="78"/>
      <c r="GZM193" s="78"/>
      <c r="GZN193" s="100"/>
      <c r="GZO193" s="78"/>
      <c r="GZP193" s="81"/>
      <c r="GZQ193" s="102"/>
      <c r="GZR193" s="80"/>
      <c r="GZS193" s="78"/>
      <c r="GZT193" s="78"/>
      <c r="GZU193" s="78"/>
      <c r="GZV193" s="78"/>
      <c r="GZW193" s="83"/>
      <c r="GZX193" s="84"/>
      <c r="GZY193" s="84"/>
      <c r="GZZ193" s="84"/>
      <c r="HAA193" s="85"/>
      <c r="HAB193" s="78"/>
      <c r="HAC193" s="78"/>
      <c r="HAD193" s="78"/>
      <c r="HAE193" s="100"/>
      <c r="HAF193" s="78"/>
      <c r="HAG193" s="81"/>
      <c r="HAH193" s="102"/>
      <c r="HAI193" s="80"/>
      <c r="HAJ193" s="78"/>
      <c r="HAK193" s="78"/>
      <c r="HAL193" s="78"/>
      <c r="HAM193" s="78"/>
      <c r="HAN193" s="83"/>
      <c r="HAO193" s="84"/>
      <c r="HAP193" s="84"/>
      <c r="HAQ193" s="84"/>
      <c r="HAR193" s="85"/>
      <c r="HAS193" s="78"/>
      <c r="HAT193" s="78"/>
      <c r="HAU193" s="78"/>
      <c r="HAV193" s="100"/>
      <c r="HAW193" s="78"/>
      <c r="HAX193" s="81"/>
      <c r="HAY193" s="102"/>
      <c r="HAZ193" s="80"/>
      <c r="HBA193" s="78"/>
      <c r="HBB193" s="78"/>
      <c r="HBC193" s="78"/>
      <c r="HBD193" s="78"/>
      <c r="HBE193" s="83"/>
      <c r="HBF193" s="84"/>
      <c r="HBG193" s="84"/>
      <c r="HBH193" s="84"/>
      <c r="HBI193" s="85"/>
      <c r="HBJ193" s="78"/>
      <c r="HBK193" s="78"/>
      <c r="HBL193" s="78"/>
      <c r="HBM193" s="100"/>
      <c r="HBN193" s="78"/>
      <c r="HBO193" s="81"/>
      <c r="HBP193" s="102"/>
      <c r="HBQ193" s="80"/>
      <c r="HBR193" s="78"/>
      <c r="HBS193" s="78"/>
      <c r="HBT193" s="78"/>
      <c r="HBU193" s="78"/>
      <c r="HBV193" s="83"/>
      <c r="HBW193" s="84"/>
      <c r="HBX193" s="84"/>
      <c r="HBY193" s="84"/>
      <c r="HBZ193" s="85"/>
      <c r="HCA193" s="78"/>
      <c r="HCB193" s="78"/>
      <c r="HCC193" s="78"/>
      <c r="HCD193" s="100"/>
      <c r="HCE193" s="78"/>
      <c r="HCF193" s="81"/>
      <c r="HCG193" s="102"/>
      <c r="HCH193" s="80"/>
      <c r="HCI193" s="78"/>
      <c r="HCJ193" s="78"/>
      <c r="HCK193" s="78"/>
      <c r="HCL193" s="78"/>
      <c r="HCM193" s="83"/>
      <c r="HCN193" s="84"/>
      <c r="HCO193" s="84"/>
      <c r="HCP193" s="84"/>
      <c r="HCQ193" s="85"/>
      <c r="HCR193" s="78"/>
      <c r="HCS193" s="78"/>
      <c r="HCT193" s="78"/>
      <c r="HCU193" s="100"/>
      <c r="HCV193" s="78"/>
      <c r="HCW193" s="81"/>
      <c r="HCX193" s="102"/>
      <c r="HCY193" s="80"/>
      <c r="HCZ193" s="78"/>
      <c r="HDA193" s="78"/>
      <c r="HDB193" s="78"/>
      <c r="HDC193" s="78"/>
      <c r="HDD193" s="83"/>
      <c r="HDE193" s="84"/>
      <c r="HDF193" s="84"/>
      <c r="HDG193" s="84"/>
      <c r="HDH193" s="85"/>
      <c r="HDI193" s="78"/>
      <c r="HDJ193" s="78"/>
      <c r="HDK193" s="78"/>
      <c r="HDL193" s="100"/>
      <c r="HDM193" s="78"/>
      <c r="HDN193" s="81"/>
      <c r="HDO193" s="102"/>
      <c r="HDP193" s="80"/>
      <c r="HDQ193" s="78"/>
      <c r="HDR193" s="78"/>
      <c r="HDS193" s="78"/>
      <c r="HDT193" s="78"/>
      <c r="HDU193" s="83"/>
      <c r="HDV193" s="84"/>
      <c r="HDW193" s="84"/>
      <c r="HDX193" s="84"/>
      <c r="HDY193" s="85"/>
      <c r="HDZ193" s="78"/>
      <c r="HEA193" s="78"/>
      <c r="HEB193" s="78"/>
      <c r="HEC193" s="100"/>
      <c r="HED193" s="78"/>
      <c r="HEE193" s="81"/>
      <c r="HEF193" s="102"/>
      <c r="HEG193" s="80"/>
      <c r="HEH193" s="78"/>
      <c r="HEI193" s="78"/>
      <c r="HEJ193" s="78"/>
      <c r="HEK193" s="78"/>
      <c r="HEL193" s="83"/>
      <c r="HEM193" s="84"/>
      <c r="HEN193" s="84"/>
      <c r="HEO193" s="84"/>
      <c r="HEP193" s="85"/>
      <c r="HEQ193" s="78"/>
      <c r="HER193" s="78"/>
      <c r="HES193" s="78"/>
      <c r="HET193" s="100"/>
      <c r="HEU193" s="78"/>
      <c r="HEV193" s="81"/>
      <c r="HEW193" s="102"/>
      <c r="HEX193" s="80"/>
      <c r="HEY193" s="78"/>
      <c r="HEZ193" s="78"/>
      <c r="HFA193" s="78"/>
      <c r="HFB193" s="78"/>
      <c r="HFC193" s="83"/>
      <c r="HFD193" s="84"/>
      <c r="HFE193" s="84"/>
      <c r="HFF193" s="84"/>
      <c r="HFG193" s="85"/>
      <c r="HFH193" s="78"/>
      <c r="HFI193" s="78"/>
      <c r="HFJ193" s="78"/>
      <c r="HFK193" s="100"/>
      <c r="HFL193" s="78"/>
      <c r="HFM193" s="81"/>
      <c r="HFN193" s="102"/>
      <c r="HFO193" s="80"/>
      <c r="HFP193" s="78"/>
      <c r="HFQ193" s="78"/>
      <c r="HFR193" s="78"/>
      <c r="HFS193" s="78"/>
      <c r="HFT193" s="83"/>
      <c r="HFU193" s="84"/>
      <c r="HFV193" s="84"/>
      <c r="HFW193" s="84"/>
      <c r="HFX193" s="85"/>
      <c r="HFY193" s="78"/>
      <c r="HFZ193" s="78"/>
      <c r="HGA193" s="78"/>
      <c r="HGB193" s="100"/>
      <c r="HGC193" s="78"/>
      <c r="HGD193" s="81"/>
      <c r="HGE193" s="102"/>
      <c r="HGF193" s="80"/>
      <c r="HGG193" s="78"/>
      <c r="HGH193" s="78"/>
      <c r="HGI193" s="78"/>
      <c r="HGJ193" s="78"/>
      <c r="HGK193" s="83"/>
      <c r="HGL193" s="84"/>
      <c r="HGM193" s="84"/>
      <c r="HGN193" s="84"/>
      <c r="HGO193" s="85"/>
      <c r="HGP193" s="78"/>
      <c r="HGQ193" s="78"/>
      <c r="HGR193" s="78"/>
      <c r="HGS193" s="100"/>
      <c r="HGT193" s="78"/>
      <c r="HGU193" s="81"/>
      <c r="HGV193" s="102"/>
      <c r="HGW193" s="80"/>
      <c r="HGX193" s="78"/>
      <c r="HGY193" s="78"/>
      <c r="HGZ193" s="78"/>
      <c r="HHA193" s="78"/>
      <c r="HHB193" s="83"/>
      <c r="HHC193" s="84"/>
      <c r="HHD193" s="84"/>
      <c r="HHE193" s="84"/>
      <c r="HHF193" s="85"/>
      <c r="HHG193" s="78"/>
      <c r="HHH193" s="78"/>
      <c r="HHI193" s="78"/>
      <c r="HHJ193" s="100"/>
      <c r="HHK193" s="78"/>
      <c r="HHL193" s="81"/>
      <c r="HHM193" s="102"/>
      <c r="HHN193" s="80"/>
      <c r="HHO193" s="78"/>
      <c r="HHP193" s="78"/>
      <c r="HHQ193" s="78"/>
      <c r="HHR193" s="78"/>
      <c r="HHS193" s="83"/>
      <c r="HHT193" s="84"/>
      <c r="HHU193" s="84"/>
      <c r="HHV193" s="84"/>
      <c r="HHW193" s="85"/>
      <c r="HHX193" s="78"/>
      <c r="HHY193" s="78"/>
      <c r="HHZ193" s="78"/>
      <c r="HIA193" s="100"/>
      <c r="HIB193" s="78"/>
      <c r="HIC193" s="81"/>
      <c r="HID193" s="102"/>
      <c r="HIE193" s="80"/>
      <c r="HIF193" s="78"/>
      <c r="HIG193" s="78"/>
      <c r="HIH193" s="78"/>
      <c r="HII193" s="78"/>
      <c r="HIJ193" s="83"/>
      <c r="HIK193" s="84"/>
      <c r="HIL193" s="84"/>
      <c r="HIM193" s="84"/>
      <c r="HIN193" s="85"/>
      <c r="HIO193" s="78"/>
      <c r="HIP193" s="78"/>
      <c r="HIQ193" s="78"/>
      <c r="HIR193" s="100"/>
      <c r="HIS193" s="78"/>
      <c r="HIT193" s="81"/>
      <c r="HIU193" s="102"/>
      <c r="HIV193" s="80"/>
      <c r="HIW193" s="78"/>
      <c r="HIX193" s="78"/>
      <c r="HIY193" s="78"/>
      <c r="HIZ193" s="78"/>
      <c r="HJA193" s="83"/>
      <c r="HJB193" s="84"/>
      <c r="HJC193" s="84"/>
      <c r="HJD193" s="84"/>
      <c r="HJE193" s="85"/>
      <c r="HJF193" s="78"/>
      <c r="HJG193" s="78"/>
      <c r="HJH193" s="78"/>
      <c r="HJI193" s="100"/>
      <c r="HJJ193" s="78"/>
      <c r="HJK193" s="81"/>
      <c r="HJL193" s="102"/>
      <c r="HJM193" s="80"/>
      <c r="HJN193" s="78"/>
      <c r="HJO193" s="78"/>
      <c r="HJP193" s="78"/>
      <c r="HJQ193" s="78"/>
      <c r="HJR193" s="83"/>
      <c r="HJS193" s="84"/>
      <c r="HJT193" s="84"/>
      <c r="HJU193" s="84"/>
      <c r="HJV193" s="85"/>
      <c r="HJW193" s="78"/>
      <c r="HJX193" s="78"/>
      <c r="HJY193" s="78"/>
      <c r="HJZ193" s="100"/>
      <c r="HKA193" s="78"/>
      <c r="HKB193" s="81"/>
      <c r="HKC193" s="102"/>
      <c r="HKD193" s="80"/>
      <c r="HKE193" s="78"/>
      <c r="HKF193" s="78"/>
      <c r="HKG193" s="78"/>
      <c r="HKH193" s="78"/>
      <c r="HKI193" s="83"/>
      <c r="HKJ193" s="84"/>
      <c r="HKK193" s="84"/>
      <c r="HKL193" s="84"/>
      <c r="HKM193" s="85"/>
      <c r="HKN193" s="78"/>
      <c r="HKO193" s="78"/>
      <c r="HKP193" s="78"/>
      <c r="HKQ193" s="100"/>
      <c r="HKR193" s="78"/>
      <c r="HKS193" s="81"/>
      <c r="HKT193" s="102"/>
      <c r="HKU193" s="80"/>
      <c r="HKV193" s="78"/>
      <c r="HKW193" s="78"/>
      <c r="HKX193" s="78"/>
      <c r="HKY193" s="78"/>
      <c r="HKZ193" s="83"/>
      <c r="HLA193" s="84"/>
      <c r="HLB193" s="84"/>
      <c r="HLC193" s="84"/>
      <c r="HLD193" s="85"/>
      <c r="HLE193" s="78"/>
      <c r="HLF193" s="78"/>
      <c r="HLG193" s="78"/>
      <c r="HLH193" s="100"/>
      <c r="HLI193" s="78"/>
      <c r="HLJ193" s="81"/>
      <c r="HLK193" s="102"/>
      <c r="HLL193" s="80"/>
      <c r="HLM193" s="78"/>
      <c r="HLN193" s="78"/>
      <c r="HLO193" s="78"/>
      <c r="HLP193" s="78"/>
      <c r="HLQ193" s="83"/>
      <c r="HLR193" s="84"/>
      <c r="HLS193" s="84"/>
      <c r="HLT193" s="84"/>
      <c r="HLU193" s="85"/>
      <c r="HLV193" s="78"/>
      <c r="HLW193" s="78"/>
      <c r="HLX193" s="78"/>
      <c r="HLY193" s="100"/>
      <c r="HLZ193" s="78"/>
      <c r="HMA193" s="81"/>
      <c r="HMB193" s="102"/>
      <c r="HMC193" s="80"/>
      <c r="HMD193" s="78"/>
      <c r="HME193" s="78"/>
      <c r="HMF193" s="78"/>
      <c r="HMG193" s="78"/>
      <c r="HMH193" s="83"/>
      <c r="HMI193" s="84"/>
      <c r="HMJ193" s="84"/>
      <c r="HMK193" s="84"/>
      <c r="HML193" s="85"/>
      <c r="HMM193" s="78"/>
      <c r="HMN193" s="78"/>
      <c r="HMO193" s="78"/>
      <c r="HMP193" s="100"/>
      <c r="HMQ193" s="78"/>
      <c r="HMR193" s="81"/>
      <c r="HMS193" s="102"/>
      <c r="HMT193" s="80"/>
      <c r="HMU193" s="78"/>
      <c r="HMV193" s="78"/>
      <c r="HMW193" s="78"/>
      <c r="HMX193" s="78"/>
      <c r="HMY193" s="83"/>
      <c r="HMZ193" s="84"/>
      <c r="HNA193" s="84"/>
      <c r="HNB193" s="84"/>
      <c r="HNC193" s="85"/>
      <c r="HND193" s="78"/>
      <c r="HNE193" s="78"/>
      <c r="HNF193" s="78"/>
      <c r="HNG193" s="100"/>
      <c r="HNH193" s="78"/>
      <c r="HNI193" s="81"/>
      <c r="HNJ193" s="102"/>
      <c r="HNK193" s="80"/>
      <c r="HNL193" s="78"/>
      <c r="HNM193" s="78"/>
      <c r="HNN193" s="78"/>
      <c r="HNO193" s="78"/>
      <c r="HNP193" s="83"/>
      <c r="HNQ193" s="84"/>
      <c r="HNR193" s="84"/>
      <c r="HNS193" s="84"/>
      <c r="HNT193" s="85"/>
      <c r="HNU193" s="78"/>
      <c r="HNV193" s="78"/>
      <c r="HNW193" s="78"/>
      <c r="HNX193" s="100"/>
      <c r="HNY193" s="78"/>
      <c r="HNZ193" s="81"/>
      <c r="HOA193" s="102"/>
      <c r="HOB193" s="80"/>
      <c r="HOC193" s="78"/>
      <c r="HOD193" s="78"/>
      <c r="HOE193" s="78"/>
      <c r="HOF193" s="78"/>
      <c r="HOG193" s="83"/>
      <c r="HOH193" s="84"/>
      <c r="HOI193" s="84"/>
      <c r="HOJ193" s="84"/>
      <c r="HOK193" s="85"/>
      <c r="HOL193" s="78"/>
      <c r="HOM193" s="78"/>
      <c r="HON193" s="78"/>
      <c r="HOO193" s="100"/>
      <c r="HOP193" s="78"/>
      <c r="HOQ193" s="81"/>
      <c r="HOR193" s="102"/>
      <c r="HOS193" s="80"/>
      <c r="HOT193" s="78"/>
      <c r="HOU193" s="78"/>
      <c r="HOV193" s="78"/>
      <c r="HOW193" s="78"/>
      <c r="HOX193" s="83"/>
      <c r="HOY193" s="84"/>
      <c r="HOZ193" s="84"/>
      <c r="HPA193" s="84"/>
      <c r="HPB193" s="85"/>
      <c r="HPC193" s="78"/>
      <c r="HPD193" s="78"/>
      <c r="HPE193" s="78"/>
      <c r="HPF193" s="100"/>
      <c r="HPG193" s="78"/>
      <c r="HPH193" s="81"/>
      <c r="HPI193" s="102"/>
      <c r="HPJ193" s="80"/>
      <c r="HPK193" s="78"/>
      <c r="HPL193" s="78"/>
      <c r="HPM193" s="78"/>
      <c r="HPN193" s="78"/>
      <c r="HPO193" s="83"/>
      <c r="HPP193" s="84"/>
      <c r="HPQ193" s="84"/>
      <c r="HPR193" s="84"/>
      <c r="HPS193" s="85"/>
      <c r="HPT193" s="78"/>
      <c r="HPU193" s="78"/>
      <c r="HPV193" s="78"/>
      <c r="HPW193" s="100"/>
      <c r="HPX193" s="78"/>
      <c r="HPY193" s="81"/>
      <c r="HPZ193" s="102"/>
      <c r="HQA193" s="80"/>
      <c r="HQB193" s="78"/>
      <c r="HQC193" s="78"/>
      <c r="HQD193" s="78"/>
      <c r="HQE193" s="78"/>
      <c r="HQF193" s="83"/>
      <c r="HQG193" s="84"/>
      <c r="HQH193" s="84"/>
      <c r="HQI193" s="84"/>
      <c r="HQJ193" s="85"/>
      <c r="HQK193" s="78"/>
      <c r="HQL193" s="78"/>
      <c r="HQM193" s="78"/>
      <c r="HQN193" s="100"/>
      <c r="HQO193" s="78"/>
      <c r="HQP193" s="81"/>
      <c r="HQQ193" s="102"/>
      <c r="HQR193" s="80"/>
      <c r="HQS193" s="78"/>
      <c r="HQT193" s="78"/>
      <c r="HQU193" s="78"/>
      <c r="HQV193" s="78"/>
      <c r="HQW193" s="83"/>
      <c r="HQX193" s="84"/>
      <c r="HQY193" s="84"/>
      <c r="HQZ193" s="84"/>
      <c r="HRA193" s="85"/>
      <c r="HRB193" s="78"/>
      <c r="HRC193" s="78"/>
      <c r="HRD193" s="78"/>
      <c r="HRE193" s="100"/>
      <c r="HRF193" s="78"/>
      <c r="HRG193" s="81"/>
      <c r="HRH193" s="102"/>
      <c r="HRI193" s="80"/>
      <c r="HRJ193" s="78"/>
      <c r="HRK193" s="78"/>
      <c r="HRL193" s="78"/>
      <c r="HRM193" s="78"/>
      <c r="HRN193" s="83"/>
      <c r="HRO193" s="84"/>
      <c r="HRP193" s="84"/>
      <c r="HRQ193" s="84"/>
      <c r="HRR193" s="85"/>
      <c r="HRS193" s="78"/>
      <c r="HRT193" s="78"/>
      <c r="HRU193" s="78"/>
      <c r="HRV193" s="100"/>
      <c r="HRW193" s="78"/>
      <c r="HRX193" s="81"/>
      <c r="HRY193" s="102"/>
      <c r="HRZ193" s="80"/>
      <c r="HSA193" s="78"/>
      <c r="HSB193" s="78"/>
      <c r="HSC193" s="78"/>
      <c r="HSD193" s="78"/>
      <c r="HSE193" s="83"/>
      <c r="HSF193" s="84"/>
      <c r="HSG193" s="84"/>
      <c r="HSH193" s="84"/>
      <c r="HSI193" s="85"/>
      <c r="HSJ193" s="78"/>
      <c r="HSK193" s="78"/>
      <c r="HSL193" s="78"/>
      <c r="HSM193" s="100"/>
      <c r="HSN193" s="78"/>
      <c r="HSO193" s="81"/>
      <c r="HSP193" s="102"/>
      <c r="HSQ193" s="80"/>
      <c r="HSR193" s="78"/>
      <c r="HSS193" s="78"/>
      <c r="HST193" s="78"/>
      <c r="HSU193" s="78"/>
      <c r="HSV193" s="83"/>
      <c r="HSW193" s="84"/>
      <c r="HSX193" s="84"/>
      <c r="HSY193" s="84"/>
      <c r="HSZ193" s="85"/>
      <c r="HTA193" s="78"/>
      <c r="HTB193" s="78"/>
      <c r="HTC193" s="78"/>
      <c r="HTD193" s="100"/>
      <c r="HTE193" s="78"/>
      <c r="HTF193" s="81"/>
      <c r="HTG193" s="102"/>
      <c r="HTH193" s="80"/>
      <c r="HTI193" s="78"/>
      <c r="HTJ193" s="78"/>
      <c r="HTK193" s="78"/>
      <c r="HTL193" s="78"/>
      <c r="HTM193" s="83"/>
      <c r="HTN193" s="84"/>
      <c r="HTO193" s="84"/>
      <c r="HTP193" s="84"/>
      <c r="HTQ193" s="85"/>
      <c r="HTR193" s="78"/>
      <c r="HTS193" s="78"/>
      <c r="HTT193" s="78"/>
      <c r="HTU193" s="100"/>
      <c r="HTV193" s="78"/>
      <c r="HTW193" s="81"/>
      <c r="HTX193" s="102"/>
      <c r="HTY193" s="80"/>
      <c r="HTZ193" s="78"/>
      <c r="HUA193" s="78"/>
      <c r="HUB193" s="78"/>
      <c r="HUC193" s="78"/>
      <c r="HUD193" s="83"/>
      <c r="HUE193" s="84"/>
      <c r="HUF193" s="84"/>
      <c r="HUG193" s="84"/>
      <c r="HUH193" s="85"/>
      <c r="HUI193" s="78"/>
      <c r="HUJ193" s="78"/>
      <c r="HUK193" s="78"/>
      <c r="HUL193" s="100"/>
      <c r="HUM193" s="78"/>
      <c r="HUN193" s="81"/>
      <c r="HUO193" s="102"/>
      <c r="HUP193" s="80"/>
      <c r="HUQ193" s="78"/>
      <c r="HUR193" s="78"/>
      <c r="HUS193" s="78"/>
      <c r="HUT193" s="78"/>
      <c r="HUU193" s="83"/>
      <c r="HUV193" s="84"/>
      <c r="HUW193" s="84"/>
      <c r="HUX193" s="84"/>
      <c r="HUY193" s="85"/>
      <c r="HUZ193" s="78"/>
      <c r="HVA193" s="78"/>
      <c r="HVB193" s="78"/>
      <c r="HVC193" s="100"/>
      <c r="HVD193" s="78"/>
      <c r="HVE193" s="81"/>
      <c r="HVF193" s="102"/>
      <c r="HVG193" s="80"/>
      <c r="HVH193" s="78"/>
      <c r="HVI193" s="78"/>
      <c r="HVJ193" s="78"/>
      <c r="HVK193" s="78"/>
      <c r="HVL193" s="83"/>
      <c r="HVM193" s="84"/>
      <c r="HVN193" s="84"/>
      <c r="HVO193" s="84"/>
      <c r="HVP193" s="85"/>
      <c r="HVQ193" s="78"/>
      <c r="HVR193" s="78"/>
      <c r="HVS193" s="78"/>
      <c r="HVT193" s="100"/>
      <c r="HVU193" s="78"/>
      <c r="HVV193" s="81"/>
      <c r="HVW193" s="102"/>
      <c r="HVX193" s="80"/>
      <c r="HVY193" s="78"/>
      <c r="HVZ193" s="78"/>
      <c r="HWA193" s="78"/>
      <c r="HWB193" s="78"/>
      <c r="HWC193" s="83"/>
      <c r="HWD193" s="84"/>
      <c r="HWE193" s="84"/>
      <c r="HWF193" s="84"/>
      <c r="HWG193" s="85"/>
      <c r="HWH193" s="78"/>
      <c r="HWI193" s="78"/>
      <c r="HWJ193" s="78"/>
      <c r="HWK193" s="100"/>
      <c r="HWL193" s="78"/>
      <c r="HWM193" s="81"/>
      <c r="HWN193" s="102"/>
      <c r="HWO193" s="80"/>
      <c r="HWP193" s="78"/>
      <c r="HWQ193" s="78"/>
      <c r="HWR193" s="78"/>
      <c r="HWS193" s="78"/>
      <c r="HWT193" s="83"/>
      <c r="HWU193" s="84"/>
      <c r="HWV193" s="84"/>
      <c r="HWW193" s="84"/>
      <c r="HWX193" s="85"/>
      <c r="HWY193" s="78"/>
      <c r="HWZ193" s="78"/>
      <c r="HXA193" s="78"/>
      <c r="HXB193" s="100"/>
      <c r="HXC193" s="78"/>
      <c r="HXD193" s="81"/>
      <c r="HXE193" s="102"/>
      <c r="HXF193" s="80"/>
      <c r="HXG193" s="78"/>
      <c r="HXH193" s="78"/>
      <c r="HXI193" s="78"/>
      <c r="HXJ193" s="78"/>
      <c r="HXK193" s="83"/>
      <c r="HXL193" s="84"/>
      <c r="HXM193" s="84"/>
      <c r="HXN193" s="84"/>
      <c r="HXO193" s="85"/>
      <c r="HXP193" s="78"/>
      <c r="HXQ193" s="78"/>
      <c r="HXR193" s="78"/>
      <c r="HXS193" s="100"/>
      <c r="HXT193" s="78"/>
      <c r="HXU193" s="81"/>
      <c r="HXV193" s="102"/>
      <c r="HXW193" s="80"/>
      <c r="HXX193" s="78"/>
      <c r="HXY193" s="78"/>
      <c r="HXZ193" s="78"/>
      <c r="HYA193" s="78"/>
      <c r="HYB193" s="83"/>
      <c r="HYC193" s="84"/>
      <c r="HYD193" s="84"/>
      <c r="HYE193" s="84"/>
      <c r="HYF193" s="85"/>
      <c r="HYG193" s="78"/>
      <c r="HYH193" s="78"/>
      <c r="HYI193" s="78"/>
      <c r="HYJ193" s="100"/>
      <c r="HYK193" s="78"/>
      <c r="HYL193" s="81"/>
      <c r="HYM193" s="102"/>
      <c r="HYN193" s="80"/>
      <c r="HYO193" s="78"/>
      <c r="HYP193" s="78"/>
      <c r="HYQ193" s="78"/>
      <c r="HYR193" s="78"/>
      <c r="HYS193" s="83"/>
      <c r="HYT193" s="84"/>
      <c r="HYU193" s="84"/>
      <c r="HYV193" s="84"/>
      <c r="HYW193" s="85"/>
      <c r="HYX193" s="78"/>
      <c r="HYY193" s="78"/>
      <c r="HYZ193" s="78"/>
      <c r="HZA193" s="100"/>
      <c r="HZB193" s="78"/>
      <c r="HZC193" s="81"/>
      <c r="HZD193" s="102"/>
      <c r="HZE193" s="80"/>
      <c r="HZF193" s="78"/>
      <c r="HZG193" s="78"/>
      <c r="HZH193" s="78"/>
      <c r="HZI193" s="78"/>
      <c r="HZJ193" s="83"/>
      <c r="HZK193" s="84"/>
      <c r="HZL193" s="84"/>
      <c r="HZM193" s="84"/>
      <c r="HZN193" s="85"/>
      <c r="HZO193" s="78"/>
      <c r="HZP193" s="78"/>
      <c r="HZQ193" s="78"/>
      <c r="HZR193" s="100"/>
      <c r="HZS193" s="78"/>
      <c r="HZT193" s="81"/>
      <c r="HZU193" s="102"/>
      <c r="HZV193" s="80"/>
      <c r="HZW193" s="78"/>
      <c r="HZX193" s="78"/>
      <c r="HZY193" s="78"/>
      <c r="HZZ193" s="78"/>
      <c r="IAA193" s="83"/>
      <c r="IAB193" s="84"/>
      <c r="IAC193" s="84"/>
      <c r="IAD193" s="84"/>
      <c r="IAE193" s="85"/>
      <c r="IAF193" s="78"/>
      <c r="IAG193" s="78"/>
      <c r="IAH193" s="78"/>
      <c r="IAI193" s="100"/>
      <c r="IAJ193" s="78"/>
      <c r="IAK193" s="81"/>
      <c r="IAL193" s="102"/>
      <c r="IAM193" s="80"/>
      <c r="IAN193" s="78"/>
      <c r="IAO193" s="78"/>
      <c r="IAP193" s="78"/>
      <c r="IAQ193" s="78"/>
      <c r="IAR193" s="83"/>
      <c r="IAS193" s="84"/>
      <c r="IAT193" s="84"/>
      <c r="IAU193" s="84"/>
      <c r="IAV193" s="85"/>
      <c r="IAW193" s="78"/>
      <c r="IAX193" s="78"/>
      <c r="IAY193" s="78"/>
      <c r="IAZ193" s="100"/>
      <c r="IBA193" s="78"/>
      <c r="IBB193" s="81"/>
      <c r="IBC193" s="102"/>
      <c r="IBD193" s="80"/>
      <c r="IBE193" s="78"/>
      <c r="IBF193" s="78"/>
      <c r="IBG193" s="78"/>
      <c r="IBH193" s="78"/>
      <c r="IBI193" s="83"/>
      <c r="IBJ193" s="84"/>
      <c r="IBK193" s="84"/>
      <c r="IBL193" s="84"/>
      <c r="IBM193" s="85"/>
      <c r="IBN193" s="78"/>
      <c r="IBO193" s="78"/>
      <c r="IBP193" s="78"/>
      <c r="IBQ193" s="100"/>
      <c r="IBR193" s="78"/>
      <c r="IBS193" s="81"/>
      <c r="IBT193" s="102"/>
      <c r="IBU193" s="80"/>
      <c r="IBV193" s="78"/>
      <c r="IBW193" s="78"/>
      <c r="IBX193" s="78"/>
      <c r="IBY193" s="78"/>
      <c r="IBZ193" s="83"/>
      <c r="ICA193" s="84"/>
      <c r="ICB193" s="84"/>
      <c r="ICC193" s="84"/>
      <c r="ICD193" s="85"/>
      <c r="ICE193" s="78"/>
      <c r="ICF193" s="78"/>
      <c r="ICG193" s="78"/>
      <c r="ICH193" s="100"/>
      <c r="ICI193" s="78"/>
      <c r="ICJ193" s="81"/>
      <c r="ICK193" s="102"/>
      <c r="ICL193" s="80"/>
      <c r="ICM193" s="78"/>
      <c r="ICN193" s="78"/>
      <c r="ICO193" s="78"/>
      <c r="ICP193" s="78"/>
      <c r="ICQ193" s="83"/>
      <c r="ICR193" s="84"/>
      <c r="ICS193" s="84"/>
      <c r="ICT193" s="84"/>
      <c r="ICU193" s="85"/>
      <c r="ICV193" s="78"/>
      <c r="ICW193" s="78"/>
      <c r="ICX193" s="78"/>
      <c r="ICY193" s="100"/>
      <c r="ICZ193" s="78"/>
      <c r="IDA193" s="81"/>
      <c r="IDB193" s="102"/>
      <c r="IDC193" s="80"/>
      <c r="IDD193" s="78"/>
      <c r="IDE193" s="78"/>
      <c r="IDF193" s="78"/>
      <c r="IDG193" s="78"/>
      <c r="IDH193" s="83"/>
      <c r="IDI193" s="84"/>
      <c r="IDJ193" s="84"/>
      <c r="IDK193" s="84"/>
      <c r="IDL193" s="85"/>
      <c r="IDM193" s="78"/>
      <c r="IDN193" s="78"/>
      <c r="IDO193" s="78"/>
      <c r="IDP193" s="100"/>
      <c r="IDQ193" s="78"/>
      <c r="IDR193" s="81"/>
      <c r="IDS193" s="102"/>
      <c r="IDT193" s="80"/>
      <c r="IDU193" s="78"/>
      <c r="IDV193" s="78"/>
      <c r="IDW193" s="78"/>
      <c r="IDX193" s="78"/>
      <c r="IDY193" s="83"/>
      <c r="IDZ193" s="84"/>
      <c r="IEA193" s="84"/>
      <c r="IEB193" s="84"/>
      <c r="IEC193" s="85"/>
      <c r="IED193" s="78"/>
      <c r="IEE193" s="78"/>
      <c r="IEF193" s="78"/>
      <c r="IEG193" s="100"/>
      <c r="IEH193" s="78"/>
      <c r="IEI193" s="81"/>
      <c r="IEJ193" s="102"/>
      <c r="IEK193" s="80"/>
      <c r="IEL193" s="78"/>
      <c r="IEM193" s="78"/>
      <c r="IEN193" s="78"/>
      <c r="IEO193" s="78"/>
      <c r="IEP193" s="83"/>
      <c r="IEQ193" s="84"/>
      <c r="IER193" s="84"/>
      <c r="IES193" s="84"/>
      <c r="IET193" s="85"/>
      <c r="IEU193" s="78"/>
      <c r="IEV193" s="78"/>
      <c r="IEW193" s="78"/>
      <c r="IEX193" s="100"/>
      <c r="IEY193" s="78"/>
      <c r="IEZ193" s="81"/>
      <c r="IFA193" s="102"/>
      <c r="IFB193" s="80"/>
      <c r="IFC193" s="78"/>
      <c r="IFD193" s="78"/>
      <c r="IFE193" s="78"/>
      <c r="IFF193" s="78"/>
      <c r="IFG193" s="83"/>
      <c r="IFH193" s="84"/>
      <c r="IFI193" s="84"/>
      <c r="IFJ193" s="84"/>
      <c r="IFK193" s="85"/>
      <c r="IFL193" s="78"/>
      <c r="IFM193" s="78"/>
      <c r="IFN193" s="78"/>
      <c r="IFO193" s="100"/>
      <c r="IFP193" s="78"/>
      <c r="IFQ193" s="81"/>
      <c r="IFR193" s="102"/>
      <c r="IFS193" s="80"/>
      <c r="IFT193" s="78"/>
      <c r="IFU193" s="78"/>
      <c r="IFV193" s="78"/>
      <c r="IFW193" s="78"/>
      <c r="IFX193" s="83"/>
      <c r="IFY193" s="84"/>
      <c r="IFZ193" s="84"/>
      <c r="IGA193" s="84"/>
      <c r="IGB193" s="85"/>
      <c r="IGC193" s="78"/>
      <c r="IGD193" s="78"/>
      <c r="IGE193" s="78"/>
      <c r="IGF193" s="100"/>
      <c r="IGG193" s="78"/>
      <c r="IGH193" s="81"/>
      <c r="IGI193" s="102"/>
      <c r="IGJ193" s="80"/>
      <c r="IGK193" s="78"/>
      <c r="IGL193" s="78"/>
      <c r="IGM193" s="78"/>
      <c r="IGN193" s="78"/>
      <c r="IGO193" s="83"/>
      <c r="IGP193" s="84"/>
      <c r="IGQ193" s="84"/>
      <c r="IGR193" s="84"/>
      <c r="IGS193" s="85"/>
      <c r="IGT193" s="78"/>
      <c r="IGU193" s="78"/>
      <c r="IGV193" s="78"/>
      <c r="IGW193" s="100"/>
      <c r="IGX193" s="78"/>
      <c r="IGY193" s="81"/>
      <c r="IGZ193" s="102"/>
      <c r="IHA193" s="80"/>
      <c r="IHB193" s="78"/>
      <c r="IHC193" s="78"/>
      <c r="IHD193" s="78"/>
      <c r="IHE193" s="78"/>
      <c r="IHF193" s="83"/>
      <c r="IHG193" s="84"/>
      <c r="IHH193" s="84"/>
      <c r="IHI193" s="84"/>
      <c r="IHJ193" s="85"/>
      <c r="IHK193" s="78"/>
      <c r="IHL193" s="78"/>
      <c r="IHM193" s="78"/>
      <c r="IHN193" s="100"/>
      <c r="IHO193" s="78"/>
      <c r="IHP193" s="81"/>
      <c r="IHQ193" s="102"/>
      <c r="IHR193" s="80"/>
      <c r="IHS193" s="78"/>
      <c r="IHT193" s="78"/>
      <c r="IHU193" s="78"/>
      <c r="IHV193" s="78"/>
      <c r="IHW193" s="83"/>
      <c r="IHX193" s="84"/>
      <c r="IHY193" s="84"/>
      <c r="IHZ193" s="84"/>
      <c r="IIA193" s="85"/>
      <c r="IIB193" s="78"/>
      <c r="IIC193" s="78"/>
      <c r="IID193" s="78"/>
      <c r="IIE193" s="100"/>
      <c r="IIF193" s="78"/>
      <c r="IIG193" s="81"/>
      <c r="IIH193" s="102"/>
      <c r="III193" s="80"/>
      <c r="IIJ193" s="78"/>
      <c r="IIK193" s="78"/>
      <c r="IIL193" s="78"/>
      <c r="IIM193" s="78"/>
      <c r="IIN193" s="83"/>
      <c r="IIO193" s="84"/>
      <c r="IIP193" s="84"/>
      <c r="IIQ193" s="84"/>
      <c r="IIR193" s="85"/>
      <c r="IIS193" s="78"/>
      <c r="IIT193" s="78"/>
      <c r="IIU193" s="78"/>
      <c r="IIV193" s="100"/>
      <c r="IIW193" s="78"/>
      <c r="IIX193" s="81"/>
      <c r="IIY193" s="102"/>
      <c r="IIZ193" s="80"/>
      <c r="IJA193" s="78"/>
      <c r="IJB193" s="78"/>
      <c r="IJC193" s="78"/>
      <c r="IJD193" s="78"/>
      <c r="IJE193" s="83"/>
      <c r="IJF193" s="84"/>
      <c r="IJG193" s="84"/>
      <c r="IJH193" s="84"/>
      <c r="IJI193" s="85"/>
      <c r="IJJ193" s="78"/>
      <c r="IJK193" s="78"/>
      <c r="IJL193" s="78"/>
      <c r="IJM193" s="100"/>
      <c r="IJN193" s="78"/>
      <c r="IJO193" s="81"/>
      <c r="IJP193" s="102"/>
      <c r="IJQ193" s="80"/>
      <c r="IJR193" s="78"/>
      <c r="IJS193" s="78"/>
      <c r="IJT193" s="78"/>
      <c r="IJU193" s="78"/>
      <c r="IJV193" s="83"/>
      <c r="IJW193" s="84"/>
      <c r="IJX193" s="84"/>
      <c r="IJY193" s="84"/>
      <c r="IJZ193" s="85"/>
      <c r="IKA193" s="78"/>
      <c r="IKB193" s="78"/>
      <c r="IKC193" s="78"/>
      <c r="IKD193" s="100"/>
      <c r="IKE193" s="78"/>
      <c r="IKF193" s="81"/>
      <c r="IKG193" s="102"/>
      <c r="IKH193" s="80"/>
      <c r="IKI193" s="78"/>
      <c r="IKJ193" s="78"/>
      <c r="IKK193" s="78"/>
      <c r="IKL193" s="78"/>
      <c r="IKM193" s="83"/>
      <c r="IKN193" s="84"/>
      <c r="IKO193" s="84"/>
      <c r="IKP193" s="84"/>
      <c r="IKQ193" s="85"/>
      <c r="IKR193" s="78"/>
      <c r="IKS193" s="78"/>
      <c r="IKT193" s="78"/>
      <c r="IKU193" s="100"/>
      <c r="IKV193" s="78"/>
      <c r="IKW193" s="81"/>
      <c r="IKX193" s="102"/>
      <c r="IKY193" s="80"/>
      <c r="IKZ193" s="78"/>
      <c r="ILA193" s="78"/>
      <c r="ILB193" s="78"/>
      <c r="ILC193" s="78"/>
      <c r="ILD193" s="83"/>
      <c r="ILE193" s="84"/>
      <c r="ILF193" s="84"/>
      <c r="ILG193" s="84"/>
      <c r="ILH193" s="85"/>
      <c r="ILI193" s="78"/>
      <c r="ILJ193" s="78"/>
      <c r="ILK193" s="78"/>
      <c r="ILL193" s="100"/>
      <c r="ILM193" s="78"/>
      <c r="ILN193" s="81"/>
      <c r="ILO193" s="102"/>
      <c r="ILP193" s="80"/>
      <c r="ILQ193" s="78"/>
      <c r="ILR193" s="78"/>
      <c r="ILS193" s="78"/>
      <c r="ILT193" s="78"/>
      <c r="ILU193" s="83"/>
      <c r="ILV193" s="84"/>
      <c r="ILW193" s="84"/>
      <c r="ILX193" s="84"/>
      <c r="ILY193" s="85"/>
      <c r="ILZ193" s="78"/>
      <c r="IMA193" s="78"/>
      <c r="IMB193" s="78"/>
      <c r="IMC193" s="100"/>
      <c r="IMD193" s="78"/>
      <c r="IME193" s="81"/>
      <c r="IMF193" s="102"/>
      <c r="IMG193" s="80"/>
      <c r="IMH193" s="78"/>
      <c r="IMI193" s="78"/>
      <c r="IMJ193" s="78"/>
      <c r="IMK193" s="78"/>
      <c r="IML193" s="83"/>
      <c r="IMM193" s="84"/>
      <c r="IMN193" s="84"/>
      <c r="IMO193" s="84"/>
      <c r="IMP193" s="85"/>
      <c r="IMQ193" s="78"/>
      <c r="IMR193" s="78"/>
      <c r="IMS193" s="78"/>
      <c r="IMT193" s="100"/>
      <c r="IMU193" s="78"/>
      <c r="IMV193" s="81"/>
      <c r="IMW193" s="102"/>
      <c r="IMX193" s="80"/>
      <c r="IMY193" s="78"/>
      <c r="IMZ193" s="78"/>
      <c r="INA193" s="78"/>
      <c r="INB193" s="78"/>
      <c r="INC193" s="83"/>
      <c r="IND193" s="84"/>
      <c r="INE193" s="84"/>
      <c r="INF193" s="84"/>
      <c r="ING193" s="85"/>
      <c r="INH193" s="78"/>
      <c r="INI193" s="78"/>
      <c r="INJ193" s="78"/>
      <c r="INK193" s="100"/>
      <c r="INL193" s="78"/>
      <c r="INM193" s="81"/>
      <c r="INN193" s="102"/>
      <c r="INO193" s="80"/>
      <c r="INP193" s="78"/>
      <c r="INQ193" s="78"/>
      <c r="INR193" s="78"/>
      <c r="INS193" s="78"/>
      <c r="INT193" s="83"/>
      <c r="INU193" s="84"/>
      <c r="INV193" s="84"/>
      <c r="INW193" s="84"/>
      <c r="INX193" s="85"/>
      <c r="INY193" s="78"/>
      <c r="INZ193" s="78"/>
      <c r="IOA193" s="78"/>
      <c r="IOB193" s="100"/>
      <c r="IOC193" s="78"/>
      <c r="IOD193" s="81"/>
      <c r="IOE193" s="102"/>
      <c r="IOF193" s="80"/>
      <c r="IOG193" s="78"/>
      <c r="IOH193" s="78"/>
      <c r="IOI193" s="78"/>
      <c r="IOJ193" s="78"/>
      <c r="IOK193" s="83"/>
      <c r="IOL193" s="84"/>
      <c r="IOM193" s="84"/>
      <c r="ION193" s="84"/>
      <c r="IOO193" s="85"/>
      <c r="IOP193" s="78"/>
      <c r="IOQ193" s="78"/>
      <c r="IOR193" s="78"/>
      <c r="IOS193" s="100"/>
      <c r="IOT193" s="78"/>
      <c r="IOU193" s="81"/>
      <c r="IOV193" s="102"/>
      <c r="IOW193" s="80"/>
      <c r="IOX193" s="78"/>
      <c r="IOY193" s="78"/>
      <c r="IOZ193" s="78"/>
      <c r="IPA193" s="78"/>
      <c r="IPB193" s="83"/>
      <c r="IPC193" s="84"/>
      <c r="IPD193" s="84"/>
      <c r="IPE193" s="84"/>
      <c r="IPF193" s="85"/>
      <c r="IPG193" s="78"/>
      <c r="IPH193" s="78"/>
      <c r="IPI193" s="78"/>
      <c r="IPJ193" s="100"/>
      <c r="IPK193" s="78"/>
      <c r="IPL193" s="81"/>
      <c r="IPM193" s="102"/>
      <c r="IPN193" s="80"/>
      <c r="IPO193" s="78"/>
      <c r="IPP193" s="78"/>
      <c r="IPQ193" s="78"/>
      <c r="IPR193" s="78"/>
      <c r="IPS193" s="83"/>
      <c r="IPT193" s="84"/>
      <c r="IPU193" s="84"/>
      <c r="IPV193" s="84"/>
      <c r="IPW193" s="85"/>
      <c r="IPX193" s="78"/>
      <c r="IPY193" s="78"/>
      <c r="IPZ193" s="78"/>
      <c r="IQA193" s="100"/>
      <c r="IQB193" s="78"/>
      <c r="IQC193" s="81"/>
      <c r="IQD193" s="102"/>
      <c r="IQE193" s="80"/>
      <c r="IQF193" s="78"/>
      <c r="IQG193" s="78"/>
      <c r="IQH193" s="78"/>
      <c r="IQI193" s="78"/>
      <c r="IQJ193" s="83"/>
      <c r="IQK193" s="84"/>
      <c r="IQL193" s="84"/>
      <c r="IQM193" s="84"/>
      <c r="IQN193" s="85"/>
      <c r="IQO193" s="78"/>
      <c r="IQP193" s="78"/>
      <c r="IQQ193" s="78"/>
      <c r="IQR193" s="100"/>
      <c r="IQS193" s="78"/>
      <c r="IQT193" s="81"/>
      <c r="IQU193" s="102"/>
      <c r="IQV193" s="80"/>
      <c r="IQW193" s="78"/>
      <c r="IQX193" s="78"/>
      <c r="IQY193" s="78"/>
      <c r="IQZ193" s="78"/>
      <c r="IRA193" s="83"/>
      <c r="IRB193" s="84"/>
      <c r="IRC193" s="84"/>
      <c r="IRD193" s="84"/>
      <c r="IRE193" s="85"/>
      <c r="IRF193" s="78"/>
      <c r="IRG193" s="78"/>
      <c r="IRH193" s="78"/>
      <c r="IRI193" s="100"/>
      <c r="IRJ193" s="78"/>
      <c r="IRK193" s="81"/>
      <c r="IRL193" s="102"/>
      <c r="IRM193" s="80"/>
      <c r="IRN193" s="78"/>
      <c r="IRO193" s="78"/>
      <c r="IRP193" s="78"/>
      <c r="IRQ193" s="78"/>
      <c r="IRR193" s="83"/>
      <c r="IRS193" s="84"/>
      <c r="IRT193" s="84"/>
      <c r="IRU193" s="84"/>
      <c r="IRV193" s="85"/>
      <c r="IRW193" s="78"/>
      <c r="IRX193" s="78"/>
      <c r="IRY193" s="78"/>
      <c r="IRZ193" s="100"/>
      <c r="ISA193" s="78"/>
      <c r="ISB193" s="81"/>
      <c r="ISC193" s="102"/>
      <c r="ISD193" s="80"/>
      <c r="ISE193" s="78"/>
      <c r="ISF193" s="78"/>
      <c r="ISG193" s="78"/>
      <c r="ISH193" s="78"/>
      <c r="ISI193" s="83"/>
      <c r="ISJ193" s="84"/>
      <c r="ISK193" s="84"/>
      <c r="ISL193" s="84"/>
      <c r="ISM193" s="85"/>
      <c r="ISN193" s="78"/>
      <c r="ISO193" s="78"/>
      <c r="ISP193" s="78"/>
      <c r="ISQ193" s="100"/>
      <c r="ISR193" s="78"/>
      <c r="ISS193" s="81"/>
      <c r="IST193" s="102"/>
      <c r="ISU193" s="80"/>
      <c r="ISV193" s="78"/>
      <c r="ISW193" s="78"/>
      <c r="ISX193" s="78"/>
      <c r="ISY193" s="78"/>
      <c r="ISZ193" s="83"/>
      <c r="ITA193" s="84"/>
      <c r="ITB193" s="84"/>
      <c r="ITC193" s="84"/>
      <c r="ITD193" s="85"/>
      <c r="ITE193" s="78"/>
      <c r="ITF193" s="78"/>
      <c r="ITG193" s="78"/>
      <c r="ITH193" s="100"/>
      <c r="ITI193" s="78"/>
      <c r="ITJ193" s="81"/>
      <c r="ITK193" s="102"/>
      <c r="ITL193" s="80"/>
      <c r="ITM193" s="78"/>
      <c r="ITN193" s="78"/>
      <c r="ITO193" s="78"/>
      <c r="ITP193" s="78"/>
      <c r="ITQ193" s="83"/>
      <c r="ITR193" s="84"/>
      <c r="ITS193" s="84"/>
      <c r="ITT193" s="84"/>
      <c r="ITU193" s="85"/>
      <c r="ITV193" s="78"/>
      <c r="ITW193" s="78"/>
      <c r="ITX193" s="78"/>
      <c r="ITY193" s="100"/>
      <c r="ITZ193" s="78"/>
      <c r="IUA193" s="81"/>
      <c r="IUB193" s="102"/>
      <c r="IUC193" s="80"/>
      <c r="IUD193" s="78"/>
      <c r="IUE193" s="78"/>
      <c r="IUF193" s="78"/>
      <c r="IUG193" s="78"/>
      <c r="IUH193" s="83"/>
      <c r="IUI193" s="84"/>
      <c r="IUJ193" s="84"/>
      <c r="IUK193" s="84"/>
      <c r="IUL193" s="85"/>
      <c r="IUM193" s="78"/>
      <c r="IUN193" s="78"/>
      <c r="IUO193" s="78"/>
      <c r="IUP193" s="100"/>
      <c r="IUQ193" s="78"/>
      <c r="IUR193" s="81"/>
      <c r="IUS193" s="102"/>
      <c r="IUT193" s="80"/>
      <c r="IUU193" s="78"/>
      <c r="IUV193" s="78"/>
      <c r="IUW193" s="78"/>
      <c r="IUX193" s="78"/>
      <c r="IUY193" s="83"/>
      <c r="IUZ193" s="84"/>
      <c r="IVA193" s="84"/>
      <c r="IVB193" s="84"/>
      <c r="IVC193" s="85"/>
      <c r="IVD193" s="78"/>
      <c r="IVE193" s="78"/>
      <c r="IVF193" s="78"/>
      <c r="IVG193" s="100"/>
      <c r="IVH193" s="78"/>
      <c r="IVI193" s="81"/>
      <c r="IVJ193" s="102"/>
      <c r="IVK193" s="80"/>
      <c r="IVL193" s="78"/>
      <c r="IVM193" s="78"/>
      <c r="IVN193" s="78"/>
      <c r="IVO193" s="78"/>
      <c r="IVP193" s="83"/>
      <c r="IVQ193" s="84"/>
      <c r="IVR193" s="84"/>
      <c r="IVS193" s="84"/>
      <c r="IVT193" s="85"/>
      <c r="IVU193" s="78"/>
      <c r="IVV193" s="78"/>
      <c r="IVW193" s="78"/>
      <c r="IVX193" s="100"/>
      <c r="IVY193" s="78"/>
      <c r="IVZ193" s="81"/>
      <c r="IWA193" s="102"/>
      <c r="IWB193" s="80"/>
      <c r="IWC193" s="78"/>
      <c r="IWD193" s="78"/>
      <c r="IWE193" s="78"/>
      <c r="IWF193" s="78"/>
      <c r="IWG193" s="83"/>
      <c r="IWH193" s="84"/>
      <c r="IWI193" s="84"/>
      <c r="IWJ193" s="84"/>
      <c r="IWK193" s="85"/>
      <c r="IWL193" s="78"/>
      <c r="IWM193" s="78"/>
      <c r="IWN193" s="78"/>
      <c r="IWO193" s="100"/>
      <c r="IWP193" s="78"/>
      <c r="IWQ193" s="81"/>
      <c r="IWR193" s="102"/>
      <c r="IWS193" s="80"/>
      <c r="IWT193" s="78"/>
      <c r="IWU193" s="78"/>
      <c r="IWV193" s="78"/>
      <c r="IWW193" s="78"/>
      <c r="IWX193" s="83"/>
      <c r="IWY193" s="84"/>
      <c r="IWZ193" s="84"/>
      <c r="IXA193" s="84"/>
      <c r="IXB193" s="85"/>
      <c r="IXC193" s="78"/>
      <c r="IXD193" s="78"/>
      <c r="IXE193" s="78"/>
      <c r="IXF193" s="100"/>
      <c r="IXG193" s="78"/>
      <c r="IXH193" s="81"/>
      <c r="IXI193" s="102"/>
      <c r="IXJ193" s="80"/>
      <c r="IXK193" s="78"/>
      <c r="IXL193" s="78"/>
      <c r="IXM193" s="78"/>
      <c r="IXN193" s="78"/>
      <c r="IXO193" s="83"/>
      <c r="IXP193" s="84"/>
      <c r="IXQ193" s="84"/>
      <c r="IXR193" s="84"/>
      <c r="IXS193" s="85"/>
      <c r="IXT193" s="78"/>
      <c r="IXU193" s="78"/>
      <c r="IXV193" s="78"/>
      <c r="IXW193" s="100"/>
      <c r="IXX193" s="78"/>
      <c r="IXY193" s="81"/>
      <c r="IXZ193" s="102"/>
      <c r="IYA193" s="80"/>
      <c r="IYB193" s="78"/>
      <c r="IYC193" s="78"/>
      <c r="IYD193" s="78"/>
      <c r="IYE193" s="78"/>
      <c r="IYF193" s="83"/>
      <c r="IYG193" s="84"/>
      <c r="IYH193" s="84"/>
      <c r="IYI193" s="84"/>
      <c r="IYJ193" s="85"/>
      <c r="IYK193" s="78"/>
      <c r="IYL193" s="78"/>
      <c r="IYM193" s="78"/>
      <c r="IYN193" s="100"/>
      <c r="IYO193" s="78"/>
      <c r="IYP193" s="81"/>
      <c r="IYQ193" s="102"/>
      <c r="IYR193" s="80"/>
      <c r="IYS193" s="78"/>
      <c r="IYT193" s="78"/>
      <c r="IYU193" s="78"/>
      <c r="IYV193" s="78"/>
      <c r="IYW193" s="83"/>
      <c r="IYX193" s="84"/>
      <c r="IYY193" s="84"/>
      <c r="IYZ193" s="84"/>
      <c r="IZA193" s="85"/>
      <c r="IZB193" s="78"/>
      <c r="IZC193" s="78"/>
      <c r="IZD193" s="78"/>
      <c r="IZE193" s="100"/>
      <c r="IZF193" s="78"/>
      <c r="IZG193" s="81"/>
      <c r="IZH193" s="102"/>
      <c r="IZI193" s="80"/>
      <c r="IZJ193" s="78"/>
      <c r="IZK193" s="78"/>
      <c r="IZL193" s="78"/>
      <c r="IZM193" s="78"/>
      <c r="IZN193" s="83"/>
      <c r="IZO193" s="84"/>
      <c r="IZP193" s="84"/>
      <c r="IZQ193" s="84"/>
      <c r="IZR193" s="85"/>
      <c r="IZS193" s="78"/>
      <c r="IZT193" s="78"/>
      <c r="IZU193" s="78"/>
      <c r="IZV193" s="100"/>
      <c r="IZW193" s="78"/>
      <c r="IZX193" s="81"/>
      <c r="IZY193" s="102"/>
      <c r="IZZ193" s="80"/>
      <c r="JAA193" s="78"/>
      <c r="JAB193" s="78"/>
      <c r="JAC193" s="78"/>
      <c r="JAD193" s="78"/>
      <c r="JAE193" s="83"/>
      <c r="JAF193" s="84"/>
      <c r="JAG193" s="84"/>
      <c r="JAH193" s="84"/>
      <c r="JAI193" s="85"/>
      <c r="JAJ193" s="78"/>
      <c r="JAK193" s="78"/>
      <c r="JAL193" s="78"/>
      <c r="JAM193" s="100"/>
      <c r="JAN193" s="78"/>
      <c r="JAO193" s="81"/>
      <c r="JAP193" s="102"/>
      <c r="JAQ193" s="80"/>
      <c r="JAR193" s="78"/>
      <c r="JAS193" s="78"/>
      <c r="JAT193" s="78"/>
      <c r="JAU193" s="78"/>
      <c r="JAV193" s="83"/>
      <c r="JAW193" s="84"/>
      <c r="JAX193" s="84"/>
      <c r="JAY193" s="84"/>
      <c r="JAZ193" s="85"/>
      <c r="JBA193" s="78"/>
      <c r="JBB193" s="78"/>
      <c r="JBC193" s="78"/>
      <c r="JBD193" s="100"/>
      <c r="JBE193" s="78"/>
      <c r="JBF193" s="81"/>
      <c r="JBG193" s="102"/>
      <c r="JBH193" s="80"/>
      <c r="JBI193" s="78"/>
      <c r="JBJ193" s="78"/>
      <c r="JBK193" s="78"/>
      <c r="JBL193" s="78"/>
      <c r="JBM193" s="83"/>
      <c r="JBN193" s="84"/>
      <c r="JBO193" s="84"/>
      <c r="JBP193" s="84"/>
      <c r="JBQ193" s="85"/>
      <c r="JBR193" s="78"/>
      <c r="JBS193" s="78"/>
      <c r="JBT193" s="78"/>
      <c r="JBU193" s="100"/>
      <c r="JBV193" s="78"/>
      <c r="JBW193" s="81"/>
      <c r="JBX193" s="102"/>
      <c r="JBY193" s="80"/>
      <c r="JBZ193" s="78"/>
      <c r="JCA193" s="78"/>
      <c r="JCB193" s="78"/>
      <c r="JCC193" s="78"/>
      <c r="JCD193" s="83"/>
      <c r="JCE193" s="84"/>
      <c r="JCF193" s="84"/>
      <c r="JCG193" s="84"/>
      <c r="JCH193" s="85"/>
      <c r="JCI193" s="78"/>
      <c r="JCJ193" s="78"/>
      <c r="JCK193" s="78"/>
      <c r="JCL193" s="100"/>
      <c r="JCM193" s="78"/>
      <c r="JCN193" s="81"/>
      <c r="JCO193" s="102"/>
      <c r="JCP193" s="80"/>
      <c r="JCQ193" s="78"/>
      <c r="JCR193" s="78"/>
      <c r="JCS193" s="78"/>
      <c r="JCT193" s="78"/>
      <c r="JCU193" s="83"/>
      <c r="JCV193" s="84"/>
      <c r="JCW193" s="84"/>
      <c r="JCX193" s="84"/>
      <c r="JCY193" s="85"/>
      <c r="JCZ193" s="78"/>
      <c r="JDA193" s="78"/>
      <c r="JDB193" s="78"/>
      <c r="JDC193" s="100"/>
      <c r="JDD193" s="78"/>
      <c r="JDE193" s="81"/>
      <c r="JDF193" s="102"/>
      <c r="JDG193" s="80"/>
      <c r="JDH193" s="78"/>
      <c r="JDI193" s="78"/>
      <c r="JDJ193" s="78"/>
      <c r="JDK193" s="78"/>
      <c r="JDL193" s="83"/>
      <c r="JDM193" s="84"/>
      <c r="JDN193" s="84"/>
      <c r="JDO193" s="84"/>
      <c r="JDP193" s="85"/>
      <c r="JDQ193" s="78"/>
      <c r="JDR193" s="78"/>
      <c r="JDS193" s="78"/>
      <c r="JDT193" s="100"/>
      <c r="JDU193" s="78"/>
      <c r="JDV193" s="81"/>
      <c r="JDW193" s="102"/>
      <c r="JDX193" s="80"/>
      <c r="JDY193" s="78"/>
      <c r="JDZ193" s="78"/>
      <c r="JEA193" s="78"/>
      <c r="JEB193" s="78"/>
      <c r="JEC193" s="83"/>
      <c r="JED193" s="84"/>
      <c r="JEE193" s="84"/>
      <c r="JEF193" s="84"/>
      <c r="JEG193" s="85"/>
      <c r="JEH193" s="78"/>
      <c r="JEI193" s="78"/>
      <c r="JEJ193" s="78"/>
      <c r="JEK193" s="100"/>
      <c r="JEL193" s="78"/>
      <c r="JEM193" s="81"/>
      <c r="JEN193" s="102"/>
      <c r="JEO193" s="80"/>
      <c r="JEP193" s="78"/>
      <c r="JEQ193" s="78"/>
      <c r="JER193" s="78"/>
      <c r="JES193" s="78"/>
      <c r="JET193" s="83"/>
      <c r="JEU193" s="84"/>
      <c r="JEV193" s="84"/>
      <c r="JEW193" s="84"/>
      <c r="JEX193" s="85"/>
      <c r="JEY193" s="78"/>
      <c r="JEZ193" s="78"/>
      <c r="JFA193" s="78"/>
      <c r="JFB193" s="100"/>
      <c r="JFC193" s="78"/>
      <c r="JFD193" s="81"/>
      <c r="JFE193" s="102"/>
      <c r="JFF193" s="80"/>
      <c r="JFG193" s="78"/>
      <c r="JFH193" s="78"/>
      <c r="JFI193" s="78"/>
      <c r="JFJ193" s="78"/>
      <c r="JFK193" s="83"/>
      <c r="JFL193" s="84"/>
      <c r="JFM193" s="84"/>
      <c r="JFN193" s="84"/>
      <c r="JFO193" s="85"/>
      <c r="JFP193" s="78"/>
      <c r="JFQ193" s="78"/>
      <c r="JFR193" s="78"/>
      <c r="JFS193" s="100"/>
      <c r="JFT193" s="78"/>
      <c r="JFU193" s="81"/>
      <c r="JFV193" s="102"/>
      <c r="JFW193" s="80"/>
      <c r="JFX193" s="78"/>
      <c r="JFY193" s="78"/>
      <c r="JFZ193" s="78"/>
      <c r="JGA193" s="78"/>
      <c r="JGB193" s="83"/>
      <c r="JGC193" s="84"/>
      <c r="JGD193" s="84"/>
      <c r="JGE193" s="84"/>
      <c r="JGF193" s="85"/>
      <c r="JGG193" s="78"/>
      <c r="JGH193" s="78"/>
      <c r="JGI193" s="78"/>
      <c r="JGJ193" s="100"/>
      <c r="JGK193" s="78"/>
      <c r="JGL193" s="81"/>
      <c r="JGM193" s="102"/>
      <c r="JGN193" s="80"/>
      <c r="JGO193" s="78"/>
      <c r="JGP193" s="78"/>
      <c r="JGQ193" s="78"/>
      <c r="JGR193" s="78"/>
      <c r="JGS193" s="83"/>
      <c r="JGT193" s="84"/>
      <c r="JGU193" s="84"/>
      <c r="JGV193" s="84"/>
      <c r="JGW193" s="85"/>
      <c r="JGX193" s="78"/>
      <c r="JGY193" s="78"/>
      <c r="JGZ193" s="78"/>
      <c r="JHA193" s="100"/>
      <c r="JHB193" s="78"/>
      <c r="JHC193" s="81"/>
      <c r="JHD193" s="102"/>
      <c r="JHE193" s="80"/>
      <c r="JHF193" s="78"/>
      <c r="JHG193" s="78"/>
      <c r="JHH193" s="78"/>
      <c r="JHI193" s="78"/>
      <c r="JHJ193" s="83"/>
      <c r="JHK193" s="84"/>
      <c r="JHL193" s="84"/>
      <c r="JHM193" s="84"/>
      <c r="JHN193" s="85"/>
      <c r="JHO193" s="78"/>
      <c r="JHP193" s="78"/>
      <c r="JHQ193" s="78"/>
      <c r="JHR193" s="100"/>
      <c r="JHS193" s="78"/>
      <c r="JHT193" s="81"/>
      <c r="JHU193" s="102"/>
      <c r="JHV193" s="80"/>
      <c r="JHW193" s="78"/>
      <c r="JHX193" s="78"/>
      <c r="JHY193" s="78"/>
      <c r="JHZ193" s="78"/>
      <c r="JIA193" s="83"/>
      <c r="JIB193" s="84"/>
      <c r="JIC193" s="84"/>
      <c r="JID193" s="84"/>
      <c r="JIE193" s="85"/>
      <c r="JIF193" s="78"/>
      <c r="JIG193" s="78"/>
      <c r="JIH193" s="78"/>
      <c r="JII193" s="100"/>
      <c r="JIJ193" s="78"/>
      <c r="JIK193" s="81"/>
      <c r="JIL193" s="102"/>
      <c r="JIM193" s="80"/>
      <c r="JIN193" s="78"/>
      <c r="JIO193" s="78"/>
      <c r="JIP193" s="78"/>
      <c r="JIQ193" s="78"/>
      <c r="JIR193" s="83"/>
      <c r="JIS193" s="84"/>
      <c r="JIT193" s="84"/>
      <c r="JIU193" s="84"/>
      <c r="JIV193" s="85"/>
      <c r="JIW193" s="78"/>
      <c r="JIX193" s="78"/>
      <c r="JIY193" s="78"/>
      <c r="JIZ193" s="100"/>
      <c r="JJA193" s="78"/>
      <c r="JJB193" s="81"/>
      <c r="JJC193" s="102"/>
      <c r="JJD193" s="80"/>
      <c r="JJE193" s="78"/>
      <c r="JJF193" s="78"/>
      <c r="JJG193" s="78"/>
      <c r="JJH193" s="78"/>
      <c r="JJI193" s="83"/>
      <c r="JJJ193" s="84"/>
      <c r="JJK193" s="84"/>
      <c r="JJL193" s="84"/>
      <c r="JJM193" s="85"/>
      <c r="JJN193" s="78"/>
      <c r="JJO193" s="78"/>
      <c r="JJP193" s="78"/>
      <c r="JJQ193" s="100"/>
      <c r="JJR193" s="78"/>
      <c r="JJS193" s="81"/>
      <c r="JJT193" s="102"/>
      <c r="JJU193" s="80"/>
      <c r="JJV193" s="78"/>
      <c r="JJW193" s="78"/>
      <c r="JJX193" s="78"/>
      <c r="JJY193" s="78"/>
      <c r="JJZ193" s="83"/>
      <c r="JKA193" s="84"/>
      <c r="JKB193" s="84"/>
      <c r="JKC193" s="84"/>
      <c r="JKD193" s="85"/>
      <c r="JKE193" s="78"/>
      <c r="JKF193" s="78"/>
      <c r="JKG193" s="78"/>
      <c r="JKH193" s="100"/>
      <c r="JKI193" s="78"/>
      <c r="JKJ193" s="81"/>
      <c r="JKK193" s="102"/>
      <c r="JKL193" s="80"/>
      <c r="JKM193" s="78"/>
      <c r="JKN193" s="78"/>
      <c r="JKO193" s="78"/>
      <c r="JKP193" s="78"/>
      <c r="JKQ193" s="83"/>
      <c r="JKR193" s="84"/>
      <c r="JKS193" s="84"/>
      <c r="JKT193" s="84"/>
      <c r="JKU193" s="85"/>
      <c r="JKV193" s="78"/>
      <c r="JKW193" s="78"/>
      <c r="JKX193" s="78"/>
      <c r="JKY193" s="100"/>
      <c r="JKZ193" s="78"/>
      <c r="JLA193" s="81"/>
      <c r="JLB193" s="102"/>
      <c r="JLC193" s="80"/>
      <c r="JLD193" s="78"/>
      <c r="JLE193" s="78"/>
      <c r="JLF193" s="78"/>
      <c r="JLG193" s="78"/>
      <c r="JLH193" s="83"/>
      <c r="JLI193" s="84"/>
      <c r="JLJ193" s="84"/>
      <c r="JLK193" s="84"/>
      <c r="JLL193" s="85"/>
      <c r="JLM193" s="78"/>
      <c r="JLN193" s="78"/>
      <c r="JLO193" s="78"/>
      <c r="JLP193" s="100"/>
      <c r="JLQ193" s="78"/>
      <c r="JLR193" s="81"/>
      <c r="JLS193" s="102"/>
      <c r="JLT193" s="80"/>
      <c r="JLU193" s="78"/>
      <c r="JLV193" s="78"/>
      <c r="JLW193" s="78"/>
      <c r="JLX193" s="78"/>
      <c r="JLY193" s="83"/>
      <c r="JLZ193" s="84"/>
      <c r="JMA193" s="84"/>
      <c r="JMB193" s="84"/>
      <c r="JMC193" s="85"/>
      <c r="JMD193" s="78"/>
      <c r="JME193" s="78"/>
      <c r="JMF193" s="78"/>
      <c r="JMG193" s="100"/>
      <c r="JMH193" s="78"/>
      <c r="JMI193" s="81"/>
      <c r="JMJ193" s="102"/>
      <c r="JMK193" s="80"/>
      <c r="JML193" s="78"/>
      <c r="JMM193" s="78"/>
      <c r="JMN193" s="78"/>
      <c r="JMO193" s="78"/>
      <c r="JMP193" s="83"/>
      <c r="JMQ193" s="84"/>
      <c r="JMR193" s="84"/>
      <c r="JMS193" s="84"/>
      <c r="JMT193" s="85"/>
      <c r="JMU193" s="78"/>
      <c r="JMV193" s="78"/>
      <c r="JMW193" s="78"/>
      <c r="JMX193" s="100"/>
      <c r="JMY193" s="78"/>
      <c r="JMZ193" s="81"/>
      <c r="JNA193" s="102"/>
      <c r="JNB193" s="80"/>
      <c r="JNC193" s="78"/>
      <c r="JND193" s="78"/>
      <c r="JNE193" s="78"/>
      <c r="JNF193" s="78"/>
      <c r="JNG193" s="83"/>
      <c r="JNH193" s="84"/>
      <c r="JNI193" s="84"/>
      <c r="JNJ193" s="84"/>
      <c r="JNK193" s="85"/>
      <c r="JNL193" s="78"/>
      <c r="JNM193" s="78"/>
      <c r="JNN193" s="78"/>
      <c r="JNO193" s="100"/>
      <c r="JNP193" s="78"/>
      <c r="JNQ193" s="81"/>
      <c r="JNR193" s="102"/>
      <c r="JNS193" s="80"/>
      <c r="JNT193" s="78"/>
      <c r="JNU193" s="78"/>
      <c r="JNV193" s="78"/>
      <c r="JNW193" s="78"/>
      <c r="JNX193" s="83"/>
      <c r="JNY193" s="84"/>
      <c r="JNZ193" s="84"/>
      <c r="JOA193" s="84"/>
      <c r="JOB193" s="85"/>
      <c r="JOC193" s="78"/>
      <c r="JOD193" s="78"/>
      <c r="JOE193" s="78"/>
      <c r="JOF193" s="100"/>
      <c r="JOG193" s="78"/>
      <c r="JOH193" s="81"/>
      <c r="JOI193" s="102"/>
      <c r="JOJ193" s="80"/>
      <c r="JOK193" s="78"/>
      <c r="JOL193" s="78"/>
      <c r="JOM193" s="78"/>
      <c r="JON193" s="78"/>
      <c r="JOO193" s="83"/>
      <c r="JOP193" s="84"/>
      <c r="JOQ193" s="84"/>
      <c r="JOR193" s="84"/>
      <c r="JOS193" s="85"/>
      <c r="JOT193" s="78"/>
      <c r="JOU193" s="78"/>
      <c r="JOV193" s="78"/>
      <c r="JOW193" s="100"/>
      <c r="JOX193" s="78"/>
      <c r="JOY193" s="81"/>
      <c r="JOZ193" s="102"/>
      <c r="JPA193" s="80"/>
      <c r="JPB193" s="78"/>
      <c r="JPC193" s="78"/>
      <c r="JPD193" s="78"/>
      <c r="JPE193" s="78"/>
      <c r="JPF193" s="83"/>
      <c r="JPG193" s="84"/>
      <c r="JPH193" s="84"/>
      <c r="JPI193" s="84"/>
      <c r="JPJ193" s="85"/>
      <c r="JPK193" s="78"/>
      <c r="JPL193" s="78"/>
      <c r="JPM193" s="78"/>
      <c r="JPN193" s="100"/>
      <c r="JPO193" s="78"/>
      <c r="JPP193" s="81"/>
      <c r="JPQ193" s="102"/>
      <c r="JPR193" s="80"/>
      <c r="JPS193" s="78"/>
      <c r="JPT193" s="78"/>
      <c r="JPU193" s="78"/>
      <c r="JPV193" s="78"/>
      <c r="JPW193" s="83"/>
      <c r="JPX193" s="84"/>
      <c r="JPY193" s="84"/>
      <c r="JPZ193" s="84"/>
      <c r="JQA193" s="85"/>
      <c r="JQB193" s="78"/>
      <c r="JQC193" s="78"/>
      <c r="JQD193" s="78"/>
      <c r="JQE193" s="100"/>
      <c r="JQF193" s="78"/>
      <c r="JQG193" s="81"/>
      <c r="JQH193" s="102"/>
      <c r="JQI193" s="80"/>
      <c r="JQJ193" s="78"/>
      <c r="JQK193" s="78"/>
      <c r="JQL193" s="78"/>
      <c r="JQM193" s="78"/>
      <c r="JQN193" s="83"/>
      <c r="JQO193" s="84"/>
      <c r="JQP193" s="84"/>
      <c r="JQQ193" s="84"/>
      <c r="JQR193" s="85"/>
      <c r="JQS193" s="78"/>
      <c r="JQT193" s="78"/>
      <c r="JQU193" s="78"/>
      <c r="JQV193" s="100"/>
      <c r="JQW193" s="78"/>
      <c r="JQX193" s="81"/>
      <c r="JQY193" s="102"/>
      <c r="JQZ193" s="80"/>
      <c r="JRA193" s="78"/>
      <c r="JRB193" s="78"/>
      <c r="JRC193" s="78"/>
      <c r="JRD193" s="78"/>
      <c r="JRE193" s="83"/>
      <c r="JRF193" s="84"/>
      <c r="JRG193" s="84"/>
      <c r="JRH193" s="84"/>
      <c r="JRI193" s="85"/>
      <c r="JRJ193" s="78"/>
      <c r="JRK193" s="78"/>
      <c r="JRL193" s="78"/>
      <c r="JRM193" s="100"/>
      <c r="JRN193" s="78"/>
      <c r="JRO193" s="81"/>
      <c r="JRP193" s="102"/>
      <c r="JRQ193" s="80"/>
      <c r="JRR193" s="78"/>
      <c r="JRS193" s="78"/>
      <c r="JRT193" s="78"/>
      <c r="JRU193" s="78"/>
      <c r="JRV193" s="83"/>
      <c r="JRW193" s="84"/>
      <c r="JRX193" s="84"/>
      <c r="JRY193" s="84"/>
      <c r="JRZ193" s="85"/>
      <c r="JSA193" s="78"/>
      <c r="JSB193" s="78"/>
      <c r="JSC193" s="78"/>
      <c r="JSD193" s="100"/>
      <c r="JSE193" s="78"/>
      <c r="JSF193" s="81"/>
      <c r="JSG193" s="102"/>
      <c r="JSH193" s="80"/>
      <c r="JSI193" s="78"/>
      <c r="JSJ193" s="78"/>
      <c r="JSK193" s="78"/>
      <c r="JSL193" s="78"/>
      <c r="JSM193" s="83"/>
      <c r="JSN193" s="84"/>
      <c r="JSO193" s="84"/>
      <c r="JSP193" s="84"/>
      <c r="JSQ193" s="85"/>
      <c r="JSR193" s="78"/>
      <c r="JSS193" s="78"/>
      <c r="JST193" s="78"/>
      <c r="JSU193" s="100"/>
      <c r="JSV193" s="78"/>
      <c r="JSW193" s="81"/>
      <c r="JSX193" s="102"/>
      <c r="JSY193" s="80"/>
      <c r="JSZ193" s="78"/>
      <c r="JTA193" s="78"/>
      <c r="JTB193" s="78"/>
      <c r="JTC193" s="78"/>
      <c r="JTD193" s="83"/>
      <c r="JTE193" s="84"/>
      <c r="JTF193" s="84"/>
      <c r="JTG193" s="84"/>
      <c r="JTH193" s="85"/>
      <c r="JTI193" s="78"/>
      <c r="JTJ193" s="78"/>
      <c r="JTK193" s="78"/>
      <c r="JTL193" s="100"/>
      <c r="JTM193" s="78"/>
      <c r="JTN193" s="81"/>
      <c r="JTO193" s="102"/>
      <c r="JTP193" s="80"/>
      <c r="JTQ193" s="78"/>
      <c r="JTR193" s="78"/>
      <c r="JTS193" s="78"/>
      <c r="JTT193" s="78"/>
      <c r="JTU193" s="83"/>
      <c r="JTV193" s="84"/>
      <c r="JTW193" s="84"/>
      <c r="JTX193" s="84"/>
      <c r="JTY193" s="85"/>
      <c r="JTZ193" s="78"/>
      <c r="JUA193" s="78"/>
      <c r="JUB193" s="78"/>
      <c r="JUC193" s="100"/>
      <c r="JUD193" s="78"/>
      <c r="JUE193" s="81"/>
      <c r="JUF193" s="102"/>
      <c r="JUG193" s="80"/>
      <c r="JUH193" s="78"/>
      <c r="JUI193" s="78"/>
      <c r="JUJ193" s="78"/>
      <c r="JUK193" s="78"/>
      <c r="JUL193" s="83"/>
      <c r="JUM193" s="84"/>
      <c r="JUN193" s="84"/>
      <c r="JUO193" s="84"/>
      <c r="JUP193" s="85"/>
      <c r="JUQ193" s="78"/>
      <c r="JUR193" s="78"/>
      <c r="JUS193" s="78"/>
      <c r="JUT193" s="100"/>
      <c r="JUU193" s="78"/>
      <c r="JUV193" s="81"/>
      <c r="JUW193" s="102"/>
      <c r="JUX193" s="80"/>
      <c r="JUY193" s="78"/>
      <c r="JUZ193" s="78"/>
      <c r="JVA193" s="78"/>
      <c r="JVB193" s="78"/>
      <c r="JVC193" s="83"/>
      <c r="JVD193" s="84"/>
      <c r="JVE193" s="84"/>
      <c r="JVF193" s="84"/>
      <c r="JVG193" s="85"/>
      <c r="JVH193" s="78"/>
      <c r="JVI193" s="78"/>
      <c r="JVJ193" s="78"/>
      <c r="JVK193" s="100"/>
      <c r="JVL193" s="78"/>
      <c r="JVM193" s="81"/>
      <c r="JVN193" s="102"/>
      <c r="JVO193" s="80"/>
      <c r="JVP193" s="78"/>
      <c r="JVQ193" s="78"/>
      <c r="JVR193" s="78"/>
      <c r="JVS193" s="78"/>
      <c r="JVT193" s="83"/>
      <c r="JVU193" s="84"/>
      <c r="JVV193" s="84"/>
      <c r="JVW193" s="84"/>
      <c r="JVX193" s="85"/>
      <c r="JVY193" s="78"/>
      <c r="JVZ193" s="78"/>
      <c r="JWA193" s="78"/>
      <c r="JWB193" s="100"/>
      <c r="JWC193" s="78"/>
      <c r="JWD193" s="81"/>
      <c r="JWE193" s="102"/>
      <c r="JWF193" s="80"/>
      <c r="JWG193" s="78"/>
      <c r="JWH193" s="78"/>
      <c r="JWI193" s="78"/>
      <c r="JWJ193" s="78"/>
      <c r="JWK193" s="83"/>
      <c r="JWL193" s="84"/>
      <c r="JWM193" s="84"/>
      <c r="JWN193" s="84"/>
      <c r="JWO193" s="85"/>
      <c r="JWP193" s="78"/>
      <c r="JWQ193" s="78"/>
      <c r="JWR193" s="78"/>
      <c r="JWS193" s="100"/>
      <c r="JWT193" s="78"/>
      <c r="JWU193" s="81"/>
      <c r="JWV193" s="102"/>
      <c r="JWW193" s="80"/>
      <c r="JWX193" s="78"/>
      <c r="JWY193" s="78"/>
      <c r="JWZ193" s="78"/>
      <c r="JXA193" s="78"/>
      <c r="JXB193" s="83"/>
      <c r="JXC193" s="84"/>
      <c r="JXD193" s="84"/>
      <c r="JXE193" s="84"/>
      <c r="JXF193" s="85"/>
      <c r="JXG193" s="78"/>
      <c r="JXH193" s="78"/>
      <c r="JXI193" s="78"/>
      <c r="JXJ193" s="100"/>
      <c r="JXK193" s="78"/>
      <c r="JXL193" s="81"/>
      <c r="JXM193" s="102"/>
      <c r="JXN193" s="80"/>
      <c r="JXO193" s="78"/>
      <c r="JXP193" s="78"/>
      <c r="JXQ193" s="78"/>
      <c r="JXR193" s="78"/>
      <c r="JXS193" s="83"/>
      <c r="JXT193" s="84"/>
      <c r="JXU193" s="84"/>
      <c r="JXV193" s="84"/>
      <c r="JXW193" s="85"/>
      <c r="JXX193" s="78"/>
      <c r="JXY193" s="78"/>
      <c r="JXZ193" s="78"/>
      <c r="JYA193" s="100"/>
      <c r="JYB193" s="78"/>
      <c r="JYC193" s="81"/>
      <c r="JYD193" s="102"/>
      <c r="JYE193" s="80"/>
      <c r="JYF193" s="78"/>
      <c r="JYG193" s="78"/>
      <c r="JYH193" s="78"/>
      <c r="JYI193" s="78"/>
      <c r="JYJ193" s="83"/>
      <c r="JYK193" s="84"/>
      <c r="JYL193" s="84"/>
      <c r="JYM193" s="84"/>
      <c r="JYN193" s="85"/>
      <c r="JYO193" s="78"/>
      <c r="JYP193" s="78"/>
      <c r="JYQ193" s="78"/>
      <c r="JYR193" s="100"/>
      <c r="JYS193" s="78"/>
      <c r="JYT193" s="81"/>
      <c r="JYU193" s="102"/>
      <c r="JYV193" s="80"/>
      <c r="JYW193" s="78"/>
      <c r="JYX193" s="78"/>
      <c r="JYY193" s="78"/>
      <c r="JYZ193" s="78"/>
      <c r="JZA193" s="83"/>
      <c r="JZB193" s="84"/>
      <c r="JZC193" s="84"/>
      <c r="JZD193" s="84"/>
      <c r="JZE193" s="85"/>
      <c r="JZF193" s="78"/>
      <c r="JZG193" s="78"/>
      <c r="JZH193" s="78"/>
      <c r="JZI193" s="100"/>
      <c r="JZJ193" s="78"/>
      <c r="JZK193" s="81"/>
      <c r="JZL193" s="102"/>
      <c r="JZM193" s="80"/>
      <c r="JZN193" s="78"/>
      <c r="JZO193" s="78"/>
      <c r="JZP193" s="78"/>
      <c r="JZQ193" s="78"/>
      <c r="JZR193" s="83"/>
      <c r="JZS193" s="84"/>
      <c r="JZT193" s="84"/>
      <c r="JZU193" s="84"/>
      <c r="JZV193" s="85"/>
      <c r="JZW193" s="78"/>
      <c r="JZX193" s="78"/>
      <c r="JZY193" s="78"/>
      <c r="JZZ193" s="100"/>
      <c r="KAA193" s="78"/>
      <c r="KAB193" s="81"/>
      <c r="KAC193" s="102"/>
      <c r="KAD193" s="80"/>
      <c r="KAE193" s="78"/>
      <c r="KAF193" s="78"/>
      <c r="KAG193" s="78"/>
      <c r="KAH193" s="78"/>
      <c r="KAI193" s="83"/>
      <c r="KAJ193" s="84"/>
      <c r="KAK193" s="84"/>
      <c r="KAL193" s="84"/>
      <c r="KAM193" s="85"/>
      <c r="KAN193" s="78"/>
      <c r="KAO193" s="78"/>
      <c r="KAP193" s="78"/>
      <c r="KAQ193" s="100"/>
      <c r="KAR193" s="78"/>
      <c r="KAS193" s="81"/>
      <c r="KAT193" s="102"/>
      <c r="KAU193" s="80"/>
      <c r="KAV193" s="78"/>
      <c r="KAW193" s="78"/>
      <c r="KAX193" s="78"/>
      <c r="KAY193" s="78"/>
      <c r="KAZ193" s="83"/>
      <c r="KBA193" s="84"/>
      <c r="KBB193" s="84"/>
      <c r="KBC193" s="84"/>
      <c r="KBD193" s="85"/>
      <c r="KBE193" s="78"/>
      <c r="KBF193" s="78"/>
      <c r="KBG193" s="78"/>
      <c r="KBH193" s="100"/>
      <c r="KBI193" s="78"/>
      <c r="KBJ193" s="81"/>
      <c r="KBK193" s="102"/>
      <c r="KBL193" s="80"/>
      <c r="KBM193" s="78"/>
      <c r="KBN193" s="78"/>
      <c r="KBO193" s="78"/>
      <c r="KBP193" s="78"/>
      <c r="KBQ193" s="83"/>
      <c r="KBR193" s="84"/>
      <c r="KBS193" s="84"/>
      <c r="KBT193" s="84"/>
      <c r="KBU193" s="85"/>
      <c r="KBV193" s="78"/>
      <c r="KBW193" s="78"/>
      <c r="KBX193" s="78"/>
      <c r="KBY193" s="100"/>
      <c r="KBZ193" s="78"/>
      <c r="KCA193" s="81"/>
      <c r="KCB193" s="102"/>
      <c r="KCC193" s="80"/>
      <c r="KCD193" s="78"/>
      <c r="KCE193" s="78"/>
      <c r="KCF193" s="78"/>
      <c r="KCG193" s="78"/>
      <c r="KCH193" s="83"/>
      <c r="KCI193" s="84"/>
      <c r="KCJ193" s="84"/>
      <c r="KCK193" s="84"/>
      <c r="KCL193" s="85"/>
      <c r="KCM193" s="78"/>
      <c r="KCN193" s="78"/>
      <c r="KCO193" s="78"/>
      <c r="KCP193" s="100"/>
      <c r="KCQ193" s="78"/>
      <c r="KCR193" s="81"/>
      <c r="KCS193" s="102"/>
      <c r="KCT193" s="80"/>
      <c r="KCU193" s="78"/>
      <c r="KCV193" s="78"/>
      <c r="KCW193" s="78"/>
      <c r="KCX193" s="78"/>
      <c r="KCY193" s="83"/>
      <c r="KCZ193" s="84"/>
      <c r="KDA193" s="84"/>
      <c r="KDB193" s="84"/>
      <c r="KDC193" s="85"/>
      <c r="KDD193" s="78"/>
      <c r="KDE193" s="78"/>
      <c r="KDF193" s="78"/>
      <c r="KDG193" s="100"/>
      <c r="KDH193" s="78"/>
      <c r="KDI193" s="81"/>
      <c r="KDJ193" s="102"/>
      <c r="KDK193" s="80"/>
      <c r="KDL193" s="78"/>
      <c r="KDM193" s="78"/>
      <c r="KDN193" s="78"/>
      <c r="KDO193" s="78"/>
      <c r="KDP193" s="83"/>
      <c r="KDQ193" s="84"/>
      <c r="KDR193" s="84"/>
      <c r="KDS193" s="84"/>
      <c r="KDT193" s="85"/>
      <c r="KDU193" s="78"/>
      <c r="KDV193" s="78"/>
      <c r="KDW193" s="78"/>
      <c r="KDX193" s="100"/>
      <c r="KDY193" s="78"/>
      <c r="KDZ193" s="81"/>
      <c r="KEA193" s="102"/>
      <c r="KEB193" s="80"/>
      <c r="KEC193" s="78"/>
      <c r="KED193" s="78"/>
      <c r="KEE193" s="78"/>
      <c r="KEF193" s="78"/>
      <c r="KEG193" s="83"/>
      <c r="KEH193" s="84"/>
      <c r="KEI193" s="84"/>
      <c r="KEJ193" s="84"/>
      <c r="KEK193" s="85"/>
      <c r="KEL193" s="78"/>
      <c r="KEM193" s="78"/>
      <c r="KEN193" s="78"/>
      <c r="KEO193" s="100"/>
      <c r="KEP193" s="78"/>
      <c r="KEQ193" s="81"/>
      <c r="KER193" s="102"/>
      <c r="KES193" s="80"/>
      <c r="KET193" s="78"/>
      <c r="KEU193" s="78"/>
      <c r="KEV193" s="78"/>
      <c r="KEW193" s="78"/>
      <c r="KEX193" s="83"/>
      <c r="KEY193" s="84"/>
      <c r="KEZ193" s="84"/>
      <c r="KFA193" s="84"/>
      <c r="KFB193" s="85"/>
      <c r="KFC193" s="78"/>
      <c r="KFD193" s="78"/>
      <c r="KFE193" s="78"/>
      <c r="KFF193" s="100"/>
      <c r="KFG193" s="78"/>
      <c r="KFH193" s="81"/>
      <c r="KFI193" s="102"/>
      <c r="KFJ193" s="80"/>
      <c r="KFK193" s="78"/>
      <c r="KFL193" s="78"/>
      <c r="KFM193" s="78"/>
      <c r="KFN193" s="78"/>
      <c r="KFO193" s="83"/>
      <c r="KFP193" s="84"/>
      <c r="KFQ193" s="84"/>
      <c r="KFR193" s="84"/>
      <c r="KFS193" s="85"/>
      <c r="KFT193" s="78"/>
      <c r="KFU193" s="78"/>
      <c r="KFV193" s="78"/>
      <c r="KFW193" s="100"/>
      <c r="KFX193" s="78"/>
      <c r="KFY193" s="81"/>
      <c r="KFZ193" s="102"/>
      <c r="KGA193" s="80"/>
      <c r="KGB193" s="78"/>
      <c r="KGC193" s="78"/>
      <c r="KGD193" s="78"/>
      <c r="KGE193" s="78"/>
      <c r="KGF193" s="83"/>
      <c r="KGG193" s="84"/>
      <c r="KGH193" s="84"/>
      <c r="KGI193" s="84"/>
      <c r="KGJ193" s="85"/>
      <c r="KGK193" s="78"/>
      <c r="KGL193" s="78"/>
      <c r="KGM193" s="78"/>
      <c r="KGN193" s="100"/>
      <c r="KGO193" s="78"/>
      <c r="KGP193" s="81"/>
      <c r="KGQ193" s="102"/>
      <c r="KGR193" s="80"/>
      <c r="KGS193" s="78"/>
      <c r="KGT193" s="78"/>
      <c r="KGU193" s="78"/>
      <c r="KGV193" s="78"/>
      <c r="KGW193" s="83"/>
      <c r="KGX193" s="84"/>
      <c r="KGY193" s="84"/>
      <c r="KGZ193" s="84"/>
      <c r="KHA193" s="85"/>
      <c r="KHB193" s="78"/>
      <c r="KHC193" s="78"/>
      <c r="KHD193" s="78"/>
      <c r="KHE193" s="100"/>
      <c r="KHF193" s="78"/>
      <c r="KHG193" s="81"/>
      <c r="KHH193" s="102"/>
      <c r="KHI193" s="80"/>
      <c r="KHJ193" s="78"/>
      <c r="KHK193" s="78"/>
      <c r="KHL193" s="78"/>
      <c r="KHM193" s="78"/>
      <c r="KHN193" s="83"/>
      <c r="KHO193" s="84"/>
      <c r="KHP193" s="84"/>
      <c r="KHQ193" s="84"/>
      <c r="KHR193" s="85"/>
      <c r="KHS193" s="78"/>
      <c r="KHT193" s="78"/>
      <c r="KHU193" s="78"/>
      <c r="KHV193" s="100"/>
      <c r="KHW193" s="78"/>
      <c r="KHX193" s="81"/>
      <c r="KHY193" s="102"/>
      <c r="KHZ193" s="80"/>
      <c r="KIA193" s="78"/>
      <c r="KIB193" s="78"/>
      <c r="KIC193" s="78"/>
      <c r="KID193" s="78"/>
      <c r="KIE193" s="83"/>
      <c r="KIF193" s="84"/>
      <c r="KIG193" s="84"/>
      <c r="KIH193" s="84"/>
      <c r="KII193" s="85"/>
      <c r="KIJ193" s="78"/>
      <c r="KIK193" s="78"/>
      <c r="KIL193" s="78"/>
      <c r="KIM193" s="100"/>
      <c r="KIN193" s="78"/>
      <c r="KIO193" s="81"/>
      <c r="KIP193" s="102"/>
      <c r="KIQ193" s="80"/>
      <c r="KIR193" s="78"/>
      <c r="KIS193" s="78"/>
      <c r="KIT193" s="78"/>
      <c r="KIU193" s="78"/>
      <c r="KIV193" s="83"/>
      <c r="KIW193" s="84"/>
      <c r="KIX193" s="84"/>
      <c r="KIY193" s="84"/>
      <c r="KIZ193" s="85"/>
      <c r="KJA193" s="78"/>
      <c r="KJB193" s="78"/>
      <c r="KJC193" s="78"/>
      <c r="KJD193" s="100"/>
      <c r="KJE193" s="78"/>
      <c r="KJF193" s="81"/>
      <c r="KJG193" s="102"/>
      <c r="KJH193" s="80"/>
      <c r="KJI193" s="78"/>
      <c r="KJJ193" s="78"/>
      <c r="KJK193" s="78"/>
      <c r="KJL193" s="78"/>
      <c r="KJM193" s="83"/>
      <c r="KJN193" s="84"/>
      <c r="KJO193" s="84"/>
      <c r="KJP193" s="84"/>
      <c r="KJQ193" s="85"/>
      <c r="KJR193" s="78"/>
      <c r="KJS193" s="78"/>
      <c r="KJT193" s="78"/>
      <c r="KJU193" s="100"/>
      <c r="KJV193" s="78"/>
      <c r="KJW193" s="81"/>
      <c r="KJX193" s="102"/>
      <c r="KJY193" s="80"/>
      <c r="KJZ193" s="78"/>
      <c r="KKA193" s="78"/>
      <c r="KKB193" s="78"/>
      <c r="KKC193" s="78"/>
      <c r="KKD193" s="83"/>
      <c r="KKE193" s="84"/>
      <c r="KKF193" s="84"/>
      <c r="KKG193" s="84"/>
      <c r="KKH193" s="85"/>
      <c r="KKI193" s="78"/>
      <c r="KKJ193" s="78"/>
      <c r="KKK193" s="78"/>
      <c r="KKL193" s="100"/>
      <c r="KKM193" s="78"/>
      <c r="KKN193" s="81"/>
      <c r="KKO193" s="102"/>
      <c r="KKP193" s="80"/>
      <c r="KKQ193" s="78"/>
      <c r="KKR193" s="78"/>
      <c r="KKS193" s="78"/>
      <c r="KKT193" s="78"/>
      <c r="KKU193" s="83"/>
      <c r="KKV193" s="84"/>
      <c r="KKW193" s="84"/>
      <c r="KKX193" s="84"/>
      <c r="KKY193" s="85"/>
      <c r="KKZ193" s="78"/>
      <c r="KLA193" s="78"/>
      <c r="KLB193" s="78"/>
      <c r="KLC193" s="100"/>
      <c r="KLD193" s="78"/>
      <c r="KLE193" s="81"/>
      <c r="KLF193" s="102"/>
      <c r="KLG193" s="80"/>
      <c r="KLH193" s="78"/>
      <c r="KLI193" s="78"/>
      <c r="KLJ193" s="78"/>
      <c r="KLK193" s="78"/>
      <c r="KLL193" s="83"/>
      <c r="KLM193" s="84"/>
      <c r="KLN193" s="84"/>
      <c r="KLO193" s="84"/>
      <c r="KLP193" s="85"/>
      <c r="KLQ193" s="78"/>
      <c r="KLR193" s="78"/>
      <c r="KLS193" s="78"/>
      <c r="KLT193" s="100"/>
      <c r="KLU193" s="78"/>
      <c r="KLV193" s="81"/>
      <c r="KLW193" s="102"/>
      <c r="KLX193" s="80"/>
      <c r="KLY193" s="78"/>
      <c r="KLZ193" s="78"/>
      <c r="KMA193" s="78"/>
      <c r="KMB193" s="78"/>
      <c r="KMC193" s="83"/>
      <c r="KMD193" s="84"/>
      <c r="KME193" s="84"/>
      <c r="KMF193" s="84"/>
      <c r="KMG193" s="85"/>
      <c r="KMH193" s="78"/>
      <c r="KMI193" s="78"/>
      <c r="KMJ193" s="78"/>
      <c r="KMK193" s="100"/>
      <c r="KML193" s="78"/>
      <c r="KMM193" s="81"/>
      <c r="KMN193" s="102"/>
      <c r="KMO193" s="80"/>
      <c r="KMP193" s="78"/>
      <c r="KMQ193" s="78"/>
      <c r="KMR193" s="78"/>
      <c r="KMS193" s="78"/>
      <c r="KMT193" s="83"/>
      <c r="KMU193" s="84"/>
      <c r="KMV193" s="84"/>
      <c r="KMW193" s="84"/>
      <c r="KMX193" s="85"/>
      <c r="KMY193" s="78"/>
      <c r="KMZ193" s="78"/>
      <c r="KNA193" s="78"/>
      <c r="KNB193" s="100"/>
      <c r="KNC193" s="78"/>
      <c r="KND193" s="81"/>
      <c r="KNE193" s="102"/>
      <c r="KNF193" s="80"/>
      <c r="KNG193" s="78"/>
      <c r="KNH193" s="78"/>
      <c r="KNI193" s="78"/>
      <c r="KNJ193" s="78"/>
      <c r="KNK193" s="83"/>
      <c r="KNL193" s="84"/>
      <c r="KNM193" s="84"/>
      <c r="KNN193" s="84"/>
      <c r="KNO193" s="85"/>
      <c r="KNP193" s="78"/>
      <c r="KNQ193" s="78"/>
      <c r="KNR193" s="78"/>
      <c r="KNS193" s="100"/>
      <c r="KNT193" s="78"/>
      <c r="KNU193" s="81"/>
      <c r="KNV193" s="102"/>
      <c r="KNW193" s="80"/>
      <c r="KNX193" s="78"/>
      <c r="KNY193" s="78"/>
      <c r="KNZ193" s="78"/>
      <c r="KOA193" s="78"/>
      <c r="KOB193" s="83"/>
      <c r="KOC193" s="84"/>
      <c r="KOD193" s="84"/>
      <c r="KOE193" s="84"/>
      <c r="KOF193" s="85"/>
      <c r="KOG193" s="78"/>
      <c r="KOH193" s="78"/>
      <c r="KOI193" s="78"/>
      <c r="KOJ193" s="100"/>
      <c r="KOK193" s="78"/>
      <c r="KOL193" s="81"/>
      <c r="KOM193" s="102"/>
      <c r="KON193" s="80"/>
      <c r="KOO193" s="78"/>
      <c r="KOP193" s="78"/>
      <c r="KOQ193" s="78"/>
      <c r="KOR193" s="78"/>
      <c r="KOS193" s="83"/>
      <c r="KOT193" s="84"/>
      <c r="KOU193" s="84"/>
      <c r="KOV193" s="84"/>
      <c r="KOW193" s="85"/>
      <c r="KOX193" s="78"/>
      <c r="KOY193" s="78"/>
      <c r="KOZ193" s="78"/>
      <c r="KPA193" s="100"/>
      <c r="KPB193" s="78"/>
      <c r="KPC193" s="81"/>
      <c r="KPD193" s="102"/>
      <c r="KPE193" s="80"/>
      <c r="KPF193" s="78"/>
      <c r="KPG193" s="78"/>
      <c r="KPH193" s="78"/>
      <c r="KPI193" s="78"/>
      <c r="KPJ193" s="83"/>
      <c r="KPK193" s="84"/>
      <c r="KPL193" s="84"/>
      <c r="KPM193" s="84"/>
      <c r="KPN193" s="85"/>
      <c r="KPO193" s="78"/>
      <c r="KPP193" s="78"/>
      <c r="KPQ193" s="78"/>
      <c r="KPR193" s="100"/>
      <c r="KPS193" s="78"/>
      <c r="KPT193" s="81"/>
      <c r="KPU193" s="102"/>
      <c r="KPV193" s="80"/>
      <c r="KPW193" s="78"/>
      <c r="KPX193" s="78"/>
      <c r="KPY193" s="78"/>
      <c r="KPZ193" s="78"/>
      <c r="KQA193" s="83"/>
      <c r="KQB193" s="84"/>
      <c r="KQC193" s="84"/>
      <c r="KQD193" s="84"/>
      <c r="KQE193" s="85"/>
      <c r="KQF193" s="78"/>
      <c r="KQG193" s="78"/>
      <c r="KQH193" s="78"/>
      <c r="KQI193" s="100"/>
      <c r="KQJ193" s="78"/>
      <c r="KQK193" s="81"/>
      <c r="KQL193" s="102"/>
      <c r="KQM193" s="80"/>
      <c r="KQN193" s="78"/>
      <c r="KQO193" s="78"/>
      <c r="KQP193" s="78"/>
      <c r="KQQ193" s="78"/>
      <c r="KQR193" s="83"/>
      <c r="KQS193" s="84"/>
      <c r="KQT193" s="84"/>
      <c r="KQU193" s="84"/>
      <c r="KQV193" s="85"/>
      <c r="KQW193" s="78"/>
      <c r="KQX193" s="78"/>
      <c r="KQY193" s="78"/>
      <c r="KQZ193" s="100"/>
      <c r="KRA193" s="78"/>
      <c r="KRB193" s="81"/>
      <c r="KRC193" s="102"/>
      <c r="KRD193" s="80"/>
      <c r="KRE193" s="78"/>
      <c r="KRF193" s="78"/>
      <c r="KRG193" s="78"/>
      <c r="KRH193" s="78"/>
      <c r="KRI193" s="83"/>
      <c r="KRJ193" s="84"/>
      <c r="KRK193" s="84"/>
      <c r="KRL193" s="84"/>
      <c r="KRM193" s="85"/>
      <c r="KRN193" s="78"/>
      <c r="KRO193" s="78"/>
      <c r="KRP193" s="78"/>
      <c r="KRQ193" s="100"/>
      <c r="KRR193" s="78"/>
      <c r="KRS193" s="81"/>
      <c r="KRT193" s="102"/>
      <c r="KRU193" s="80"/>
      <c r="KRV193" s="78"/>
      <c r="KRW193" s="78"/>
      <c r="KRX193" s="78"/>
      <c r="KRY193" s="78"/>
      <c r="KRZ193" s="83"/>
      <c r="KSA193" s="84"/>
      <c r="KSB193" s="84"/>
      <c r="KSC193" s="84"/>
      <c r="KSD193" s="85"/>
      <c r="KSE193" s="78"/>
      <c r="KSF193" s="78"/>
      <c r="KSG193" s="78"/>
      <c r="KSH193" s="100"/>
      <c r="KSI193" s="78"/>
      <c r="KSJ193" s="81"/>
      <c r="KSK193" s="102"/>
      <c r="KSL193" s="80"/>
      <c r="KSM193" s="78"/>
      <c r="KSN193" s="78"/>
      <c r="KSO193" s="78"/>
      <c r="KSP193" s="78"/>
      <c r="KSQ193" s="83"/>
      <c r="KSR193" s="84"/>
      <c r="KSS193" s="84"/>
      <c r="KST193" s="84"/>
      <c r="KSU193" s="85"/>
      <c r="KSV193" s="78"/>
      <c r="KSW193" s="78"/>
      <c r="KSX193" s="78"/>
      <c r="KSY193" s="100"/>
      <c r="KSZ193" s="78"/>
      <c r="KTA193" s="81"/>
      <c r="KTB193" s="102"/>
      <c r="KTC193" s="80"/>
      <c r="KTD193" s="78"/>
      <c r="KTE193" s="78"/>
      <c r="KTF193" s="78"/>
      <c r="KTG193" s="78"/>
      <c r="KTH193" s="83"/>
      <c r="KTI193" s="84"/>
      <c r="KTJ193" s="84"/>
      <c r="KTK193" s="84"/>
      <c r="KTL193" s="85"/>
      <c r="KTM193" s="78"/>
      <c r="KTN193" s="78"/>
      <c r="KTO193" s="78"/>
      <c r="KTP193" s="100"/>
      <c r="KTQ193" s="78"/>
      <c r="KTR193" s="81"/>
      <c r="KTS193" s="102"/>
      <c r="KTT193" s="80"/>
      <c r="KTU193" s="78"/>
      <c r="KTV193" s="78"/>
      <c r="KTW193" s="78"/>
      <c r="KTX193" s="78"/>
      <c r="KTY193" s="83"/>
      <c r="KTZ193" s="84"/>
      <c r="KUA193" s="84"/>
      <c r="KUB193" s="84"/>
      <c r="KUC193" s="85"/>
      <c r="KUD193" s="78"/>
      <c r="KUE193" s="78"/>
      <c r="KUF193" s="78"/>
      <c r="KUG193" s="100"/>
      <c r="KUH193" s="78"/>
      <c r="KUI193" s="81"/>
      <c r="KUJ193" s="102"/>
      <c r="KUK193" s="80"/>
      <c r="KUL193" s="78"/>
      <c r="KUM193" s="78"/>
      <c r="KUN193" s="78"/>
      <c r="KUO193" s="78"/>
      <c r="KUP193" s="83"/>
      <c r="KUQ193" s="84"/>
      <c r="KUR193" s="84"/>
      <c r="KUS193" s="84"/>
      <c r="KUT193" s="85"/>
      <c r="KUU193" s="78"/>
      <c r="KUV193" s="78"/>
      <c r="KUW193" s="78"/>
      <c r="KUX193" s="100"/>
      <c r="KUY193" s="78"/>
      <c r="KUZ193" s="81"/>
      <c r="KVA193" s="102"/>
      <c r="KVB193" s="80"/>
      <c r="KVC193" s="78"/>
      <c r="KVD193" s="78"/>
      <c r="KVE193" s="78"/>
      <c r="KVF193" s="78"/>
      <c r="KVG193" s="83"/>
      <c r="KVH193" s="84"/>
      <c r="KVI193" s="84"/>
      <c r="KVJ193" s="84"/>
      <c r="KVK193" s="85"/>
      <c r="KVL193" s="78"/>
      <c r="KVM193" s="78"/>
      <c r="KVN193" s="78"/>
      <c r="KVO193" s="100"/>
      <c r="KVP193" s="78"/>
      <c r="KVQ193" s="81"/>
      <c r="KVR193" s="102"/>
      <c r="KVS193" s="80"/>
      <c r="KVT193" s="78"/>
      <c r="KVU193" s="78"/>
      <c r="KVV193" s="78"/>
      <c r="KVW193" s="78"/>
      <c r="KVX193" s="83"/>
      <c r="KVY193" s="84"/>
      <c r="KVZ193" s="84"/>
      <c r="KWA193" s="84"/>
      <c r="KWB193" s="85"/>
      <c r="KWC193" s="78"/>
      <c r="KWD193" s="78"/>
      <c r="KWE193" s="78"/>
      <c r="KWF193" s="100"/>
      <c r="KWG193" s="78"/>
      <c r="KWH193" s="81"/>
      <c r="KWI193" s="102"/>
      <c r="KWJ193" s="80"/>
      <c r="KWK193" s="78"/>
      <c r="KWL193" s="78"/>
      <c r="KWM193" s="78"/>
      <c r="KWN193" s="78"/>
      <c r="KWO193" s="83"/>
      <c r="KWP193" s="84"/>
      <c r="KWQ193" s="84"/>
      <c r="KWR193" s="84"/>
      <c r="KWS193" s="85"/>
      <c r="KWT193" s="78"/>
      <c r="KWU193" s="78"/>
      <c r="KWV193" s="78"/>
      <c r="KWW193" s="100"/>
      <c r="KWX193" s="78"/>
      <c r="KWY193" s="81"/>
      <c r="KWZ193" s="102"/>
      <c r="KXA193" s="80"/>
      <c r="KXB193" s="78"/>
      <c r="KXC193" s="78"/>
      <c r="KXD193" s="78"/>
      <c r="KXE193" s="78"/>
      <c r="KXF193" s="83"/>
      <c r="KXG193" s="84"/>
      <c r="KXH193" s="84"/>
      <c r="KXI193" s="84"/>
      <c r="KXJ193" s="85"/>
      <c r="KXK193" s="78"/>
      <c r="KXL193" s="78"/>
      <c r="KXM193" s="78"/>
      <c r="KXN193" s="100"/>
      <c r="KXO193" s="78"/>
      <c r="KXP193" s="81"/>
      <c r="KXQ193" s="102"/>
      <c r="KXR193" s="80"/>
      <c r="KXS193" s="78"/>
      <c r="KXT193" s="78"/>
      <c r="KXU193" s="78"/>
      <c r="KXV193" s="78"/>
      <c r="KXW193" s="83"/>
      <c r="KXX193" s="84"/>
      <c r="KXY193" s="84"/>
      <c r="KXZ193" s="84"/>
      <c r="KYA193" s="85"/>
      <c r="KYB193" s="78"/>
      <c r="KYC193" s="78"/>
      <c r="KYD193" s="78"/>
      <c r="KYE193" s="100"/>
      <c r="KYF193" s="78"/>
      <c r="KYG193" s="81"/>
      <c r="KYH193" s="102"/>
      <c r="KYI193" s="80"/>
      <c r="KYJ193" s="78"/>
      <c r="KYK193" s="78"/>
      <c r="KYL193" s="78"/>
      <c r="KYM193" s="78"/>
      <c r="KYN193" s="83"/>
      <c r="KYO193" s="84"/>
      <c r="KYP193" s="84"/>
      <c r="KYQ193" s="84"/>
      <c r="KYR193" s="85"/>
      <c r="KYS193" s="78"/>
      <c r="KYT193" s="78"/>
      <c r="KYU193" s="78"/>
      <c r="KYV193" s="100"/>
      <c r="KYW193" s="78"/>
      <c r="KYX193" s="81"/>
      <c r="KYY193" s="102"/>
      <c r="KYZ193" s="80"/>
      <c r="KZA193" s="78"/>
      <c r="KZB193" s="78"/>
      <c r="KZC193" s="78"/>
      <c r="KZD193" s="78"/>
      <c r="KZE193" s="83"/>
      <c r="KZF193" s="84"/>
      <c r="KZG193" s="84"/>
      <c r="KZH193" s="84"/>
      <c r="KZI193" s="85"/>
      <c r="KZJ193" s="78"/>
      <c r="KZK193" s="78"/>
      <c r="KZL193" s="78"/>
      <c r="KZM193" s="100"/>
      <c r="KZN193" s="78"/>
      <c r="KZO193" s="81"/>
      <c r="KZP193" s="102"/>
      <c r="KZQ193" s="80"/>
      <c r="KZR193" s="78"/>
      <c r="KZS193" s="78"/>
      <c r="KZT193" s="78"/>
      <c r="KZU193" s="78"/>
      <c r="KZV193" s="83"/>
      <c r="KZW193" s="84"/>
      <c r="KZX193" s="84"/>
      <c r="KZY193" s="84"/>
      <c r="KZZ193" s="85"/>
      <c r="LAA193" s="78"/>
      <c r="LAB193" s="78"/>
      <c r="LAC193" s="78"/>
      <c r="LAD193" s="100"/>
      <c r="LAE193" s="78"/>
      <c r="LAF193" s="81"/>
      <c r="LAG193" s="102"/>
      <c r="LAH193" s="80"/>
      <c r="LAI193" s="78"/>
      <c r="LAJ193" s="78"/>
      <c r="LAK193" s="78"/>
      <c r="LAL193" s="78"/>
      <c r="LAM193" s="83"/>
      <c r="LAN193" s="84"/>
      <c r="LAO193" s="84"/>
      <c r="LAP193" s="84"/>
      <c r="LAQ193" s="85"/>
      <c r="LAR193" s="78"/>
      <c r="LAS193" s="78"/>
      <c r="LAT193" s="78"/>
      <c r="LAU193" s="100"/>
      <c r="LAV193" s="78"/>
      <c r="LAW193" s="81"/>
      <c r="LAX193" s="102"/>
      <c r="LAY193" s="80"/>
      <c r="LAZ193" s="78"/>
      <c r="LBA193" s="78"/>
      <c r="LBB193" s="78"/>
      <c r="LBC193" s="78"/>
      <c r="LBD193" s="83"/>
      <c r="LBE193" s="84"/>
      <c r="LBF193" s="84"/>
      <c r="LBG193" s="84"/>
      <c r="LBH193" s="85"/>
      <c r="LBI193" s="78"/>
      <c r="LBJ193" s="78"/>
      <c r="LBK193" s="78"/>
      <c r="LBL193" s="100"/>
      <c r="LBM193" s="78"/>
      <c r="LBN193" s="81"/>
      <c r="LBO193" s="102"/>
      <c r="LBP193" s="80"/>
      <c r="LBQ193" s="78"/>
      <c r="LBR193" s="78"/>
      <c r="LBS193" s="78"/>
      <c r="LBT193" s="78"/>
      <c r="LBU193" s="83"/>
      <c r="LBV193" s="84"/>
      <c r="LBW193" s="84"/>
      <c r="LBX193" s="84"/>
      <c r="LBY193" s="85"/>
      <c r="LBZ193" s="78"/>
      <c r="LCA193" s="78"/>
      <c r="LCB193" s="78"/>
      <c r="LCC193" s="100"/>
      <c r="LCD193" s="78"/>
      <c r="LCE193" s="81"/>
      <c r="LCF193" s="102"/>
      <c r="LCG193" s="80"/>
      <c r="LCH193" s="78"/>
      <c r="LCI193" s="78"/>
      <c r="LCJ193" s="78"/>
      <c r="LCK193" s="78"/>
      <c r="LCL193" s="83"/>
      <c r="LCM193" s="84"/>
      <c r="LCN193" s="84"/>
      <c r="LCO193" s="84"/>
      <c r="LCP193" s="85"/>
      <c r="LCQ193" s="78"/>
      <c r="LCR193" s="78"/>
      <c r="LCS193" s="78"/>
      <c r="LCT193" s="100"/>
      <c r="LCU193" s="78"/>
      <c r="LCV193" s="81"/>
      <c r="LCW193" s="102"/>
      <c r="LCX193" s="80"/>
      <c r="LCY193" s="78"/>
      <c r="LCZ193" s="78"/>
      <c r="LDA193" s="78"/>
      <c r="LDB193" s="78"/>
      <c r="LDC193" s="83"/>
      <c r="LDD193" s="84"/>
      <c r="LDE193" s="84"/>
      <c r="LDF193" s="84"/>
      <c r="LDG193" s="85"/>
      <c r="LDH193" s="78"/>
      <c r="LDI193" s="78"/>
      <c r="LDJ193" s="78"/>
      <c r="LDK193" s="100"/>
      <c r="LDL193" s="78"/>
      <c r="LDM193" s="81"/>
      <c r="LDN193" s="102"/>
      <c r="LDO193" s="80"/>
      <c r="LDP193" s="78"/>
      <c r="LDQ193" s="78"/>
      <c r="LDR193" s="78"/>
      <c r="LDS193" s="78"/>
      <c r="LDT193" s="83"/>
      <c r="LDU193" s="84"/>
      <c r="LDV193" s="84"/>
      <c r="LDW193" s="84"/>
      <c r="LDX193" s="85"/>
      <c r="LDY193" s="78"/>
      <c r="LDZ193" s="78"/>
      <c r="LEA193" s="78"/>
      <c r="LEB193" s="100"/>
      <c r="LEC193" s="78"/>
      <c r="LED193" s="81"/>
      <c r="LEE193" s="102"/>
      <c r="LEF193" s="80"/>
      <c r="LEG193" s="78"/>
      <c r="LEH193" s="78"/>
      <c r="LEI193" s="78"/>
      <c r="LEJ193" s="78"/>
      <c r="LEK193" s="83"/>
      <c r="LEL193" s="84"/>
      <c r="LEM193" s="84"/>
      <c r="LEN193" s="84"/>
      <c r="LEO193" s="85"/>
      <c r="LEP193" s="78"/>
      <c r="LEQ193" s="78"/>
      <c r="LER193" s="78"/>
      <c r="LES193" s="100"/>
      <c r="LET193" s="78"/>
      <c r="LEU193" s="81"/>
      <c r="LEV193" s="102"/>
      <c r="LEW193" s="80"/>
      <c r="LEX193" s="78"/>
      <c r="LEY193" s="78"/>
      <c r="LEZ193" s="78"/>
      <c r="LFA193" s="78"/>
      <c r="LFB193" s="83"/>
      <c r="LFC193" s="84"/>
      <c r="LFD193" s="84"/>
      <c r="LFE193" s="84"/>
      <c r="LFF193" s="85"/>
      <c r="LFG193" s="78"/>
      <c r="LFH193" s="78"/>
      <c r="LFI193" s="78"/>
      <c r="LFJ193" s="100"/>
      <c r="LFK193" s="78"/>
      <c r="LFL193" s="81"/>
      <c r="LFM193" s="102"/>
      <c r="LFN193" s="80"/>
      <c r="LFO193" s="78"/>
      <c r="LFP193" s="78"/>
      <c r="LFQ193" s="78"/>
      <c r="LFR193" s="78"/>
      <c r="LFS193" s="83"/>
      <c r="LFT193" s="84"/>
      <c r="LFU193" s="84"/>
      <c r="LFV193" s="84"/>
      <c r="LFW193" s="85"/>
      <c r="LFX193" s="78"/>
      <c r="LFY193" s="78"/>
      <c r="LFZ193" s="78"/>
      <c r="LGA193" s="100"/>
      <c r="LGB193" s="78"/>
      <c r="LGC193" s="81"/>
      <c r="LGD193" s="102"/>
      <c r="LGE193" s="80"/>
      <c r="LGF193" s="78"/>
      <c r="LGG193" s="78"/>
      <c r="LGH193" s="78"/>
      <c r="LGI193" s="78"/>
      <c r="LGJ193" s="83"/>
      <c r="LGK193" s="84"/>
      <c r="LGL193" s="84"/>
      <c r="LGM193" s="84"/>
      <c r="LGN193" s="85"/>
      <c r="LGO193" s="78"/>
      <c r="LGP193" s="78"/>
      <c r="LGQ193" s="78"/>
      <c r="LGR193" s="100"/>
      <c r="LGS193" s="78"/>
      <c r="LGT193" s="81"/>
      <c r="LGU193" s="102"/>
      <c r="LGV193" s="80"/>
      <c r="LGW193" s="78"/>
      <c r="LGX193" s="78"/>
      <c r="LGY193" s="78"/>
      <c r="LGZ193" s="78"/>
      <c r="LHA193" s="83"/>
      <c r="LHB193" s="84"/>
      <c r="LHC193" s="84"/>
      <c r="LHD193" s="84"/>
      <c r="LHE193" s="85"/>
      <c r="LHF193" s="78"/>
      <c r="LHG193" s="78"/>
      <c r="LHH193" s="78"/>
      <c r="LHI193" s="100"/>
      <c r="LHJ193" s="78"/>
      <c r="LHK193" s="81"/>
      <c r="LHL193" s="102"/>
      <c r="LHM193" s="80"/>
      <c r="LHN193" s="78"/>
      <c r="LHO193" s="78"/>
      <c r="LHP193" s="78"/>
      <c r="LHQ193" s="78"/>
      <c r="LHR193" s="83"/>
      <c r="LHS193" s="84"/>
      <c r="LHT193" s="84"/>
      <c r="LHU193" s="84"/>
      <c r="LHV193" s="85"/>
      <c r="LHW193" s="78"/>
      <c r="LHX193" s="78"/>
      <c r="LHY193" s="78"/>
      <c r="LHZ193" s="100"/>
      <c r="LIA193" s="78"/>
      <c r="LIB193" s="81"/>
      <c r="LIC193" s="102"/>
      <c r="LID193" s="80"/>
      <c r="LIE193" s="78"/>
      <c r="LIF193" s="78"/>
      <c r="LIG193" s="78"/>
      <c r="LIH193" s="78"/>
      <c r="LII193" s="83"/>
      <c r="LIJ193" s="84"/>
      <c r="LIK193" s="84"/>
      <c r="LIL193" s="84"/>
      <c r="LIM193" s="85"/>
      <c r="LIN193" s="78"/>
      <c r="LIO193" s="78"/>
      <c r="LIP193" s="78"/>
      <c r="LIQ193" s="100"/>
      <c r="LIR193" s="78"/>
      <c r="LIS193" s="81"/>
      <c r="LIT193" s="102"/>
      <c r="LIU193" s="80"/>
      <c r="LIV193" s="78"/>
      <c r="LIW193" s="78"/>
      <c r="LIX193" s="78"/>
      <c r="LIY193" s="78"/>
      <c r="LIZ193" s="83"/>
      <c r="LJA193" s="84"/>
      <c r="LJB193" s="84"/>
      <c r="LJC193" s="84"/>
      <c r="LJD193" s="85"/>
      <c r="LJE193" s="78"/>
      <c r="LJF193" s="78"/>
      <c r="LJG193" s="78"/>
      <c r="LJH193" s="100"/>
      <c r="LJI193" s="78"/>
      <c r="LJJ193" s="81"/>
      <c r="LJK193" s="102"/>
      <c r="LJL193" s="80"/>
      <c r="LJM193" s="78"/>
      <c r="LJN193" s="78"/>
      <c r="LJO193" s="78"/>
      <c r="LJP193" s="78"/>
      <c r="LJQ193" s="83"/>
      <c r="LJR193" s="84"/>
      <c r="LJS193" s="84"/>
      <c r="LJT193" s="84"/>
      <c r="LJU193" s="85"/>
      <c r="LJV193" s="78"/>
      <c r="LJW193" s="78"/>
      <c r="LJX193" s="78"/>
      <c r="LJY193" s="100"/>
      <c r="LJZ193" s="78"/>
      <c r="LKA193" s="81"/>
      <c r="LKB193" s="102"/>
      <c r="LKC193" s="80"/>
      <c r="LKD193" s="78"/>
      <c r="LKE193" s="78"/>
      <c r="LKF193" s="78"/>
      <c r="LKG193" s="78"/>
      <c r="LKH193" s="83"/>
      <c r="LKI193" s="84"/>
      <c r="LKJ193" s="84"/>
      <c r="LKK193" s="84"/>
      <c r="LKL193" s="85"/>
      <c r="LKM193" s="78"/>
      <c r="LKN193" s="78"/>
      <c r="LKO193" s="78"/>
      <c r="LKP193" s="100"/>
      <c r="LKQ193" s="78"/>
      <c r="LKR193" s="81"/>
      <c r="LKS193" s="102"/>
      <c r="LKT193" s="80"/>
      <c r="LKU193" s="78"/>
      <c r="LKV193" s="78"/>
      <c r="LKW193" s="78"/>
      <c r="LKX193" s="78"/>
      <c r="LKY193" s="83"/>
      <c r="LKZ193" s="84"/>
      <c r="LLA193" s="84"/>
      <c r="LLB193" s="84"/>
      <c r="LLC193" s="85"/>
      <c r="LLD193" s="78"/>
      <c r="LLE193" s="78"/>
      <c r="LLF193" s="78"/>
      <c r="LLG193" s="100"/>
      <c r="LLH193" s="78"/>
      <c r="LLI193" s="81"/>
      <c r="LLJ193" s="102"/>
      <c r="LLK193" s="80"/>
      <c r="LLL193" s="78"/>
      <c r="LLM193" s="78"/>
      <c r="LLN193" s="78"/>
      <c r="LLO193" s="78"/>
      <c r="LLP193" s="83"/>
      <c r="LLQ193" s="84"/>
      <c r="LLR193" s="84"/>
      <c r="LLS193" s="84"/>
      <c r="LLT193" s="85"/>
      <c r="LLU193" s="78"/>
      <c r="LLV193" s="78"/>
      <c r="LLW193" s="78"/>
      <c r="LLX193" s="100"/>
      <c r="LLY193" s="78"/>
      <c r="LLZ193" s="81"/>
      <c r="LMA193" s="102"/>
      <c r="LMB193" s="80"/>
      <c r="LMC193" s="78"/>
      <c r="LMD193" s="78"/>
      <c r="LME193" s="78"/>
      <c r="LMF193" s="78"/>
      <c r="LMG193" s="83"/>
      <c r="LMH193" s="84"/>
      <c r="LMI193" s="84"/>
      <c r="LMJ193" s="84"/>
      <c r="LMK193" s="85"/>
      <c r="LML193" s="78"/>
      <c r="LMM193" s="78"/>
      <c r="LMN193" s="78"/>
      <c r="LMO193" s="100"/>
      <c r="LMP193" s="78"/>
      <c r="LMQ193" s="81"/>
      <c r="LMR193" s="102"/>
      <c r="LMS193" s="80"/>
      <c r="LMT193" s="78"/>
      <c r="LMU193" s="78"/>
      <c r="LMV193" s="78"/>
      <c r="LMW193" s="78"/>
      <c r="LMX193" s="83"/>
      <c r="LMY193" s="84"/>
      <c r="LMZ193" s="84"/>
      <c r="LNA193" s="84"/>
      <c r="LNB193" s="85"/>
      <c r="LNC193" s="78"/>
      <c r="LND193" s="78"/>
      <c r="LNE193" s="78"/>
      <c r="LNF193" s="100"/>
      <c r="LNG193" s="78"/>
      <c r="LNH193" s="81"/>
      <c r="LNI193" s="102"/>
      <c r="LNJ193" s="80"/>
      <c r="LNK193" s="78"/>
      <c r="LNL193" s="78"/>
      <c r="LNM193" s="78"/>
      <c r="LNN193" s="78"/>
      <c r="LNO193" s="83"/>
      <c r="LNP193" s="84"/>
      <c r="LNQ193" s="84"/>
      <c r="LNR193" s="84"/>
      <c r="LNS193" s="85"/>
      <c r="LNT193" s="78"/>
      <c r="LNU193" s="78"/>
      <c r="LNV193" s="78"/>
      <c r="LNW193" s="100"/>
      <c r="LNX193" s="78"/>
      <c r="LNY193" s="81"/>
      <c r="LNZ193" s="102"/>
      <c r="LOA193" s="80"/>
      <c r="LOB193" s="78"/>
      <c r="LOC193" s="78"/>
      <c r="LOD193" s="78"/>
      <c r="LOE193" s="78"/>
      <c r="LOF193" s="83"/>
      <c r="LOG193" s="84"/>
      <c r="LOH193" s="84"/>
      <c r="LOI193" s="84"/>
      <c r="LOJ193" s="85"/>
      <c r="LOK193" s="78"/>
      <c r="LOL193" s="78"/>
      <c r="LOM193" s="78"/>
      <c r="LON193" s="100"/>
      <c r="LOO193" s="78"/>
      <c r="LOP193" s="81"/>
      <c r="LOQ193" s="102"/>
      <c r="LOR193" s="80"/>
      <c r="LOS193" s="78"/>
      <c r="LOT193" s="78"/>
      <c r="LOU193" s="78"/>
      <c r="LOV193" s="78"/>
      <c r="LOW193" s="83"/>
      <c r="LOX193" s="84"/>
      <c r="LOY193" s="84"/>
      <c r="LOZ193" s="84"/>
      <c r="LPA193" s="85"/>
      <c r="LPB193" s="78"/>
      <c r="LPC193" s="78"/>
      <c r="LPD193" s="78"/>
      <c r="LPE193" s="100"/>
      <c r="LPF193" s="78"/>
      <c r="LPG193" s="81"/>
      <c r="LPH193" s="102"/>
      <c r="LPI193" s="80"/>
      <c r="LPJ193" s="78"/>
      <c r="LPK193" s="78"/>
      <c r="LPL193" s="78"/>
      <c r="LPM193" s="78"/>
      <c r="LPN193" s="83"/>
      <c r="LPO193" s="84"/>
      <c r="LPP193" s="84"/>
      <c r="LPQ193" s="84"/>
      <c r="LPR193" s="85"/>
      <c r="LPS193" s="78"/>
      <c r="LPT193" s="78"/>
      <c r="LPU193" s="78"/>
      <c r="LPV193" s="100"/>
      <c r="LPW193" s="78"/>
      <c r="LPX193" s="81"/>
      <c r="LPY193" s="102"/>
      <c r="LPZ193" s="80"/>
      <c r="LQA193" s="78"/>
      <c r="LQB193" s="78"/>
      <c r="LQC193" s="78"/>
      <c r="LQD193" s="78"/>
      <c r="LQE193" s="83"/>
      <c r="LQF193" s="84"/>
      <c r="LQG193" s="84"/>
      <c r="LQH193" s="84"/>
      <c r="LQI193" s="85"/>
      <c r="LQJ193" s="78"/>
      <c r="LQK193" s="78"/>
      <c r="LQL193" s="78"/>
      <c r="LQM193" s="100"/>
      <c r="LQN193" s="78"/>
      <c r="LQO193" s="81"/>
      <c r="LQP193" s="102"/>
      <c r="LQQ193" s="80"/>
      <c r="LQR193" s="78"/>
      <c r="LQS193" s="78"/>
      <c r="LQT193" s="78"/>
      <c r="LQU193" s="78"/>
      <c r="LQV193" s="83"/>
      <c r="LQW193" s="84"/>
      <c r="LQX193" s="84"/>
      <c r="LQY193" s="84"/>
      <c r="LQZ193" s="85"/>
      <c r="LRA193" s="78"/>
      <c r="LRB193" s="78"/>
      <c r="LRC193" s="78"/>
      <c r="LRD193" s="100"/>
      <c r="LRE193" s="78"/>
      <c r="LRF193" s="81"/>
      <c r="LRG193" s="102"/>
      <c r="LRH193" s="80"/>
      <c r="LRI193" s="78"/>
      <c r="LRJ193" s="78"/>
      <c r="LRK193" s="78"/>
      <c r="LRL193" s="78"/>
      <c r="LRM193" s="83"/>
      <c r="LRN193" s="84"/>
      <c r="LRO193" s="84"/>
      <c r="LRP193" s="84"/>
      <c r="LRQ193" s="85"/>
      <c r="LRR193" s="78"/>
      <c r="LRS193" s="78"/>
      <c r="LRT193" s="78"/>
      <c r="LRU193" s="100"/>
      <c r="LRV193" s="78"/>
      <c r="LRW193" s="81"/>
      <c r="LRX193" s="102"/>
      <c r="LRY193" s="80"/>
      <c r="LRZ193" s="78"/>
      <c r="LSA193" s="78"/>
      <c r="LSB193" s="78"/>
      <c r="LSC193" s="78"/>
      <c r="LSD193" s="83"/>
      <c r="LSE193" s="84"/>
      <c r="LSF193" s="84"/>
      <c r="LSG193" s="84"/>
      <c r="LSH193" s="85"/>
      <c r="LSI193" s="78"/>
      <c r="LSJ193" s="78"/>
      <c r="LSK193" s="78"/>
      <c r="LSL193" s="100"/>
      <c r="LSM193" s="78"/>
      <c r="LSN193" s="81"/>
      <c r="LSO193" s="102"/>
      <c r="LSP193" s="80"/>
      <c r="LSQ193" s="78"/>
      <c r="LSR193" s="78"/>
      <c r="LSS193" s="78"/>
      <c r="LST193" s="78"/>
      <c r="LSU193" s="83"/>
      <c r="LSV193" s="84"/>
      <c r="LSW193" s="84"/>
      <c r="LSX193" s="84"/>
      <c r="LSY193" s="85"/>
      <c r="LSZ193" s="78"/>
      <c r="LTA193" s="78"/>
      <c r="LTB193" s="78"/>
      <c r="LTC193" s="100"/>
      <c r="LTD193" s="78"/>
      <c r="LTE193" s="81"/>
      <c r="LTF193" s="102"/>
      <c r="LTG193" s="80"/>
      <c r="LTH193" s="78"/>
      <c r="LTI193" s="78"/>
      <c r="LTJ193" s="78"/>
      <c r="LTK193" s="78"/>
      <c r="LTL193" s="83"/>
      <c r="LTM193" s="84"/>
      <c r="LTN193" s="84"/>
      <c r="LTO193" s="84"/>
      <c r="LTP193" s="85"/>
      <c r="LTQ193" s="78"/>
      <c r="LTR193" s="78"/>
      <c r="LTS193" s="78"/>
      <c r="LTT193" s="100"/>
      <c r="LTU193" s="78"/>
      <c r="LTV193" s="81"/>
      <c r="LTW193" s="102"/>
      <c r="LTX193" s="80"/>
      <c r="LTY193" s="78"/>
      <c r="LTZ193" s="78"/>
      <c r="LUA193" s="78"/>
      <c r="LUB193" s="78"/>
      <c r="LUC193" s="83"/>
      <c r="LUD193" s="84"/>
      <c r="LUE193" s="84"/>
      <c r="LUF193" s="84"/>
      <c r="LUG193" s="85"/>
      <c r="LUH193" s="78"/>
      <c r="LUI193" s="78"/>
      <c r="LUJ193" s="78"/>
      <c r="LUK193" s="100"/>
      <c r="LUL193" s="78"/>
      <c r="LUM193" s="81"/>
      <c r="LUN193" s="102"/>
      <c r="LUO193" s="80"/>
      <c r="LUP193" s="78"/>
      <c r="LUQ193" s="78"/>
      <c r="LUR193" s="78"/>
      <c r="LUS193" s="78"/>
      <c r="LUT193" s="83"/>
      <c r="LUU193" s="84"/>
      <c r="LUV193" s="84"/>
      <c r="LUW193" s="84"/>
      <c r="LUX193" s="85"/>
      <c r="LUY193" s="78"/>
      <c r="LUZ193" s="78"/>
      <c r="LVA193" s="78"/>
      <c r="LVB193" s="100"/>
      <c r="LVC193" s="78"/>
      <c r="LVD193" s="81"/>
      <c r="LVE193" s="102"/>
      <c r="LVF193" s="80"/>
      <c r="LVG193" s="78"/>
      <c r="LVH193" s="78"/>
      <c r="LVI193" s="78"/>
      <c r="LVJ193" s="78"/>
      <c r="LVK193" s="83"/>
      <c r="LVL193" s="84"/>
      <c r="LVM193" s="84"/>
      <c r="LVN193" s="84"/>
      <c r="LVO193" s="85"/>
      <c r="LVP193" s="78"/>
      <c r="LVQ193" s="78"/>
      <c r="LVR193" s="78"/>
      <c r="LVS193" s="100"/>
      <c r="LVT193" s="78"/>
      <c r="LVU193" s="81"/>
      <c r="LVV193" s="102"/>
      <c r="LVW193" s="80"/>
      <c r="LVX193" s="78"/>
      <c r="LVY193" s="78"/>
      <c r="LVZ193" s="78"/>
      <c r="LWA193" s="78"/>
      <c r="LWB193" s="83"/>
      <c r="LWC193" s="84"/>
      <c r="LWD193" s="84"/>
      <c r="LWE193" s="84"/>
      <c r="LWF193" s="85"/>
      <c r="LWG193" s="78"/>
      <c r="LWH193" s="78"/>
      <c r="LWI193" s="78"/>
      <c r="LWJ193" s="100"/>
      <c r="LWK193" s="78"/>
      <c r="LWL193" s="81"/>
      <c r="LWM193" s="102"/>
      <c r="LWN193" s="80"/>
      <c r="LWO193" s="78"/>
      <c r="LWP193" s="78"/>
      <c r="LWQ193" s="78"/>
      <c r="LWR193" s="78"/>
      <c r="LWS193" s="83"/>
      <c r="LWT193" s="84"/>
      <c r="LWU193" s="84"/>
      <c r="LWV193" s="84"/>
      <c r="LWW193" s="85"/>
      <c r="LWX193" s="78"/>
      <c r="LWY193" s="78"/>
      <c r="LWZ193" s="78"/>
      <c r="LXA193" s="100"/>
      <c r="LXB193" s="78"/>
      <c r="LXC193" s="81"/>
      <c r="LXD193" s="102"/>
      <c r="LXE193" s="80"/>
      <c r="LXF193" s="78"/>
      <c r="LXG193" s="78"/>
      <c r="LXH193" s="78"/>
      <c r="LXI193" s="78"/>
      <c r="LXJ193" s="83"/>
      <c r="LXK193" s="84"/>
      <c r="LXL193" s="84"/>
      <c r="LXM193" s="84"/>
      <c r="LXN193" s="85"/>
      <c r="LXO193" s="78"/>
      <c r="LXP193" s="78"/>
      <c r="LXQ193" s="78"/>
      <c r="LXR193" s="100"/>
      <c r="LXS193" s="78"/>
      <c r="LXT193" s="81"/>
      <c r="LXU193" s="102"/>
      <c r="LXV193" s="80"/>
      <c r="LXW193" s="78"/>
      <c r="LXX193" s="78"/>
      <c r="LXY193" s="78"/>
      <c r="LXZ193" s="78"/>
      <c r="LYA193" s="83"/>
      <c r="LYB193" s="84"/>
      <c r="LYC193" s="84"/>
      <c r="LYD193" s="84"/>
      <c r="LYE193" s="85"/>
      <c r="LYF193" s="78"/>
      <c r="LYG193" s="78"/>
      <c r="LYH193" s="78"/>
      <c r="LYI193" s="100"/>
      <c r="LYJ193" s="78"/>
      <c r="LYK193" s="81"/>
      <c r="LYL193" s="102"/>
      <c r="LYM193" s="80"/>
      <c r="LYN193" s="78"/>
      <c r="LYO193" s="78"/>
      <c r="LYP193" s="78"/>
      <c r="LYQ193" s="78"/>
      <c r="LYR193" s="83"/>
      <c r="LYS193" s="84"/>
      <c r="LYT193" s="84"/>
      <c r="LYU193" s="84"/>
      <c r="LYV193" s="85"/>
      <c r="LYW193" s="78"/>
      <c r="LYX193" s="78"/>
      <c r="LYY193" s="78"/>
      <c r="LYZ193" s="100"/>
      <c r="LZA193" s="78"/>
      <c r="LZB193" s="81"/>
      <c r="LZC193" s="102"/>
      <c r="LZD193" s="80"/>
      <c r="LZE193" s="78"/>
      <c r="LZF193" s="78"/>
      <c r="LZG193" s="78"/>
      <c r="LZH193" s="78"/>
      <c r="LZI193" s="83"/>
      <c r="LZJ193" s="84"/>
      <c r="LZK193" s="84"/>
      <c r="LZL193" s="84"/>
      <c r="LZM193" s="85"/>
      <c r="LZN193" s="78"/>
      <c r="LZO193" s="78"/>
      <c r="LZP193" s="78"/>
      <c r="LZQ193" s="100"/>
      <c r="LZR193" s="78"/>
      <c r="LZS193" s="81"/>
      <c r="LZT193" s="102"/>
      <c r="LZU193" s="80"/>
      <c r="LZV193" s="78"/>
      <c r="LZW193" s="78"/>
      <c r="LZX193" s="78"/>
      <c r="LZY193" s="78"/>
      <c r="LZZ193" s="83"/>
      <c r="MAA193" s="84"/>
      <c r="MAB193" s="84"/>
      <c r="MAC193" s="84"/>
      <c r="MAD193" s="85"/>
      <c r="MAE193" s="78"/>
      <c r="MAF193" s="78"/>
      <c r="MAG193" s="78"/>
      <c r="MAH193" s="100"/>
      <c r="MAI193" s="78"/>
      <c r="MAJ193" s="81"/>
      <c r="MAK193" s="102"/>
      <c r="MAL193" s="80"/>
      <c r="MAM193" s="78"/>
      <c r="MAN193" s="78"/>
      <c r="MAO193" s="78"/>
      <c r="MAP193" s="78"/>
      <c r="MAQ193" s="83"/>
      <c r="MAR193" s="84"/>
      <c r="MAS193" s="84"/>
      <c r="MAT193" s="84"/>
      <c r="MAU193" s="85"/>
      <c r="MAV193" s="78"/>
      <c r="MAW193" s="78"/>
      <c r="MAX193" s="78"/>
      <c r="MAY193" s="100"/>
      <c r="MAZ193" s="78"/>
      <c r="MBA193" s="81"/>
      <c r="MBB193" s="102"/>
      <c r="MBC193" s="80"/>
      <c r="MBD193" s="78"/>
      <c r="MBE193" s="78"/>
      <c r="MBF193" s="78"/>
      <c r="MBG193" s="78"/>
      <c r="MBH193" s="83"/>
      <c r="MBI193" s="84"/>
      <c r="MBJ193" s="84"/>
      <c r="MBK193" s="84"/>
      <c r="MBL193" s="85"/>
      <c r="MBM193" s="78"/>
      <c r="MBN193" s="78"/>
      <c r="MBO193" s="78"/>
      <c r="MBP193" s="100"/>
      <c r="MBQ193" s="78"/>
      <c r="MBR193" s="81"/>
      <c r="MBS193" s="102"/>
      <c r="MBT193" s="80"/>
      <c r="MBU193" s="78"/>
      <c r="MBV193" s="78"/>
      <c r="MBW193" s="78"/>
      <c r="MBX193" s="78"/>
      <c r="MBY193" s="83"/>
      <c r="MBZ193" s="84"/>
      <c r="MCA193" s="84"/>
      <c r="MCB193" s="84"/>
      <c r="MCC193" s="85"/>
      <c r="MCD193" s="78"/>
      <c r="MCE193" s="78"/>
      <c r="MCF193" s="78"/>
      <c r="MCG193" s="100"/>
      <c r="MCH193" s="78"/>
      <c r="MCI193" s="81"/>
      <c r="MCJ193" s="102"/>
      <c r="MCK193" s="80"/>
      <c r="MCL193" s="78"/>
      <c r="MCM193" s="78"/>
      <c r="MCN193" s="78"/>
      <c r="MCO193" s="78"/>
      <c r="MCP193" s="83"/>
      <c r="MCQ193" s="84"/>
      <c r="MCR193" s="84"/>
      <c r="MCS193" s="84"/>
      <c r="MCT193" s="85"/>
      <c r="MCU193" s="78"/>
      <c r="MCV193" s="78"/>
      <c r="MCW193" s="78"/>
      <c r="MCX193" s="100"/>
      <c r="MCY193" s="78"/>
      <c r="MCZ193" s="81"/>
      <c r="MDA193" s="102"/>
      <c r="MDB193" s="80"/>
      <c r="MDC193" s="78"/>
      <c r="MDD193" s="78"/>
      <c r="MDE193" s="78"/>
      <c r="MDF193" s="78"/>
      <c r="MDG193" s="83"/>
      <c r="MDH193" s="84"/>
      <c r="MDI193" s="84"/>
      <c r="MDJ193" s="84"/>
      <c r="MDK193" s="85"/>
      <c r="MDL193" s="78"/>
      <c r="MDM193" s="78"/>
      <c r="MDN193" s="78"/>
      <c r="MDO193" s="100"/>
      <c r="MDP193" s="78"/>
      <c r="MDQ193" s="81"/>
      <c r="MDR193" s="102"/>
      <c r="MDS193" s="80"/>
      <c r="MDT193" s="78"/>
      <c r="MDU193" s="78"/>
      <c r="MDV193" s="78"/>
      <c r="MDW193" s="78"/>
      <c r="MDX193" s="83"/>
      <c r="MDY193" s="84"/>
      <c r="MDZ193" s="84"/>
      <c r="MEA193" s="84"/>
      <c r="MEB193" s="85"/>
      <c r="MEC193" s="78"/>
      <c r="MED193" s="78"/>
      <c r="MEE193" s="78"/>
      <c r="MEF193" s="100"/>
      <c r="MEG193" s="78"/>
      <c r="MEH193" s="81"/>
      <c r="MEI193" s="102"/>
      <c r="MEJ193" s="80"/>
      <c r="MEK193" s="78"/>
      <c r="MEL193" s="78"/>
      <c r="MEM193" s="78"/>
      <c r="MEN193" s="78"/>
      <c r="MEO193" s="83"/>
      <c r="MEP193" s="84"/>
      <c r="MEQ193" s="84"/>
      <c r="MER193" s="84"/>
      <c r="MES193" s="85"/>
      <c r="MET193" s="78"/>
      <c r="MEU193" s="78"/>
      <c r="MEV193" s="78"/>
      <c r="MEW193" s="100"/>
      <c r="MEX193" s="78"/>
      <c r="MEY193" s="81"/>
      <c r="MEZ193" s="102"/>
      <c r="MFA193" s="80"/>
      <c r="MFB193" s="78"/>
      <c r="MFC193" s="78"/>
      <c r="MFD193" s="78"/>
      <c r="MFE193" s="78"/>
      <c r="MFF193" s="83"/>
      <c r="MFG193" s="84"/>
      <c r="MFH193" s="84"/>
      <c r="MFI193" s="84"/>
      <c r="MFJ193" s="85"/>
      <c r="MFK193" s="78"/>
      <c r="MFL193" s="78"/>
      <c r="MFM193" s="78"/>
      <c r="MFN193" s="100"/>
      <c r="MFO193" s="78"/>
      <c r="MFP193" s="81"/>
      <c r="MFQ193" s="102"/>
      <c r="MFR193" s="80"/>
      <c r="MFS193" s="78"/>
      <c r="MFT193" s="78"/>
      <c r="MFU193" s="78"/>
      <c r="MFV193" s="78"/>
      <c r="MFW193" s="83"/>
      <c r="MFX193" s="84"/>
      <c r="MFY193" s="84"/>
      <c r="MFZ193" s="84"/>
      <c r="MGA193" s="85"/>
      <c r="MGB193" s="78"/>
      <c r="MGC193" s="78"/>
      <c r="MGD193" s="78"/>
      <c r="MGE193" s="100"/>
      <c r="MGF193" s="78"/>
      <c r="MGG193" s="81"/>
      <c r="MGH193" s="102"/>
      <c r="MGI193" s="80"/>
      <c r="MGJ193" s="78"/>
      <c r="MGK193" s="78"/>
      <c r="MGL193" s="78"/>
      <c r="MGM193" s="78"/>
      <c r="MGN193" s="83"/>
      <c r="MGO193" s="84"/>
      <c r="MGP193" s="84"/>
      <c r="MGQ193" s="84"/>
      <c r="MGR193" s="85"/>
      <c r="MGS193" s="78"/>
      <c r="MGT193" s="78"/>
      <c r="MGU193" s="78"/>
      <c r="MGV193" s="100"/>
      <c r="MGW193" s="78"/>
      <c r="MGX193" s="81"/>
      <c r="MGY193" s="102"/>
      <c r="MGZ193" s="80"/>
      <c r="MHA193" s="78"/>
      <c r="MHB193" s="78"/>
      <c r="MHC193" s="78"/>
      <c r="MHD193" s="78"/>
      <c r="MHE193" s="83"/>
      <c r="MHF193" s="84"/>
      <c r="MHG193" s="84"/>
      <c r="MHH193" s="84"/>
      <c r="MHI193" s="85"/>
      <c r="MHJ193" s="78"/>
      <c r="MHK193" s="78"/>
      <c r="MHL193" s="78"/>
      <c r="MHM193" s="100"/>
      <c r="MHN193" s="78"/>
      <c r="MHO193" s="81"/>
      <c r="MHP193" s="102"/>
      <c r="MHQ193" s="80"/>
      <c r="MHR193" s="78"/>
      <c r="MHS193" s="78"/>
      <c r="MHT193" s="78"/>
      <c r="MHU193" s="78"/>
      <c r="MHV193" s="83"/>
      <c r="MHW193" s="84"/>
      <c r="MHX193" s="84"/>
      <c r="MHY193" s="84"/>
      <c r="MHZ193" s="85"/>
      <c r="MIA193" s="78"/>
      <c r="MIB193" s="78"/>
      <c r="MIC193" s="78"/>
      <c r="MID193" s="100"/>
      <c r="MIE193" s="78"/>
      <c r="MIF193" s="81"/>
      <c r="MIG193" s="102"/>
      <c r="MIH193" s="80"/>
      <c r="MII193" s="78"/>
      <c r="MIJ193" s="78"/>
      <c r="MIK193" s="78"/>
      <c r="MIL193" s="78"/>
      <c r="MIM193" s="83"/>
      <c r="MIN193" s="84"/>
      <c r="MIO193" s="84"/>
      <c r="MIP193" s="84"/>
      <c r="MIQ193" s="85"/>
      <c r="MIR193" s="78"/>
      <c r="MIS193" s="78"/>
      <c r="MIT193" s="78"/>
      <c r="MIU193" s="100"/>
      <c r="MIV193" s="78"/>
      <c r="MIW193" s="81"/>
      <c r="MIX193" s="102"/>
      <c r="MIY193" s="80"/>
      <c r="MIZ193" s="78"/>
      <c r="MJA193" s="78"/>
      <c r="MJB193" s="78"/>
      <c r="MJC193" s="78"/>
      <c r="MJD193" s="83"/>
      <c r="MJE193" s="84"/>
      <c r="MJF193" s="84"/>
      <c r="MJG193" s="84"/>
      <c r="MJH193" s="85"/>
      <c r="MJI193" s="78"/>
      <c r="MJJ193" s="78"/>
      <c r="MJK193" s="78"/>
      <c r="MJL193" s="100"/>
      <c r="MJM193" s="78"/>
      <c r="MJN193" s="81"/>
      <c r="MJO193" s="102"/>
      <c r="MJP193" s="80"/>
      <c r="MJQ193" s="78"/>
      <c r="MJR193" s="78"/>
      <c r="MJS193" s="78"/>
      <c r="MJT193" s="78"/>
      <c r="MJU193" s="83"/>
      <c r="MJV193" s="84"/>
      <c r="MJW193" s="84"/>
      <c r="MJX193" s="84"/>
      <c r="MJY193" s="85"/>
      <c r="MJZ193" s="78"/>
      <c r="MKA193" s="78"/>
      <c r="MKB193" s="78"/>
      <c r="MKC193" s="100"/>
      <c r="MKD193" s="78"/>
      <c r="MKE193" s="81"/>
      <c r="MKF193" s="102"/>
      <c r="MKG193" s="80"/>
      <c r="MKH193" s="78"/>
      <c r="MKI193" s="78"/>
      <c r="MKJ193" s="78"/>
      <c r="MKK193" s="78"/>
      <c r="MKL193" s="83"/>
      <c r="MKM193" s="84"/>
      <c r="MKN193" s="84"/>
      <c r="MKO193" s="84"/>
      <c r="MKP193" s="85"/>
      <c r="MKQ193" s="78"/>
      <c r="MKR193" s="78"/>
      <c r="MKS193" s="78"/>
      <c r="MKT193" s="100"/>
      <c r="MKU193" s="78"/>
      <c r="MKV193" s="81"/>
      <c r="MKW193" s="102"/>
      <c r="MKX193" s="80"/>
      <c r="MKY193" s="78"/>
      <c r="MKZ193" s="78"/>
      <c r="MLA193" s="78"/>
      <c r="MLB193" s="78"/>
      <c r="MLC193" s="83"/>
      <c r="MLD193" s="84"/>
      <c r="MLE193" s="84"/>
      <c r="MLF193" s="84"/>
      <c r="MLG193" s="85"/>
      <c r="MLH193" s="78"/>
      <c r="MLI193" s="78"/>
      <c r="MLJ193" s="78"/>
      <c r="MLK193" s="100"/>
      <c r="MLL193" s="78"/>
      <c r="MLM193" s="81"/>
      <c r="MLN193" s="102"/>
      <c r="MLO193" s="80"/>
      <c r="MLP193" s="78"/>
      <c r="MLQ193" s="78"/>
      <c r="MLR193" s="78"/>
      <c r="MLS193" s="78"/>
      <c r="MLT193" s="83"/>
      <c r="MLU193" s="84"/>
      <c r="MLV193" s="84"/>
      <c r="MLW193" s="84"/>
      <c r="MLX193" s="85"/>
      <c r="MLY193" s="78"/>
      <c r="MLZ193" s="78"/>
      <c r="MMA193" s="78"/>
      <c r="MMB193" s="100"/>
      <c r="MMC193" s="78"/>
      <c r="MMD193" s="81"/>
      <c r="MME193" s="102"/>
      <c r="MMF193" s="80"/>
      <c r="MMG193" s="78"/>
      <c r="MMH193" s="78"/>
      <c r="MMI193" s="78"/>
      <c r="MMJ193" s="78"/>
      <c r="MMK193" s="83"/>
      <c r="MML193" s="84"/>
      <c r="MMM193" s="84"/>
      <c r="MMN193" s="84"/>
      <c r="MMO193" s="85"/>
      <c r="MMP193" s="78"/>
      <c r="MMQ193" s="78"/>
      <c r="MMR193" s="78"/>
      <c r="MMS193" s="100"/>
      <c r="MMT193" s="78"/>
      <c r="MMU193" s="81"/>
      <c r="MMV193" s="102"/>
      <c r="MMW193" s="80"/>
      <c r="MMX193" s="78"/>
      <c r="MMY193" s="78"/>
      <c r="MMZ193" s="78"/>
      <c r="MNA193" s="78"/>
      <c r="MNB193" s="83"/>
      <c r="MNC193" s="84"/>
      <c r="MND193" s="84"/>
      <c r="MNE193" s="84"/>
      <c r="MNF193" s="85"/>
      <c r="MNG193" s="78"/>
      <c r="MNH193" s="78"/>
      <c r="MNI193" s="78"/>
      <c r="MNJ193" s="100"/>
      <c r="MNK193" s="78"/>
      <c r="MNL193" s="81"/>
      <c r="MNM193" s="102"/>
      <c r="MNN193" s="80"/>
      <c r="MNO193" s="78"/>
      <c r="MNP193" s="78"/>
      <c r="MNQ193" s="78"/>
      <c r="MNR193" s="78"/>
      <c r="MNS193" s="83"/>
      <c r="MNT193" s="84"/>
      <c r="MNU193" s="84"/>
      <c r="MNV193" s="84"/>
      <c r="MNW193" s="85"/>
      <c r="MNX193" s="78"/>
      <c r="MNY193" s="78"/>
      <c r="MNZ193" s="78"/>
      <c r="MOA193" s="100"/>
      <c r="MOB193" s="78"/>
      <c r="MOC193" s="81"/>
      <c r="MOD193" s="102"/>
      <c r="MOE193" s="80"/>
      <c r="MOF193" s="78"/>
      <c r="MOG193" s="78"/>
      <c r="MOH193" s="78"/>
      <c r="MOI193" s="78"/>
      <c r="MOJ193" s="83"/>
      <c r="MOK193" s="84"/>
      <c r="MOL193" s="84"/>
      <c r="MOM193" s="84"/>
      <c r="MON193" s="85"/>
      <c r="MOO193" s="78"/>
      <c r="MOP193" s="78"/>
      <c r="MOQ193" s="78"/>
      <c r="MOR193" s="100"/>
      <c r="MOS193" s="78"/>
      <c r="MOT193" s="81"/>
      <c r="MOU193" s="102"/>
      <c r="MOV193" s="80"/>
      <c r="MOW193" s="78"/>
      <c r="MOX193" s="78"/>
      <c r="MOY193" s="78"/>
      <c r="MOZ193" s="78"/>
      <c r="MPA193" s="83"/>
      <c r="MPB193" s="84"/>
      <c r="MPC193" s="84"/>
      <c r="MPD193" s="84"/>
      <c r="MPE193" s="85"/>
      <c r="MPF193" s="78"/>
      <c r="MPG193" s="78"/>
      <c r="MPH193" s="78"/>
      <c r="MPI193" s="100"/>
      <c r="MPJ193" s="78"/>
      <c r="MPK193" s="81"/>
      <c r="MPL193" s="102"/>
      <c r="MPM193" s="80"/>
      <c r="MPN193" s="78"/>
      <c r="MPO193" s="78"/>
      <c r="MPP193" s="78"/>
      <c r="MPQ193" s="78"/>
      <c r="MPR193" s="83"/>
      <c r="MPS193" s="84"/>
      <c r="MPT193" s="84"/>
      <c r="MPU193" s="84"/>
      <c r="MPV193" s="85"/>
      <c r="MPW193" s="78"/>
      <c r="MPX193" s="78"/>
      <c r="MPY193" s="78"/>
      <c r="MPZ193" s="100"/>
      <c r="MQA193" s="78"/>
      <c r="MQB193" s="81"/>
      <c r="MQC193" s="102"/>
      <c r="MQD193" s="80"/>
      <c r="MQE193" s="78"/>
      <c r="MQF193" s="78"/>
      <c r="MQG193" s="78"/>
      <c r="MQH193" s="78"/>
      <c r="MQI193" s="83"/>
      <c r="MQJ193" s="84"/>
      <c r="MQK193" s="84"/>
      <c r="MQL193" s="84"/>
      <c r="MQM193" s="85"/>
      <c r="MQN193" s="78"/>
      <c r="MQO193" s="78"/>
      <c r="MQP193" s="78"/>
      <c r="MQQ193" s="100"/>
      <c r="MQR193" s="78"/>
      <c r="MQS193" s="81"/>
      <c r="MQT193" s="102"/>
      <c r="MQU193" s="80"/>
      <c r="MQV193" s="78"/>
      <c r="MQW193" s="78"/>
      <c r="MQX193" s="78"/>
      <c r="MQY193" s="78"/>
      <c r="MQZ193" s="83"/>
      <c r="MRA193" s="84"/>
      <c r="MRB193" s="84"/>
      <c r="MRC193" s="84"/>
      <c r="MRD193" s="85"/>
      <c r="MRE193" s="78"/>
      <c r="MRF193" s="78"/>
      <c r="MRG193" s="78"/>
      <c r="MRH193" s="100"/>
      <c r="MRI193" s="78"/>
      <c r="MRJ193" s="81"/>
      <c r="MRK193" s="102"/>
      <c r="MRL193" s="80"/>
      <c r="MRM193" s="78"/>
      <c r="MRN193" s="78"/>
      <c r="MRO193" s="78"/>
      <c r="MRP193" s="78"/>
      <c r="MRQ193" s="83"/>
      <c r="MRR193" s="84"/>
      <c r="MRS193" s="84"/>
      <c r="MRT193" s="84"/>
      <c r="MRU193" s="85"/>
      <c r="MRV193" s="78"/>
      <c r="MRW193" s="78"/>
      <c r="MRX193" s="78"/>
      <c r="MRY193" s="100"/>
      <c r="MRZ193" s="78"/>
      <c r="MSA193" s="81"/>
      <c r="MSB193" s="102"/>
      <c r="MSC193" s="80"/>
      <c r="MSD193" s="78"/>
      <c r="MSE193" s="78"/>
      <c r="MSF193" s="78"/>
      <c r="MSG193" s="78"/>
      <c r="MSH193" s="83"/>
      <c r="MSI193" s="84"/>
      <c r="MSJ193" s="84"/>
      <c r="MSK193" s="84"/>
      <c r="MSL193" s="85"/>
      <c r="MSM193" s="78"/>
      <c r="MSN193" s="78"/>
      <c r="MSO193" s="78"/>
      <c r="MSP193" s="100"/>
      <c r="MSQ193" s="78"/>
      <c r="MSR193" s="81"/>
      <c r="MSS193" s="102"/>
      <c r="MST193" s="80"/>
      <c r="MSU193" s="78"/>
      <c r="MSV193" s="78"/>
      <c r="MSW193" s="78"/>
      <c r="MSX193" s="78"/>
      <c r="MSY193" s="83"/>
      <c r="MSZ193" s="84"/>
      <c r="MTA193" s="84"/>
      <c r="MTB193" s="84"/>
      <c r="MTC193" s="85"/>
      <c r="MTD193" s="78"/>
      <c r="MTE193" s="78"/>
      <c r="MTF193" s="78"/>
      <c r="MTG193" s="100"/>
      <c r="MTH193" s="78"/>
      <c r="MTI193" s="81"/>
      <c r="MTJ193" s="102"/>
      <c r="MTK193" s="80"/>
      <c r="MTL193" s="78"/>
      <c r="MTM193" s="78"/>
      <c r="MTN193" s="78"/>
      <c r="MTO193" s="78"/>
      <c r="MTP193" s="83"/>
      <c r="MTQ193" s="84"/>
      <c r="MTR193" s="84"/>
      <c r="MTS193" s="84"/>
      <c r="MTT193" s="85"/>
      <c r="MTU193" s="78"/>
      <c r="MTV193" s="78"/>
      <c r="MTW193" s="78"/>
      <c r="MTX193" s="100"/>
      <c r="MTY193" s="78"/>
      <c r="MTZ193" s="81"/>
      <c r="MUA193" s="102"/>
      <c r="MUB193" s="80"/>
      <c r="MUC193" s="78"/>
      <c r="MUD193" s="78"/>
      <c r="MUE193" s="78"/>
      <c r="MUF193" s="78"/>
      <c r="MUG193" s="83"/>
      <c r="MUH193" s="84"/>
      <c r="MUI193" s="84"/>
      <c r="MUJ193" s="84"/>
      <c r="MUK193" s="85"/>
      <c r="MUL193" s="78"/>
      <c r="MUM193" s="78"/>
      <c r="MUN193" s="78"/>
      <c r="MUO193" s="100"/>
      <c r="MUP193" s="78"/>
      <c r="MUQ193" s="81"/>
      <c r="MUR193" s="102"/>
      <c r="MUS193" s="80"/>
      <c r="MUT193" s="78"/>
      <c r="MUU193" s="78"/>
      <c r="MUV193" s="78"/>
      <c r="MUW193" s="78"/>
      <c r="MUX193" s="83"/>
      <c r="MUY193" s="84"/>
      <c r="MUZ193" s="84"/>
      <c r="MVA193" s="84"/>
      <c r="MVB193" s="85"/>
      <c r="MVC193" s="78"/>
      <c r="MVD193" s="78"/>
      <c r="MVE193" s="78"/>
      <c r="MVF193" s="100"/>
      <c r="MVG193" s="78"/>
      <c r="MVH193" s="81"/>
      <c r="MVI193" s="102"/>
      <c r="MVJ193" s="80"/>
      <c r="MVK193" s="78"/>
      <c r="MVL193" s="78"/>
      <c r="MVM193" s="78"/>
      <c r="MVN193" s="78"/>
      <c r="MVO193" s="83"/>
      <c r="MVP193" s="84"/>
      <c r="MVQ193" s="84"/>
      <c r="MVR193" s="84"/>
      <c r="MVS193" s="85"/>
      <c r="MVT193" s="78"/>
      <c r="MVU193" s="78"/>
      <c r="MVV193" s="78"/>
      <c r="MVW193" s="100"/>
      <c r="MVX193" s="78"/>
      <c r="MVY193" s="81"/>
      <c r="MVZ193" s="102"/>
      <c r="MWA193" s="80"/>
      <c r="MWB193" s="78"/>
      <c r="MWC193" s="78"/>
      <c r="MWD193" s="78"/>
      <c r="MWE193" s="78"/>
      <c r="MWF193" s="83"/>
      <c r="MWG193" s="84"/>
      <c r="MWH193" s="84"/>
      <c r="MWI193" s="84"/>
      <c r="MWJ193" s="85"/>
      <c r="MWK193" s="78"/>
      <c r="MWL193" s="78"/>
      <c r="MWM193" s="78"/>
      <c r="MWN193" s="100"/>
      <c r="MWO193" s="78"/>
      <c r="MWP193" s="81"/>
      <c r="MWQ193" s="102"/>
      <c r="MWR193" s="80"/>
      <c r="MWS193" s="78"/>
      <c r="MWT193" s="78"/>
      <c r="MWU193" s="78"/>
      <c r="MWV193" s="78"/>
      <c r="MWW193" s="83"/>
      <c r="MWX193" s="84"/>
      <c r="MWY193" s="84"/>
      <c r="MWZ193" s="84"/>
      <c r="MXA193" s="85"/>
      <c r="MXB193" s="78"/>
      <c r="MXC193" s="78"/>
      <c r="MXD193" s="78"/>
      <c r="MXE193" s="100"/>
      <c r="MXF193" s="78"/>
      <c r="MXG193" s="81"/>
      <c r="MXH193" s="102"/>
      <c r="MXI193" s="80"/>
      <c r="MXJ193" s="78"/>
      <c r="MXK193" s="78"/>
      <c r="MXL193" s="78"/>
      <c r="MXM193" s="78"/>
      <c r="MXN193" s="83"/>
      <c r="MXO193" s="84"/>
      <c r="MXP193" s="84"/>
      <c r="MXQ193" s="84"/>
      <c r="MXR193" s="85"/>
      <c r="MXS193" s="78"/>
      <c r="MXT193" s="78"/>
      <c r="MXU193" s="78"/>
      <c r="MXV193" s="100"/>
      <c r="MXW193" s="78"/>
      <c r="MXX193" s="81"/>
      <c r="MXY193" s="102"/>
      <c r="MXZ193" s="80"/>
      <c r="MYA193" s="78"/>
      <c r="MYB193" s="78"/>
      <c r="MYC193" s="78"/>
      <c r="MYD193" s="78"/>
      <c r="MYE193" s="83"/>
      <c r="MYF193" s="84"/>
      <c r="MYG193" s="84"/>
      <c r="MYH193" s="84"/>
      <c r="MYI193" s="85"/>
      <c r="MYJ193" s="78"/>
      <c r="MYK193" s="78"/>
      <c r="MYL193" s="78"/>
      <c r="MYM193" s="100"/>
      <c r="MYN193" s="78"/>
      <c r="MYO193" s="81"/>
      <c r="MYP193" s="102"/>
      <c r="MYQ193" s="80"/>
      <c r="MYR193" s="78"/>
      <c r="MYS193" s="78"/>
      <c r="MYT193" s="78"/>
      <c r="MYU193" s="78"/>
      <c r="MYV193" s="83"/>
      <c r="MYW193" s="84"/>
      <c r="MYX193" s="84"/>
      <c r="MYY193" s="84"/>
      <c r="MYZ193" s="85"/>
      <c r="MZA193" s="78"/>
      <c r="MZB193" s="78"/>
      <c r="MZC193" s="78"/>
      <c r="MZD193" s="100"/>
      <c r="MZE193" s="78"/>
      <c r="MZF193" s="81"/>
      <c r="MZG193" s="102"/>
      <c r="MZH193" s="80"/>
      <c r="MZI193" s="78"/>
      <c r="MZJ193" s="78"/>
      <c r="MZK193" s="78"/>
      <c r="MZL193" s="78"/>
      <c r="MZM193" s="83"/>
      <c r="MZN193" s="84"/>
      <c r="MZO193" s="84"/>
      <c r="MZP193" s="84"/>
      <c r="MZQ193" s="85"/>
      <c r="MZR193" s="78"/>
      <c r="MZS193" s="78"/>
      <c r="MZT193" s="78"/>
      <c r="MZU193" s="100"/>
      <c r="MZV193" s="78"/>
      <c r="MZW193" s="81"/>
      <c r="MZX193" s="102"/>
      <c r="MZY193" s="80"/>
      <c r="MZZ193" s="78"/>
      <c r="NAA193" s="78"/>
      <c r="NAB193" s="78"/>
      <c r="NAC193" s="78"/>
      <c r="NAD193" s="83"/>
      <c r="NAE193" s="84"/>
      <c r="NAF193" s="84"/>
      <c r="NAG193" s="84"/>
      <c r="NAH193" s="85"/>
      <c r="NAI193" s="78"/>
      <c r="NAJ193" s="78"/>
      <c r="NAK193" s="78"/>
      <c r="NAL193" s="100"/>
      <c r="NAM193" s="78"/>
      <c r="NAN193" s="81"/>
      <c r="NAO193" s="102"/>
      <c r="NAP193" s="80"/>
      <c r="NAQ193" s="78"/>
      <c r="NAR193" s="78"/>
      <c r="NAS193" s="78"/>
      <c r="NAT193" s="78"/>
      <c r="NAU193" s="83"/>
      <c r="NAV193" s="84"/>
      <c r="NAW193" s="84"/>
      <c r="NAX193" s="84"/>
      <c r="NAY193" s="85"/>
      <c r="NAZ193" s="78"/>
      <c r="NBA193" s="78"/>
      <c r="NBB193" s="78"/>
      <c r="NBC193" s="100"/>
      <c r="NBD193" s="78"/>
      <c r="NBE193" s="81"/>
      <c r="NBF193" s="102"/>
      <c r="NBG193" s="80"/>
      <c r="NBH193" s="78"/>
      <c r="NBI193" s="78"/>
      <c r="NBJ193" s="78"/>
      <c r="NBK193" s="78"/>
      <c r="NBL193" s="83"/>
      <c r="NBM193" s="84"/>
      <c r="NBN193" s="84"/>
      <c r="NBO193" s="84"/>
      <c r="NBP193" s="85"/>
      <c r="NBQ193" s="78"/>
      <c r="NBR193" s="78"/>
      <c r="NBS193" s="78"/>
      <c r="NBT193" s="100"/>
      <c r="NBU193" s="78"/>
      <c r="NBV193" s="81"/>
      <c r="NBW193" s="102"/>
      <c r="NBX193" s="80"/>
      <c r="NBY193" s="78"/>
      <c r="NBZ193" s="78"/>
      <c r="NCA193" s="78"/>
      <c r="NCB193" s="78"/>
      <c r="NCC193" s="83"/>
      <c r="NCD193" s="84"/>
      <c r="NCE193" s="84"/>
      <c r="NCF193" s="84"/>
      <c r="NCG193" s="85"/>
      <c r="NCH193" s="78"/>
      <c r="NCI193" s="78"/>
      <c r="NCJ193" s="78"/>
      <c r="NCK193" s="100"/>
      <c r="NCL193" s="78"/>
      <c r="NCM193" s="81"/>
      <c r="NCN193" s="102"/>
      <c r="NCO193" s="80"/>
      <c r="NCP193" s="78"/>
      <c r="NCQ193" s="78"/>
      <c r="NCR193" s="78"/>
      <c r="NCS193" s="78"/>
      <c r="NCT193" s="83"/>
      <c r="NCU193" s="84"/>
      <c r="NCV193" s="84"/>
      <c r="NCW193" s="84"/>
      <c r="NCX193" s="85"/>
      <c r="NCY193" s="78"/>
      <c r="NCZ193" s="78"/>
      <c r="NDA193" s="78"/>
      <c r="NDB193" s="100"/>
      <c r="NDC193" s="78"/>
      <c r="NDD193" s="81"/>
      <c r="NDE193" s="102"/>
      <c r="NDF193" s="80"/>
      <c r="NDG193" s="78"/>
      <c r="NDH193" s="78"/>
      <c r="NDI193" s="78"/>
      <c r="NDJ193" s="78"/>
      <c r="NDK193" s="83"/>
      <c r="NDL193" s="84"/>
      <c r="NDM193" s="84"/>
      <c r="NDN193" s="84"/>
      <c r="NDO193" s="85"/>
      <c r="NDP193" s="78"/>
      <c r="NDQ193" s="78"/>
      <c r="NDR193" s="78"/>
      <c r="NDS193" s="100"/>
      <c r="NDT193" s="78"/>
      <c r="NDU193" s="81"/>
      <c r="NDV193" s="102"/>
      <c r="NDW193" s="80"/>
      <c r="NDX193" s="78"/>
      <c r="NDY193" s="78"/>
      <c r="NDZ193" s="78"/>
      <c r="NEA193" s="78"/>
      <c r="NEB193" s="83"/>
      <c r="NEC193" s="84"/>
      <c r="NED193" s="84"/>
      <c r="NEE193" s="84"/>
      <c r="NEF193" s="85"/>
      <c r="NEG193" s="78"/>
      <c r="NEH193" s="78"/>
      <c r="NEI193" s="78"/>
      <c r="NEJ193" s="100"/>
      <c r="NEK193" s="78"/>
      <c r="NEL193" s="81"/>
      <c r="NEM193" s="102"/>
      <c r="NEN193" s="80"/>
      <c r="NEO193" s="78"/>
      <c r="NEP193" s="78"/>
      <c r="NEQ193" s="78"/>
      <c r="NER193" s="78"/>
      <c r="NES193" s="83"/>
      <c r="NET193" s="84"/>
      <c r="NEU193" s="84"/>
      <c r="NEV193" s="84"/>
      <c r="NEW193" s="85"/>
      <c r="NEX193" s="78"/>
      <c r="NEY193" s="78"/>
      <c r="NEZ193" s="78"/>
      <c r="NFA193" s="100"/>
      <c r="NFB193" s="78"/>
      <c r="NFC193" s="81"/>
      <c r="NFD193" s="102"/>
      <c r="NFE193" s="80"/>
      <c r="NFF193" s="78"/>
      <c r="NFG193" s="78"/>
      <c r="NFH193" s="78"/>
      <c r="NFI193" s="78"/>
      <c r="NFJ193" s="83"/>
      <c r="NFK193" s="84"/>
      <c r="NFL193" s="84"/>
      <c r="NFM193" s="84"/>
      <c r="NFN193" s="85"/>
      <c r="NFO193" s="78"/>
      <c r="NFP193" s="78"/>
      <c r="NFQ193" s="78"/>
      <c r="NFR193" s="100"/>
      <c r="NFS193" s="78"/>
      <c r="NFT193" s="81"/>
      <c r="NFU193" s="102"/>
      <c r="NFV193" s="80"/>
      <c r="NFW193" s="78"/>
      <c r="NFX193" s="78"/>
      <c r="NFY193" s="78"/>
      <c r="NFZ193" s="78"/>
      <c r="NGA193" s="83"/>
      <c r="NGB193" s="84"/>
      <c r="NGC193" s="84"/>
      <c r="NGD193" s="84"/>
      <c r="NGE193" s="85"/>
      <c r="NGF193" s="78"/>
      <c r="NGG193" s="78"/>
      <c r="NGH193" s="78"/>
      <c r="NGI193" s="100"/>
      <c r="NGJ193" s="78"/>
      <c r="NGK193" s="81"/>
      <c r="NGL193" s="102"/>
      <c r="NGM193" s="80"/>
      <c r="NGN193" s="78"/>
      <c r="NGO193" s="78"/>
      <c r="NGP193" s="78"/>
      <c r="NGQ193" s="78"/>
      <c r="NGR193" s="83"/>
      <c r="NGS193" s="84"/>
      <c r="NGT193" s="84"/>
      <c r="NGU193" s="84"/>
      <c r="NGV193" s="85"/>
      <c r="NGW193" s="78"/>
      <c r="NGX193" s="78"/>
      <c r="NGY193" s="78"/>
      <c r="NGZ193" s="100"/>
      <c r="NHA193" s="78"/>
      <c r="NHB193" s="81"/>
      <c r="NHC193" s="102"/>
      <c r="NHD193" s="80"/>
      <c r="NHE193" s="78"/>
      <c r="NHF193" s="78"/>
      <c r="NHG193" s="78"/>
      <c r="NHH193" s="78"/>
      <c r="NHI193" s="83"/>
      <c r="NHJ193" s="84"/>
      <c r="NHK193" s="84"/>
      <c r="NHL193" s="84"/>
      <c r="NHM193" s="85"/>
      <c r="NHN193" s="78"/>
      <c r="NHO193" s="78"/>
      <c r="NHP193" s="78"/>
      <c r="NHQ193" s="100"/>
      <c r="NHR193" s="78"/>
      <c r="NHS193" s="81"/>
      <c r="NHT193" s="102"/>
      <c r="NHU193" s="80"/>
      <c r="NHV193" s="78"/>
      <c r="NHW193" s="78"/>
      <c r="NHX193" s="78"/>
      <c r="NHY193" s="78"/>
      <c r="NHZ193" s="83"/>
      <c r="NIA193" s="84"/>
      <c r="NIB193" s="84"/>
      <c r="NIC193" s="84"/>
      <c r="NID193" s="85"/>
      <c r="NIE193" s="78"/>
      <c r="NIF193" s="78"/>
      <c r="NIG193" s="78"/>
      <c r="NIH193" s="100"/>
      <c r="NII193" s="78"/>
      <c r="NIJ193" s="81"/>
      <c r="NIK193" s="102"/>
      <c r="NIL193" s="80"/>
      <c r="NIM193" s="78"/>
      <c r="NIN193" s="78"/>
      <c r="NIO193" s="78"/>
      <c r="NIP193" s="78"/>
      <c r="NIQ193" s="83"/>
      <c r="NIR193" s="84"/>
      <c r="NIS193" s="84"/>
      <c r="NIT193" s="84"/>
      <c r="NIU193" s="85"/>
      <c r="NIV193" s="78"/>
      <c r="NIW193" s="78"/>
      <c r="NIX193" s="78"/>
      <c r="NIY193" s="100"/>
      <c r="NIZ193" s="78"/>
      <c r="NJA193" s="81"/>
      <c r="NJB193" s="102"/>
      <c r="NJC193" s="80"/>
      <c r="NJD193" s="78"/>
      <c r="NJE193" s="78"/>
      <c r="NJF193" s="78"/>
      <c r="NJG193" s="78"/>
      <c r="NJH193" s="83"/>
      <c r="NJI193" s="84"/>
      <c r="NJJ193" s="84"/>
      <c r="NJK193" s="84"/>
      <c r="NJL193" s="85"/>
      <c r="NJM193" s="78"/>
      <c r="NJN193" s="78"/>
      <c r="NJO193" s="78"/>
      <c r="NJP193" s="100"/>
      <c r="NJQ193" s="78"/>
      <c r="NJR193" s="81"/>
      <c r="NJS193" s="102"/>
      <c r="NJT193" s="80"/>
      <c r="NJU193" s="78"/>
      <c r="NJV193" s="78"/>
      <c r="NJW193" s="78"/>
      <c r="NJX193" s="78"/>
      <c r="NJY193" s="83"/>
      <c r="NJZ193" s="84"/>
      <c r="NKA193" s="84"/>
      <c r="NKB193" s="84"/>
      <c r="NKC193" s="85"/>
      <c r="NKD193" s="78"/>
      <c r="NKE193" s="78"/>
      <c r="NKF193" s="78"/>
      <c r="NKG193" s="100"/>
      <c r="NKH193" s="78"/>
      <c r="NKI193" s="81"/>
      <c r="NKJ193" s="102"/>
      <c r="NKK193" s="80"/>
      <c r="NKL193" s="78"/>
      <c r="NKM193" s="78"/>
      <c r="NKN193" s="78"/>
      <c r="NKO193" s="78"/>
      <c r="NKP193" s="83"/>
      <c r="NKQ193" s="84"/>
      <c r="NKR193" s="84"/>
      <c r="NKS193" s="84"/>
      <c r="NKT193" s="85"/>
      <c r="NKU193" s="78"/>
      <c r="NKV193" s="78"/>
      <c r="NKW193" s="78"/>
      <c r="NKX193" s="100"/>
      <c r="NKY193" s="78"/>
      <c r="NKZ193" s="81"/>
      <c r="NLA193" s="102"/>
      <c r="NLB193" s="80"/>
      <c r="NLC193" s="78"/>
      <c r="NLD193" s="78"/>
      <c r="NLE193" s="78"/>
      <c r="NLF193" s="78"/>
      <c r="NLG193" s="83"/>
      <c r="NLH193" s="84"/>
      <c r="NLI193" s="84"/>
      <c r="NLJ193" s="84"/>
      <c r="NLK193" s="85"/>
      <c r="NLL193" s="78"/>
      <c r="NLM193" s="78"/>
      <c r="NLN193" s="78"/>
      <c r="NLO193" s="100"/>
      <c r="NLP193" s="78"/>
      <c r="NLQ193" s="81"/>
      <c r="NLR193" s="102"/>
      <c r="NLS193" s="80"/>
      <c r="NLT193" s="78"/>
      <c r="NLU193" s="78"/>
      <c r="NLV193" s="78"/>
      <c r="NLW193" s="78"/>
      <c r="NLX193" s="83"/>
      <c r="NLY193" s="84"/>
      <c r="NLZ193" s="84"/>
      <c r="NMA193" s="84"/>
      <c r="NMB193" s="85"/>
      <c r="NMC193" s="78"/>
      <c r="NMD193" s="78"/>
      <c r="NME193" s="78"/>
      <c r="NMF193" s="100"/>
      <c r="NMG193" s="78"/>
      <c r="NMH193" s="81"/>
      <c r="NMI193" s="102"/>
      <c r="NMJ193" s="80"/>
      <c r="NMK193" s="78"/>
      <c r="NML193" s="78"/>
      <c r="NMM193" s="78"/>
      <c r="NMN193" s="78"/>
      <c r="NMO193" s="83"/>
      <c r="NMP193" s="84"/>
      <c r="NMQ193" s="84"/>
      <c r="NMR193" s="84"/>
      <c r="NMS193" s="85"/>
      <c r="NMT193" s="78"/>
      <c r="NMU193" s="78"/>
      <c r="NMV193" s="78"/>
      <c r="NMW193" s="100"/>
      <c r="NMX193" s="78"/>
      <c r="NMY193" s="81"/>
      <c r="NMZ193" s="102"/>
      <c r="NNA193" s="80"/>
      <c r="NNB193" s="78"/>
      <c r="NNC193" s="78"/>
      <c r="NND193" s="78"/>
      <c r="NNE193" s="78"/>
      <c r="NNF193" s="83"/>
      <c r="NNG193" s="84"/>
      <c r="NNH193" s="84"/>
      <c r="NNI193" s="84"/>
      <c r="NNJ193" s="85"/>
      <c r="NNK193" s="78"/>
      <c r="NNL193" s="78"/>
      <c r="NNM193" s="78"/>
      <c r="NNN193" s="100"/>
      <c r="NNO193" s="78"/>
      <c r="NNP193" s="81"/>
      <c r="NNQ193" s="102"/>
      <c r="NNR193" s="80"/>
      <c r="NNS193" s="78"/>
      <c r="NNT193" s="78"/>
      <c r="NNU193" s="78"/>
      <c r="NNV193" s="78"/>
      <c r="NNW193" s="83"/>
      <c r="NNX193" s="84"/>
      <c r="NNY193" s="84"/>
      <c r="NNZ193" s="84"/>
      <c r="NOA193" s="85"/>
      <c r="NOB193" s="78"/>
      <c r="NOC193" s="78"/>
      <c r="NOD193" s="78"/>
      <c r="NOE193" s="100"/>
      <c r="NOF193" s="78"/>
      <c r="NOG193" s="81"/>
      <c r="NOH193" s="102"/>
      <c r="NOI193" s="80"/>
      <c r="NOJ193" s="78"/>
      <c r="NOK193" s="78"/>
      <c r="NOL193" s="78"/>
      <c r="NOM193" s="78"/>
      <c r="NON193" s="83"/>
      <c r="NOO193" s="84"/>
      <c r="NOP193" s="84"/>
      <c r="NOQ193" s="84"/>
      <c r="NOR193" s="85"/>
      <c r="NOS193" s="78"/>
      <c r="NOT193" s="78"/>
      <c r="NOU193" s="78"/>
      <c r="NOV193" s="100"/>
      <c r="NOW193" s="78"/>
      <c r="NOX193" s="81"/>
      <c r="NOY193" s="102"/>
      <c r="NOZ193" s="80"/>
      <c r="NPA193" s="78"/>
      <c r="NPB193" s="78"/>
      <c r="NPC193" s="78"/>
      <c r="NPD193" s="78"/>
      <c r="NPE193" s="83"/>
      <c r="NPF193" s="84"/>
      <c r="NPG193" s="84"/>
      <c r="NPH193" s="84"/>
      <c r="NPI193" s="85"/>
      <c r="NPJ193" s="78"/>
      <c r="NPK193" s="78"/>
      <c r="NPL193" s="78"/>
      <c r="NPM193" s="100"/>
      <c r="NPN193" s="78"/>
      <c r="NPO193" s="81"/>
      <c r="NPP193" s="102"/>
      <c r="NPQ193" s="80"/>
      <c r="NPR193" s="78"/>
      <c r="NPS193" s="78"/>
      <c r="NPT193" s="78"/>
      <c r="NPU193" s="78"/>
      <c r="NPV193" s="83"/>
      <c r="NPW193" s="84"/>
      <c r="NPX193" s="84"/>
      <c r="NPY193" s="84"/>
      <c r="NPZ193" s="85"/>
      <c r="NQA193" s="78"/>
      <c r="NQB193" s="78"/>
      <c r="NQC193" s="78"/>
      <c r="NQD193" s="100"/>
      <c r="NQE193" s="78"/>
      <c r="NQF193" s="81"/>
      <c r="NQG193" s="102"/>
      <c r="NQH193" s="80"/>
      <c r="NQI193" s="78"/>
      <c r="NQJ193" s="78"/>
      <c r="NQK193" s="78"/>
      <c r="NQL193" s="78"/>
      <c r="NQM193" s="83"/>
      <c r="NQN193" s="84"/>
      <c r="NQO193" s="84"/>
      <c r="NQP193" s="84"/>
      <c r="NQQ193" s="85"/>
      <c r="NQR193" s="78"/>
      <c r="NQS193" s="78"/>
      <c r="NQT193" s="78"/>
      <c r="NQU193" s="100"/>
      <c r="NQV193" s="78"/>
      <c r="NQW193" s="81"/>
      <c r="NQX193" s="102"/>
      <c r="NQY193" s="80"/>
      <c r="NQZ193" s="78"/>
      <c r="NRA193" s="78"/>
      <c r="NRB193" s="78"/>
      <c r="NRC193" s="78"/>
      <c r="NRD193" s="83"/>
      <c r="NRE193" s="84"/>
      <c r="NRF193" s="84"/>
      <c r="NRG193" s="84"/>
      <c r="NRH193" s="85"/>
      <c r="NRI193" s="78"/>
      <c r="NRJ193" s="78"/>
      <c r="NRK193" s="78"/>
      <c r="NRL193" s="100"/>
      <c r="NRM193" s="78"/>
      <c r="NRN193" s="81"/>
      <c r="NRO193" s="102"/>
      <c r="NRP193" s="80"/>
      <c r="NRQ193" s="78"/>
      <c r="NRR193" s="78"/>
      <c r="NRS193" s="78"/>
      <c r="NRT193" s="78"/>
      <c r="NRU193" s="83"/>
      <c r="NRV193" s="84"/>
      <c r="NRW193" s="84"/>
      <c r="NRX193" s="84"/>
      <c r="NRY193" s="85"/>
      <c r="NRZ193" s="78"/>
      <c r="NSA193" s="78"/>
      <c r="NSB193" s="78"/>
      <c r="NSC193" s="100"/>
      <c r="NSD193" s="78"/>
      <c r="NSE193" s="81"/>
      <c r="NSF193" s="102"/>
      <c r="NSG193" s="80"/>
      <c r="NSH193" s="78"/>
      <c r="NSI193" s="78"/>
      <c r="NSJ193" s="78"/>
      <c r="NSK193" s="78"/>
      <c r="NSL193" s="83"/>
      <c r="NSM193" s="84"/>
      <c r="NSN193" s="84"/>
      <c r="NSO193" s="84"/>
      <c r="NSP193" s="85"/>
      <c r="NSQ193" s="78"/>
      <c r="NSR193" s="78"/>
      <c r="NSS193" s="78"/>
      <c r="NST193" s="100"/>
      <c r="NSU193" s="78"/>
      <c r="NSV193" s="81"/>
      <c r="NSW193" s="102"/>
      <c r="NSX193" s="80"/>
      <c r="NSY193" s="78"/>
      <c r="NSZ193" s="78"/>
      <c r="NTA193" s="78"/>
      <c r="NTB193" s="78"/>
      <c r="NTC193" s="83"/>
      <c r="NTD193" s="84"/>
      <c r="NTE193" s="84"/>
      <c r="NTF193" s="84"/>
      <c r="NTG193" s="85"/>
      <c r="NTH193" s="78"/>
      <c r="NTI193" s="78"/>
      <c r="NTJ193" s="78"/>
      <c r="NTK193" s="100"/>
      <c r="NTL193" s="78"/>
      <c r="NTM193" s="81"/>
      <c r="NTN193" s="102"/>
      <c r="NTO193" s="80"/>
      <c r="NTP193" s="78"/>
      <c r="NTQ193" s="78"/>
      <c r="NTR193" s="78"/>
      <c r="NTS193" s="78"/>
      <c r="NTT193" s="83"/>
      <c r="NTU193" s="84"/>
      <c r="NTV193" s="84"/>
      <c r="NTW193" s="84"/>
      <c r="NTX193" s="85"/>
      <c r="NTY193" s="78"/>
      <c r="NTZ193" s="78"/>
      <c r="NUA193" s="78"/>
      <c r="NUB193" s="100"/>
      <c r="NUC193" s="78"/>
      <c r="NUD193" s="81"/>
      <c r="NUE193" s="102"/>
      <c r="NUF193" s="80"/>
      <c r="NUG193" s="78"/>
      <c r="NUH193" s="78"/>
      <c r="NUI193" s="78"/>
      <c r="NUJ193" s="78"/>
      <c r="NUK193" s="83"/>
      <c r="NUL193" s="84"/>
      <c r="NUM193" s="84"/>
      <c r="NUN193" s="84"/>
      <c r="NUO193" s="85"/>
      <c r="NUP193" s="78"/>
      <c r="NUQ193" s="78"/>
      <c r="NUR193" s="78"/>
      <c r="NUS193" s="100"/>
      <c r="NUT193" s="78"/>
      <c r="NUU193" s="81"/>
      <c r="NUV193" s="102"/>
      <c r="NUW193" s="80"/>
      <c r="NUX193" s="78"/>
      <c r="NUY193" s="78"/>
      <c r="NUZ193" s="78"/>
      <c r="NVA193" s="78"/>
      <c r="NVB193" s="83"/>
      <c r="NVC193" s="84"/>
      <c r="NVD193" s="84"/>
      <c r="NVE193" s="84"/>
      <c r="NVF193" s="85"/>
      <c r="NVG193" s="78"/>
      <c r="NVH193" s="78"/>
      <c r="NVI193" s="78"/>
      <c r="NVJ193" s="100"/>
      <c r="NVK193" s="78"/>
      <c r="NVL193" s="81"/>
      <c r="NVM193" s="102"/>
      <c r="NVN193" s="80"/>
      <c r="NVO193" s="78"/>
      <c r="NVP193" s="78"/>
      <c r="NVQ193" s="78"/>
      <c r="NVR193" s="78"/>
      <c r="NVS193" s="83"/>
      <c r="NVT193" s="84"/>
      <c r="NVU193" s="84"/>
      <c r="NVV193" s="84"/>
      <c r="NVW193" s="85"/>
      <c r="NVX193" s="78"/>
      <c r="NVY193" s="78"/>
      <c r="NVZ193" s="78"/>
      <c r="NWA193" s="100"/>
      <c r="NWB193" s="78"/>
      <c r="NWC193" s="81"/>
      <c r="NWD193" s="102"/>
      <c r="NWE193" s="80"/>
      <c r="NWF193" s="78"/>
      <c r="NWG193" s="78"/>
      <c r="NWH193" s="78"/>
      <c r="NWI193" s="78"/>
      <c r="NWJ193" s="83"/>
      <c r="NWK193" s="84"/>
      <c r="NWL193" s="84"/>
      <c r="NWM193" s="84"/>
      <c r="NWN193" s="85"/>
      <c r="NWO193" s="78"/>
      <c r="NWP193" s="78"/>
      <c r="NWQ193" s="78"/>
      <c r="NWR193" s="100"/>
      <c r="NWS193" s="78"/>
      <c r="NWT193" s="81"/>
      <c r="NWU193" s="102"/>
      <c r="NWV193" s="80"/>
      <c r="NWW193" s="78"/>
      <c r="NWX193" s="78"/>
      <c r="NWY193" s="78"/>
      <c r="NWZ193" s="78"/>
      <c r="NXA193" s="83"/>
      <c r="NXB193" s="84"/>
      <c r="NXC193" s="84"/>
      <c r="NXD193" s="84"/>
      <c r="NXE193" s="85"/>
      <c r="NXF193" s="78"/>
      <c r="NXG193" s="78"/>
      <c r="NXH193" s="78"/>
      <c r="NXI193" s="100"/>
      <c r="NXJ193" s="78"/>
      <c r="NXK193" s="81"/>
      <c r="NXL193" s="102"/>
      <c r="NXM193" s="80"/>
      <c r="NXN193" s="78"/>
      <c r="NXO193" s="78"/>
      <c r="NXP193" s="78"/>
      <c r="NXQ193" s="78"/>
      <c r="NXR193" s="83"/>
      <c r="NXS193" s="84"/>
      <c r="NXT193" s="84"/>
      <c r="NXU193" s="84"/>
      <c r="NXV193" s="85"/>
      <c r="NXW193" s="78"/>
      <c r="NXX193" s="78"/>
      <c r="NXY193" s="78"/>
      <c r="NXZ193" s="100"/>
      <c r="NYA193" s="78"/>
      <c r="NYB193" s="81"/>
      <c r="NYC193" s="102"/>
      <c r="NYD193" s="80"/>
      <c r="NYE193" s="78"/>
      <c r="NYF193" s="78"/>
      <c r="NYG193" s="78"/>
      <c r="NYH193" s="78"/>
      <c r="NYI193" s="83"/>
      <c r="NYJ193" s="84"/>
      <c r="NYK193" s="84"/>
      <c r="NYL193" s="84"/>
      <c r="NYM193" s="85"/>
      <c r="NYN193" s="78"/>
      <c r="NYO193" s="78"/>
      <c r="NYP193" s="78"/>
      <c r="NYQ193" s="100"/>
      <c r="NYR193" s="78"/>
      <c r="NYS193" s="81"/>
      <c r="NYT193" s="102"/>
      <c r="NYU193" s="80"/>
      <c r="NYV193" s="78"/>
      <c r="NYW193" s="78"/>
      <c r="NYX193" s="78"/>
      <c r="NYY193" s="78"/>
      <c r="NYZ193" s="83"/>
      <c r="NZA193" s="84"/>
      <c r="NZB193" s="84"/>
      <c r="NZC193" s="84"/>
      <c r="NZD193" s="85"/>
      <c r="NZE193" s="78"/>
      <c r="NZF193" s="78"/>
      <c r="NZG193" s="78"/>
      <c r="NZH193" s="100"/>
      <c r="NZI193" s="78"/>
      <c r="NZJ193" s="81"/>
      <c r="NZK193" s="102"/>
      <c r="NZL193" s="80"/>
      <c r="NZM193" s="78"/>
      <c r="NZN193" s="78"/>
      <c r="NZO193" s="78"/>
      <c r="NZP193" s="78"/>
      <c r="NZQ193" s="83"/>
      <c r="NZR193" s="84"/>
      <c r="NZS193" s="84"/>
      <c r="NZT193" s="84"/>
      <c r="NZU193" s="85"/>
      <c r="NZV193" s="78"/>
      <c r="NZW193" s="78"/>
      <c r="NZX193" s="78"/>
      <c r="NZY193" s="100"/>
      <c r="NZZ193" s="78"/>
      <c r="OAA193" s="81"/>
      <c r="OAB193" s="102"/>
      <c r="OAC193" s="80"/>
      <c r="OAD193" s="78"/>
      <c r="OAE193" s="78"/>
      <c r="OAF193" s="78"/>
      <c r="OAG193" s="78"/>
      <c r="OAH193" s="83"/>
      <c r="OAI193" s="84"/>
      <c r="OAJ193" s="84"/>
      <c r="OAK193" s="84"/>
      <c r="OAL193" s="85"/>
      <c r="OAM193" s="78"/>
      <c r="OAN193" s="78"/>
      <c r="OAO193" s="78"/>
      <c r="OAP193" s="100"/>
      <c r="OAQ193" s="78"/>
      <c r="OAR193" s="81"/>
      <c r="OAS193" s="102"/>
      <c r="OAT193" s="80"/>
      <c r="OAU193" s="78"/>
      <c r="OAV193" s="78"/>
      <c r="OAW193" s="78"/>
      <c r="OAX193" s="78"/>
      <c r="OAY193" s="83"/>
      <c r="OAZ193" s="84"/>
      <c r="OBA193" s="84"/>
      <c r="OBB193" s="84"/>
      <c r="OBC193" s="85"/>
      <c r="OBD193" s="78"/>
      <c r="OBE193" s="78"/>
      <c r="OBF193" s="78"/>
      <c r="OBG193" s="100"/>
      <c r="OBH193" s="78"/>
      <c r="OBI193" s="81"/>
      <c r="OBJ193" s="102"/>
      <c r="OBK193" s="80"/>
      <c r="OBL193" s="78"/>
      <c r="OBM193" s="78"/>
      <c r="OBN193" s="78"/>
      <c r="OBO193" s="78"/>
      <c r="OBP193" s="83"/>
      <c r="OBQ193" s="84"/>
      <c r="OBR193" s="84"/>
      <c r="OBS193" s="84"/>
      <c r="OBT193" s="85"/>
      <c r="OBU193" s="78"/>
      <c r="OBV193" s="78"/>
      <c r="OBW193" s="78"/>
      <c r="OBX193" s="100"/>
      <c r="OBY193" s="78"/>
      <c r="OBZ193" s="81"/>
      <c r="OCA193" s="102"/>
      <c r="OCB193" s="80"/>
      <c r="OCC193" s="78"/>
      <c r="OCD193" s="78"/>
      <c r="OCE193" s="78"/>
      <c r="OCF193" s="78"/>
      <c r="OCG193" s="83"/>
      <c r="OCH193" s="84"/>
      <c r="OCI193" s="84"/>
      <c r="OCJ193" s="84"/>
      <c r="OCK193" s="85"/>
      <c r="OCL193" s="78"/>
      <c r="OCM193" s="78"/>
      <c r="OCN193" s="78"/>
      <c r="OCO193" s="100"/>
      <c r="OCP193" s="78"/>
      <c r="OCQ193" s="81"/>
      <c r="OCR193" s="102"/>
      <c r="OCS193" s="80"/>
      <c r="OCT193" s="78"/>
      <c r="OCU193" s="78"/>
      <c r="OCV193" s="78"/>
      <c r="OCW193" s="78"/>
      <c r="OCX193" s="83"/>
      <c r="OCY193" s="84"/>
      <c r="OCZ193" s="84"/>
      <c r="ODA193" s="84"/>
      <c r="ODB193" s="85"/>
      <c r="ODC193" s="78"/>
      <c r="ODD193" s="78"/>
      <c r="ODE193" s="78"/>
      <c r="ODF193" s="100"/>
      <c r="ODG193" s="78"/>
      <c r="ODH193" s="81"/>
      <c r="ODI193" s="102"/>
      <c r="ODJ193" s="80"/>
      <c r="ODK193" s="78"/>
      <c r="ODL193" s="78"/>
      <c r="ODM193" s="78"/>
      <c r="ODN193" s="78"/>
      <c r="ODO193" s="83"/>
      <c r="ODP193" s="84"/>
      <c r="ODQ193" s="84"/>
      <c r="ODR193" s="84"/>
      <c r="ODS193" s="85"/>
      <c r="ODT193" s="78"/>
      <c r="ODU193" s="78"/>
      <c r="ODV193" s="78"/>
      <c r="ODW193" s="100"/>
      <c r="ODX193" s="78"/>
      <c r="ODY193" s="81"/>
      <c r="ODZ193" s="102"/>
      <c r="OEA193" s="80"/>
      <c r="OEB193" s="78"/>
      <c r="OEC193" s="78"/>
      <c r="OED193" s="78"/>
      <c r="OEE193" s="78"/>
      <c r="OEF193" s="83"/>
      <c r="OEG193" s="84"/>
      <c r="OEH193" s="84"/>
      <c r="OEI193" s="84"/>
      <c r="OEJ193" s="85"/>
      <c r="OEK193" s="78"/>
      <c r="OEL193" s="78"/>
      <c r="OEM193" s="78"/>
      <c r="OEN193" s="100"/>
      <c r="OEO193" s="78"/>
      <c r="OEP193" s="81"/>
      <c r="OEQ193" s="102"/>
      <c r="OER193" s="80"/>
      <c r="OES193" s="78"/>
      <c r="OET193" s="78"/>
      <c r="OEU193" s="78"/>
      <c r="OEV193" s="78"/>
      <c r="OEW193" s="83"/>
      <c r="OEX193" s="84"/>
      <c r="OEY193" s="84"/>
      <c r="OEZ193" s="84"/>
      <c r="OFA193" s="85"/>
      <c r="OFB193" s="78"/>
      <c r="OFC193" s="78"/>
      <c r="OFD193" s="78"/>
      <c r="OFE193" s="100"/>
      <c r="OFF193" s="78"/>
      <c r="OFG193" s="81"/>
      <c r="OFH193" s="102"/>
      <c r="OFI193" s="80"/>
      <c r="OFJ193" s="78"/>
      <c r="OFK193" s="78"/>
      <c r="OFL193" s="78"/>
      <c r="OFM193" s="78"/>
      <c r="OFN193" s="83"/>
      <c r="OFO193" s="84"/>
      <c r="OFP193" s="84"/>
      <c r="OFQ193" s="84"/>
      <c r="OFR193" s="85"/>
      <c r="OFS193" s="78"/>
      <c r="OFT193" s="78"/>
      <c r="OFU193" s="78"/>
      <c r="OFV193" s="100"/>
      <c r="OFW193" s="78"/>
      <c r="OFX193" s="81"/>
      <c r="OFY193" s="102"/>
      <c r="OFZ193" s="80"/>
      <c r="OGA193" s="78"/>
      <c r="OGB193" s="78"/>
      <c r="OGC193" s="78"/>
      <c r="OGD193" s="78"/>
      <c r="OGE193" s="83"/>
      <c r="OGF193" s="84"/>
      <c r="OGG193" s="84"/>
      <c r="OGH193" s="84"/>
      <c r="OGI193" s="85"/>
      <c r="OGJ193" s="78"/>
      <c r="OGK193" s="78"/>
      <c r="OGL193" s="78"/>
      <c r="OGM193" s="100"/>
      <c r="OGN193" s="78"/>
      <c r="OGO193" s="81"/>
      <c r="OGP193" s="102"/>
      <c r="OGQ193" s="80"/>
      <c r="OGR193" s="78"/>
      <c r="OGS193" s="78"/>
      <c r="OGT193" s="78"/>
      <c r="OGU193" s="78"/>
      <c r="OGV193" s="83"/>
      <c r="OGW193" s="84"/>
      <c r="OGX193" s="84"/>
      <c r="OGY193" s="84"/>
      <c r="OGZ193" s="85"/>
      <c r="OHA193" s="78"/>
      <c r="OHB193" s="78"/>
      <c r="OHC193" s="78"/>
      <c r="OHD193" s="100"/>
      <c r="OHE193" s="78"/>
      <c r="OHF193" s="81"/>
      <c r="OHG193" s="102"/>
      <c r="OHH193" s="80"/>
      <c r="OHI193" s="78"/>
      <c r="OHJ193" s="78"/>
      <c r="OHK193" s="78"/>
      <c r="OHL193" s="78"/>
      <c r="OHM193" s="83"/>
      <c r="OHN193" s="84"/>
      <c r="OHO193" s="84"/>
      <c r="OHP193" s="84"/>
      <c r="OHQ193" s="85"/>
      <c r="OHR193" s="78"/>
      <c r="OHS193" s="78"/>
      <c r="OHT193" s="78"/>
      <c r="OHU193" s="100"/>
      <c r="OHV193" s="78"/>
      <c r="OHW193" s="81"/>
      <c r="OHX193" s="102"/>
      <c r="OHY193" s="80"/>
      <c r="OHZ193" s="78"/>
      <c r="OIA193" s="78"/>
      <c r="OIB193" s="78"/>
      <c r="OIC193" s="78"/>
      <c r="OID193" s="83"/>
      <c r="OIE193" s="84"/>
      <c r="OIF193" s="84"/>
      <c r="OIG193" s="84"/>
      <c r="OIH193" s="85"/>
      <c r="OII193" s="78"/>
      <c r="OIJ193" s="78"/>
      <c r="OIK193" s="78"/>
      <c r="OIL193" s="100"/>
      <c r="OIM193" s="78"/>
      <c r="OIN193" s="81"/>
      <c r="OIO193" s="102"/>
      <c r="OIP193" s="80"/>
      <c r="OIQ193" s="78"/>
      <c r="OIR193" s="78"/>
      <c r="OIS193" s="78"/>
      <c r="OIT193" s="78"/>
      <c r="OIU193" s="83"/>
      <c r="OIV193" s="84"/>
      <c r="OIW193" s="84"/>
      <c r="OIX193" s="84"/>
      <c r="OIY193" s="85"/>
      <c r="OIZ193" s="78"/>
      <c r="OJA193" s="78"/>
      <c r="OJB193" s="78"/>
      <c r="OJC193" s="100"/>
      <c r="OJD193" s="78"/>
      <c r="OJE193" s="81"/>
      <c r="OJF193" s="102"/>
      <c r="OJG193" s="80"/>
      <c r="OJH193" s="78"/>
      <c r="OJI193" s="78"/>
      <c r="OJJ193" s="78"/>
      <c r="OJK193" s="78"/>
      <c r="OJL193" s="83"/>
      <c r="OJM193" s="84"/>
      <c r="OJN193" s="84"/>
      <c r="OJO193" s="84"/>
      <c r="OJP193" s="85"/>
      <c r="OJQ193" s="78"/>
      <c r="OJR193" s="78"/>
      <c r="OJS193" s="78"/>
      <c r="OJT193" s="100"/>
      <c r="OJU193" s="78"/>
      <c r="OJV193" s="81"/>
      <c r="OJW193" s="102"/>
      <c r="OJX193" s="80"/>
      <c r="OJY193" s="78"/>
      <c r="OJZ193" s="78"/>
      <c r="OKA193" s="78"/>
      <c r="OKB193" s="78"/>
      <c r="OKC193" s="83"/>
      <c r="OKD193" s="84"/>
      <c r="OKE193" s="84"/>
      <c r="OKF193" s="84"/>
      <c r="OKG193" s="85"/>
      <c r="OKH193" s="78"/>
      <c r="OKI193" s="78"/>
      <c r="OKJ193" s="78"/>
      <c r="OKK193" s="100"/>
      <c r="OKL193" s="78"/>
      <c r="OKM193" s="81"/>
      <c r="OKN193" s="102"/>
      <c r="OKO193" s="80"/>
      <c r="OKP193" s="78"/>
      <c r="OKQ193" s="78"/>
      <c r="OKR193" s="78"/>
      <c r="OKS193" s="78"/>
      <c r="OKT193" s="83"/>
      <c r="OKU193" s="84"/>
      <c r="OKV193" s="84"/>
      <c r="OKW193" s="84"/>
      <c r="OKX193" s="85"/>
      <c r="OKY193" s="78"/>
      <c r="OKZ193" s="78"/>
      <c r="OLA193" s="78"/>
      <c r="OLB193" s="100"/>
      <c r="OLC193" s="78"/>
      <c r="OLD193" s="81"/>
      <c r="OLE193" s="102"/>
      <c r="OLF193" s="80"/>
      <c r="OLG193" s="78"/>
      <c r="OLH193" s="78"/>
      <c r="OLI193" s="78"/>
      <c r="OLJ193" s="78"/>
      <c r="OLK193" s="83"/>
      <c r="OLL193" s="84"/>
      <c r="OLM193" s="84"/>
      <c r="OLN193" s="84"/>
      <c r="OLO193" s="85"/>
      <c r="OLP193" s="78"/>
      <c r="OLQ193" s="78"/>
      <c r="OLR193" s="78"/>
      <c r="OLS193" s="100"/>
      <c r="OLT193" s="78"/>
      <c r="OLU193" s="81"/>
      <c r="OLV193" s="102"/>
      <c r="OLW193" s="80"/>
      <c r="OLX193" s="78"/>
      <c r="OLY193" s="78"/>
      <c r="OLZ193" s="78"/>
      <c r="OMA193" s="78"/>
      <c r="OMB193" s="83"/>
      <c r="OMC193" s="84"/>
      <c r="OMD193" s="84"/>
      <c r="OME193" s="84"/>
      <c r="OMF193" s="85"/>
      <c r="OMG193" s="78"/>
      <c r="OMH193" s="78"/>
      <c r="OMI193" s="78"/>
      <c r="OMJ193" s="100"/>
      <c r="OMK193" s="78"/>
      <c r="OML193" s="81"/>
      <c r="OMM193" s="102"/>
      <c r="OMN193" s="80"/>
      <c r="OMO193" s="78"/>
      <c r="OMP193" s="78"/>
      <c r="OMQ193" s="78"/>
      <c r="OMR193" s="78"/>
      <c r="OMS193" s="83"/>
      <c r="OMT193" s="84"/>
      <c r="OMU193" s="84"/>
      <c r="OMV193" s="84"/>
      <c r="OMW193" s="85"/>
      <c r="OMX193" s="78"/>
      <c r="OMY193" s="78"/>
      <c r="OMZ193" s="78"/>
      <c r="ONA193" s="100"/>
      <c r="ONB193" s="78"/>
      <c r="ONC193" s="81"/>
      <c r="OND193" s="102"/>
      <c r="ONE193" s="80"/>
      <c r="ONF193" s="78"/>
      <c r="ONG193" s="78"/>
      <c r="ONH193" s="78"/>
      <c r="ONI193" s="78"/>
      <c r="ONJ193" s="83"/>
      <c r="ONK193" s="84"/>
      <c r="ONL193" s="84"/>
      <c r="ONM193" s="84"/>
      <c r="ONN193" s="85"/>
      <c r="ONO193" s="78"/>
      <c r="ONP193" s="78"/>
      <c r="ONQ193" s="78"/>
      <c r="ONR193" s="100"/>
      <c r="ONS193" s="78"/>
      <c r="ONT193" s="81"/>
      <c r="ONU193" s="102"/>
      <c r="ONV193" s="80"/>
      <c r="ONW193" s="78"/>
      <c r="ONX193" s="78"/>
      <c r="ONY193" s="78"/>
      <c r="ONZ193" s="78"/>
      <c r="OOA193" s="83"/>
      <c r="OOB193" s="84"/>
      <c r="OOC193" s="84"/>
      <c r="OOD193" s="84"/>
      <c r="OOE193" s="85"/>
      <c r="OOF193" s="78"/>
      <c r="OOG193" s="78"/>
      <c r="OOH193" s="78"/>
      <c r="OOI193" s="100"/>
      <c r="OOJ193" s="78"/>
      <c r="OOK193" s="81"/>
      <c r="OOL193" s="102"/>
      <c r="OOM193" s="80"/>
      <c r="OON193" s="78"/>
      <c r="OOO193" s="78"/>
      <c r="OOP193" s="78"/>
      <c r="OOQ193" s="78"/>
      <c r="OOR193" s="83"/>
      <c r="OOS193" s="84"/>
      <c r="OOT193" s="84"/>
      <c r="OOU193" s="84"/>
      <c r="OOV193" s="85"/>
      <c r="OOW193" s="78"/>
      <c r="OOX193" s="78"/>
      <c r="OOY193" s="78"/>
      <c r="OOZ193" s="100"/>
      <c r="OPA193" s="78"/>
      <c r="OPB193" s="81"/>
      <c r="OPC193" s="102"/>
      <c r="OPD193" s="80"/>
      <c r="OPE193" s="78"/>
      <c r="OPF193" s="78"/>
      <c r="OPG193" s="78"/>
      <c r="OPH193" s="78"/>
      <c r="OPI193" s="83"/>
      <c r="OPJ193" s="84"/>
      <c r="OPK193" s="84"/>
      <c r="OPL193" s="84"/>
      <c r="OPM193" s="85"/>
      <c r="OPN193" s="78"/>
      <c r="OPO193" s="78"/>
      <c r="OPP193" s="78"/>
      <c r="OPQ193" s="100"/>
      <c r="OPR193" s="78"/>
      <c r="OPS193" s="81"/>
      <c r="OPT193" s="102"/>
      <c r="OPU193" s="80"/>
      <c r="OPV193" s="78"/>
      <c r="OPW193" s="78"/>
      <c r="OPX193" s="78"/>
      <c r="OPY193" s="78"/>
      <c r="OPZ193" s="83"/>
      <c r="OQA193" s="84"/>
      <c r="OQB193" s="84"/>
      <c r="OQC193" s="84"/>
      <c r="OQD193" s="85"/>
      <c r="OQE193" s="78"/>
      <c r="OQF193" s="78"/>
      <c r="OQG193" s="78"/>
      <c r="OQH193" s="100"/>
      <c r="OQI193" s="78"/>
      <c r="OQJ193" s="81"/>
      <c r="OQK193" s="102"/>
      <c r="OQL193" s="80"/>
      <c r="OQM193" s="78"/>
      <c r="OQN193" s="78"/>
      <c r="OQO193" s="78"/>
      <c r="OQP193" s="78"/>
      <c r="OQQ193" s="83"/>
      <c r="OQR193" s="84"/>
      <c r="OQS193" s="84"/>
      <c r="OQT193" s="84"/>
      <c r="OQU193" s="85"/>
      <c r="OQV193" s="78"/>
      <c r="OQW193" s="78"/>
      <c r="OQX193" s="78"/>
      <c r="OQY193" s="100"/>
      <c r="OQZ193" s="78"/>
      <c r="ORA193" s="81"/>
      <c r="ORB193" s="102"/>
      <c r="ORC193" s="80"/>
      <c r="ORD193" s="78"/>
      <c r="ORE193" s="78"/>
      <c r="ORF193" s="78"/>
      <c r="ORG193" s="78"/>
      <c r="ORH193" s="83"/>
      <c r="ORI193" s="84"/>
      <c r="ORJ193" s="84"/>
      <c r="ORK193" s="84"/>
      <c r="ORL193" s="85"/>
      <c r="ORM193" s="78"/>
      <c r="ORN193" s="78"/>
      <c r="ORO193" s="78"/>
      <c r="ORP193" s="100"/>
      <c r="ORQ193" s="78"/>
      <c r="ORR193" s="81"/>
      <c r="ORS193" s="102"/>
      <c r="ORT193" s="80"/>
      <c r="ORU193" s="78"/>
      <c r="ORV193" s="78"/>
      <c r="ORW193" s="78"/>
      <c r="ORX193" s="78"/>
      <c r="ORY193" s="83"/>
      <c r="ORZ193" s="84"/>
      <c r="OSA193" s="84"/>
      <c r="OSB193" s="84"/>
      <c r="OSC193" s="85"/>
      <c r="OSD193" s="78"/>
      <c r="OSE193" s="78"/>
      <c r="OSF193" s="78"/>
      <c r="OSG193" s="100"/>
      <c r="OSH193" s="78"/>
      <c r="OSI193" s="81"/>
      <c r="OSJ193" s="102"/>
      <c r="OSK193" s="80"/>
      <c r="OSL193" s="78"/>
      <c r="OSM193" s="78"/>
      <c r="OSN193" s="78"/>
      <c r="OSO193" s="78"/>
      <c r="OSP193" s="83"/>
      <c r="OSQ193" s="84"/>
      <c r="OSR193" s="84"/>
      <c r="OSS193" s="84"/>
      <c r="OST193" s="85"/>
      <c r="OSU193" s="78"/>
      <c r="OSV193" s="78"/>
      <c r="OSW193" s="78"/>
      <c r="OSX193" s="100"/>
      <c r="OSY193" s="78"/>
      <c r="OSZ193" s="81"/>
      <c r="OTA193" s="102"/>
      <c r="OTB193" s="80"/>
      <c r="OTC193" s="78"/>
      <c r="OTD193" s="78"/>
      <c r="OTE193" s="78"/>
      <c r="OTF193" s="78"/>
      <c r="OTG193" s="83"/>
      <c r="OTH193" s="84"/>
      <c r="OTI193" s="84"/>
      <c r="OTJ193" s="84"/>
      <c r="OTK193" s="85"/>
      <c r="OTL193" s="78"/>
      <c r="OTM193" s="78"/>
      <c r="OTN193" s="78"/>
      <c r="OTO193" s="100"/>
      <c r="OTP193" s="78"/>
      <c r="OTQ193" s="81"/>
      <c r="OTR193" s="102"/>
      <c r="OTS193" s="80"/>
      <c r="OTT193" s="78"/>
      <c r="OTU193" s="78"/>
      <c r="OTV193" s="78"/>
      <c r="OTW193" s="78"/>
      <c r="OTX193" s="83"/>
      <c r="OTY193" s="84"/>
      <c r="OTZ193" s="84"/>
      <c r="OUA193" s="84"/>
      <c r="OUB193" s="85"/>
      <c r="OUC193" s="78"/>
      <c r="OUD193" s="78"/>
      <c r="OUE193" s="78"/>
      <c r="OUF193" s="100"/>
      <c r="OUG193" s="78"/>
      <c r="OUH193" s="81"/>
      <c r="OUI193" s="102"/>
      <c r="OUJ193" s="80"/>
      <c r="OUK193" s="78"/>
      <c r="OUL193" s="78"/>
      <c r="OUM193" s="78"/>
      <c r="OUN193" s="78"/>
      <c r="OUO193" s="83"/>
      <c r="OUP193" s="84"/>
      <c r="OUQ193" s="84"/>
      <c r="OUR193" s="84"/>
      <c r="OUS193" s="85"/>
      <c r="OUT193" s="78"/>
      <c r="OUU193" s="78"/>
      <c r="OUV193" s="78"/>
      <c r="OUW193" s="100"/>
      <c r="OUX193" s="78"/>
      <c r="OUY193" s="81"/>
      <c r="OUZ193" s="102"/>
      <c r="OVA193" s="80"/>
      <c r="OVB193" s="78"/>
      <c r="OVC193" s="78"/>
      <c r="OVD193" s="78"/>
      <c r="OVE193" s="78"/>
      <c r="OVF193" s="83"/>
      <c r="OVG193" s="84"/>
      <c r="OVH193" s="84"/>
      <c r="OVI193" s="84"/>
      <c r="OVJ193" s="85"/>
      <c r="OVK193" s="78"/>
      <c r="OVL193" s="78"/>
      <c r="OVM193" s="78"/>
      <c r="OVN193" s="100"/>
      <c r="OVO193" s="78"/>
      <c r="OVP193" s="81"/>
      <c r="OVQ193" s="102"/>
      <c r="OVR193" s="80"/>
      <c r="OVS193" s="78"/>
      <c r="OVT193" s="78"/>
      <c r="OVU193" s="78"/>
      <c r="OVV193" s="78"/>
      <c r="OVW193" s="83"/>
      <c r="OVX193" s="84"/>
      <c r="OVY193" s="84"/>
      <c r="OVZ193" s="84"/>
      <c r="OWA193" s="85"/>
      <c r="OWB193" s="78"/>
      <c r="OWC193" s="78"/>
      <c r="OWD193" s="78"/>
      <c r="OWE193" s="100"/>
      <c r="OWF193" s="78"/>
      <c r="OWG193" s="81"/>
      <c r="OWH193" s="102"/>
      <c r="OWI193" s="80"/>
      <c r="OWJ193" s="78"/>
      <c r="OWK193" s="78"/>
      <c r="OWL193" s="78"/>
      <c r="OWM193" s="78"/>
      <c r="OWN193" s="83"/>
      <c r="OWO193" s="84"/>
      <c r="OWP193" s="84"/>
      <c r="OWQ193" s="84"/>
      <c r="OWR193" s="85"/>
      <c r="OWS193" s="78"/>
      <c r="OWT193" s="78"/>
      <c r="OWU193" s="78"/>
      <c r="OWV193" s="100"/>
      <c r="OWW193" s="78"/>
      <c r="OWX193" s="81"/>
      <c r="OWY193" s="102"/>
      <c r="OWZ193" s="80"/>
      <c r="OXA193" s="78"/>
      <c r="OXB193" s="78"/>
      <c r="OXC193" s="78"/>
      <c r="OXD193" s="78"/>
      <c r="OXE193" s="83"/>
      <c r="OXF193" s="84"/>
      <c r="OXG193" s="84"/>
      <c r="OXH193" s="84"/>
      <c r="OXI193" s="85"/>
      <c r="OXJ193" s="78"/>
      <c r="OXK193" s="78"/>
      <c r="OXL193" s="78"/>
      <c r="OXM193" s="100"/>
      <c r="OXN193" s="78"/>
      <c r="OXO193" s="81"/>
      <c r="OXP193" s="102"/>
      <c r="OXQ193" s="80"/>
      <c r="OXR193" s="78"/>
      <c r="OXS193" s="78"/>
      <c r="OXT193" s="78"/>
      <c r="OXU193" s="78"/>
      <c r="OXV193" s="83"/>
      <c r="OXW193" s="84"/>
      <c r="OXX193" s="84"/>
      <c r="OXY193" s="84"/>
      <c r="OXZ193" s="85"/>
      <c r="OYA193" s="78"/>
      <c r="OYB193" s="78"/>
      <c r="OYC193" s="78"/>
      <c r="OYD193" s="100"/>
      <c r="OYE193" s="78"/>
      <c r="OYF193" s="81"/>
      <c r="OYG193" s="102"/>
      <c r="OYH193" s="80"/>
      <c r="OYI193" s="78"/>
      <c r="OYJ193" s="78"/>
      <c r="OYK193" s="78"/>
      <c r="OYL193" s="78"/>
      <c r="OYM193" s="83"/>
      <c r="OYN193" s="84"/>
      <c r="OYO193" s="84"/>
      <c r="OYP193" s="84"/>
      <c r="OYQ193" s="85"/>
      <c r="OYR193" s="78"/>
      <c r="OYS193" s="78"/>
      <c r="OYT193" s="78"/>
      <c r="OYU193" s="100"/>
      <c r="OYV193" s="78"/>
      <c r="OYW193" s="81"/>
      <c r="OYX193" s="102"/>
      <c r="OYY193" s="80"/>
      <c r="OYZ193" s="78"/>
      <c r="OZA193" s="78"/>
      <c r="OZB193" s="78"/>
      <c r="OZC193" s="78"/>
      <c r="OZD193" s="83"/>
      <c r="OZE193" s="84"/>
      <c r="OZF193" s="84"/>
      <c r="OZG193" s="84"/>
      <c r="OZH193" s="85"/>
      <c r="OZI193" s="78"/>
      <c r="OZJ193" s="78"/>
      <c r="OZK193" s="78"/>
      <c r="OZL193" s="100"/>
      <c r="OZM193" s="78"/>
      <c r="OZN193" s="81"/>
      <c r="OZO193" s="102"/>
      <c r="OZP193" s="80"/>
      <c r="OZQ193" s="78"/>
      <c r="OZR193" s="78"/>
      <c r="OZS193" s="78"/>
      <c r="OZT193" s="78"/>
      <c r="OZU193" s="83"/>
      <c r="OZV193" s="84"/>
      <c r="OZW193" s="84"/>
      <c r="OZX193" s="84"/>
      <c r="OZY193" s="85"/>
      <c r="OZZ193" s="78"/>
      <c r="PAA193" s="78"/>
      <c r="PAB193" s="78"/>
      <c r="PAC193" s="100"/>
      <c r="PAD193" s="78"/>
      <c r="PAE193" s="81"/>
      <c r="PAF193" s="102"/>
      <c r="PAG193" s="80"/>
      <c r="PAH193" s="78"/>
      <c r="PAI193" s="78"/>
      <c r="PAJ193" s="78"/>
      <c r="PAK193" s="78"/>
      <c r="PAL193" s="83"/>
      <c r="PAM193" s="84"/>
      <c r="PAN193" s="84"/>
      <c r="PAO193" s="84"/>
      <c r="PAP193" s="85"/>
      <c r="PAQ193" s="78"/>
      <c r="PAR193" s="78"/>
      <c r="PAS193" s="78"/>
      <c r="PAT193" s="100"/>
      <c r="PAU193" s="78"/>
      <c r="PAV193" s="81"/>
      <c r="PAW193" s="102"/>
      <c r="PAX193" s="80"/>
      <c r="PAY193" s="78"/>
      <c r="PAZ193" s="78"/>
      <c r="PBA193" s="78"/>
      <c r="PBB193" s="78"/>
      <c r="PBC193" s="83"/>
      <c r="PBD193" s="84"/>
      <c r="PBE193" s="84"/>
      <c r="PBF193" s="84"/>
      <c r="PBG193" s="85"/>
      <c r="PBH193" s="78"/>
      <c r="PBI193" s="78"/>
      <c r="PBJ193" s="78"/>
      <c r="PBK193" s="100"/>
      <c r="PBL193" s="78"/>
      <c r="PBM193" s="81"/>
      <c r="PBN193" s="102"/>
      <c r="PBO193" s="80"/>
      <c r="PBP193" s="78"/>
      <c r="PBQ193" s="78"/>
      <c r="PBR193" s="78"/>
      <c r="PBS193" s="78"/>
      <c r="PBT193" s="83"/>
      <c r="PBU193" s="84"/>
      <c r="PBV193" s="84"/>
      <c r="PBW193" s="84"/>
      <c r="PBX193" s="85"/>
      <c r="PBY193" s="78"/>
      <c r="PBZ193" s="78"/>
      <c r="PCA193" s="78"/>
      <c r="PCB193" s="100"/>
      <c r="PCC193" s="78"/>
      <c r="PCD193" s="81"/>
      <c r="PCE193" s="102"/>
      <c r="PCF193" s="80"/>
      <c r="PCG193" s="78"/>
      <c r="PCH193" s="78"/>
      <c r="PCI193" s="78"/>
      <c r="PCJ193" s="78"/>
      <c r="PCK193" s="83"/>
      <c r="PCL193" s="84"/>
      <c r="PCM193" s="84"/>
      <c r="PCN193" s="84"/>
      <c r="PCO193" s="85"/>
      <c r="PCP193" s="78"/>
      <c r="PCQ193" s="78"/>
      <c r="PCR193" s="78"/>
      <c r="PCS193" s="100"/>
      <c r="PCT193" s="78"/>
      <c r="PCU193" s="81"/>
      <c r="PCV193" s="102"/>
      <c r="PCW193" s="80"/>
      <c r="PCX193" s="78"/>
      <c r="PCY193" s="78"/>
      <c r="PCZ193" s="78"/>
      <c r="PDA193" s="78"/>
      <c r="PDB193" s="83"/>
      <c r="PDC193" s="84"/>
      <c r="PDD193" s="84"/>
      <c r="PDE193" s="84"/>
      <c r="PDF193" s="85"/>
      <c r="PDG193" s="78"/>
      <c r="PDH193" s="78"/>
      <c r="PDI193" s="78"/>
      <c r="PDJ193" s="100"/>
      <c r="PDK193" s="78"/>
      <c r="PDL193" s="81"/>
      <c r="PDM193" s="102"/>
      <c r="PDN193" s="80"/>
      <c r="PDO193" s="78"/>
      <c r="PDP193" s="78"/>
      <c r="PDQ193" s="78"/>
      <c r="PDR193" s="78"/>
      <c r="PDS193" s="83"/>
      <c r="PDT193" s="84"/>
      <c r="PDU193" s="84"/>
      <c r="PDV193" s="84"/>
      <c r="PDW193" s="85"/>
      <c r="PDX193" s="78"/>
      <c r="PDY193" s="78"/>
      <c r="PDZ193" s="78"/>
      <c r="PEA193" s="100"/>
      <c r="PEB193" s="78"/>
      <c r="PEC193" s="81"/>
      <c r="PED193" s="102"/>
      <c r="PEE193" s="80"/>
      <c r="PEF193" s="78"/>
      <c r="PEG193" s="78"/>
      <c r="PEH193" s="78"/>
      <c r="PEI193" s="78"/>
      <c r="PEJ193" s="83"/>
      <c r="PEK193" s="84"/>
      <c r="PEL193" s="84"/>
      <c r="PEM193" s="84"/>
      <c r="PEN193" s="85"/>
      <c r="PEO193" s="78"/>
      <c r="PEP193" s="78"/>
      <c r="PEQ193" s="78"/>
      <c r="PER193" s="100"/>
      <c r="PES193" s="78"/>
      <c r="PET193" s="81"/>
      <c r="PEU193" s="102"/>
      <c r="PEV193" s="80"/>
      <c r="PEW193" s="78"/>
      <c r="PEX193" s="78"/>
      <c r="PEY193" s="78"/>
      <c r="PEZ193" s="78"/>
      <c r="PFA193" s="83"/>
      <c r="PFB193" s="84"/>
      <c r="PFC193" s="84"/>
      <c r="PFD193" s="84"/>
      <c r="PFE193" s="85"/>
      <c r="PFF193" s="78"/>
      <c r="PFG193" s="78"/>
      <c r="PFH193" s="78"/>
      <c r="PFI193" s="100"/>
      <c r="PFJ193" s="78"/>
      <c r="PFK193" s="81"/>
      <c r="PFL193" s="102"/>
      <c r="PFM193" s="80"/>
      <c r="PFN193" s="78"/>
      <c r="PFO193" s="78"/>
      <c r="PFP193" s="78"/>
      <c r="PFQ193" s="78"/>
      <c r="PFR193" s="83"/>
      <c r="PFS193" s="84"/>
      <c r="PFT193" s="84"/>
      <c r="PFU193" s="84"/>
      <c r="PFV193" s="85"/>
      <c r="PFW193" s="78"/>
      <c r="PFX193" s="78"/>
      <c r="PFY193" s="78"/>
      <c r="PFZ193" s="100"/>
      <c r="PGA193" s="78"/>
      <c r="PGB193" s="81"/>
      <c r="PGC193" s="102"/>
      <c r="PGD193" s="80"/>
      <c r="PGE193" s="78"/>
      <c r="PGF193" s="78"/>
      <c r="PGG193" s="78"/>
      <c r="PGH193" s="78"/>
      <c r="PGI193" s="83"/>
      <c r="PGJ193" s="84"/>
      <c r="PGK193" s="84"/>
      <c r="PGL193" s="84"/>
      <c r="PGM193" s="85"/>
      <c r="PGN193" s="78"/>
      <c r="PGO193" s="78"/>
      <c r="PGP193" s="78"/>
      <c r="PGQ193" s="100"/>
      <c r="PGR193" s="78"/>
      <c r="PGS193" s="81"/>
      <c r="PGT193" s="102"/>
      <c r="PGU193" s="80"/>
      <c r="PGV193" s="78"/>
      <c r="PGW193" s="78"/>
      <c r="PGX193" s="78"/>
      <c r="PGY193" s="78"/>
      <c r="PGZ193" s="83"/>
      <c r="PHA193" s="84"/>
      <c r="PHB193" s="84"/>
      <c r="PHC193" s="84"/>
      <c r="PHD193" s="85"/>
      <c r="PHE193" s="78"/>
      <c r="PHF193" s="78"/>
      <c r="PHG193" s="78"/>
      <c r="PHH193" s="100"/>
      <c r="PHI193" s="78"/>
      <c r="PHJ193" s="81"/>
      <c r="PHK193" s="102"/>
      <c r="PHL193" s="80"/>
      <c r="PHM193" s="78"/>
      <c r="PHN193" s="78"/>
      <c r="PHO193" s="78"/>
      <c r="PHP193" s="78"/>
      <c r="PHQ193" s="83"/>
      <c r="PHR193" s="84"/>
      <c r="PHS193" s="84"/>
      <c r="PHT193" s="84"/>
      <c r="PHU193" s="85"/>
      <c r="PHV193" s="78"/>
      <c r="PHW193" s="78"/>
      <c r="PHX193" s="78"/>
      <c r="PHY193" s="100"/>
      <c r="PHZ193" s="78"/>
      <c r="PIA193" s="81"/>
      <c r="PIB193" s="102"/>
      <c r="PIC193" s="80"/>
      <c r="PID193" s="78"/>
      <c r="PIE193" s="78"/>
      <c r="PIF193" s="78"/>
      <c r="PIG193" s="78"/>
      <c r="PIH193" s="83"/>
      <c r="PII193" s="84"/>
      <c r="PIJ193" s="84"/>
      <c r="PIK193" s="84"/>
      <c r="PIL193" s="85"/>
      <c r="PIM193" s="78"/>
      <c r="PIN193" s="78"/>
      <c r="PIO193" s="78"/>
      <c r="PIP193" s="100"/>
      <c r="PIQ193" s="78"/>
      <c r="PIR193" s="81"/>
      <c r="PIS193" s="102"/>
      <c r="PIT193" s="80"/>
      <c r="PIU193" s="78"/>
      <c r="PIV193" s="78"/>
      <c r="PIW193" s="78"/>
      <c r="PIX193" s="78"/>
      <c r="PIY193" s="83"/>
      <c r="PIZ193" s="84"/>
      <c r="PJA193" s="84"/>
      <c r="PJB193" s="84"/>
      <c r="PJC193" s="85"/>
      <c r="PJD193" s="78"/>
      <c r="PJE193" s="78"/>
      <c r="PJF193" s="78"/>
      <c r="PJG193" s="100"/>
      <c r="PJH193" s="78"/>
      <c r="PJI193" s="81"/>
      <c r="PJJ193" s="102"/>
      <c r="PJK193" s="80"/>
      <c r="PJL193" s="78"/>
      <c r="PJM193" s="78"/>
      <c r="PJN193" s="78"/>
      <c r="PJO193" s="78"/>
      <c r="PJP193" s="83"/>
      <c r="PJQ193" s="84"/>
      <c r="PJR193" s="84"/>
      <c r="PJS193" s="84"/>
      <c r="PJT193" s="85"/>
      <c r="PJU193" s="78"/>
      <c r="PJV193" s="78"/>
      <c r="PJW193" s="78"/>
      <c r="PJX193" s="100"/>
      <c r="PJY193" s="78"/>
      <c r="PJZ193" s="81"/>
      <c r="PKA193" s="102"/>
      <c r="PKB193" s="80"/>
      <c r="PKC193" s="78"/>
      <c r="PKD193" s="78"/>
      <c r="PKE193" s="78"/>
      <c r="PKF193" s="78"/>
      <c r="PKG193" s="83"/>
      <c r="PKH193" s="84"/>
      <c r="PKI193" s="84"/>
      <c r="PKJ193" s="84"/>
      <c r="PKK193" s="85"/>
      <c r="PKL193" s="78"/>
      <c r="PKM193" s="78"/>
      <c r="PKN193" s="78"/>
      <c r="PKO193" s="100"/>
      <c r="PKP193" s="78"/>
      <c r="PKQ193" s="81"/>
      <c r="PKR193" s="102"/>
      <c r="PKS193" s="80"/>
      <c r="PKT193" s="78"/>
      <c r="PKU193" s="78"/>
      <c r="PKV193" s="78"/>
      <c r="PKW193" s="78"/>
      <c r="PKX193" s="83"/>
      <c r="PKY193" s="84"/>
      <c r="PKZ193" s="84"/>
      <c r="PLA193" s="84"/>
      <c r="PLB193" s="85"/>
      <c r="PLC193" s="78"/>
      <c r="PLD193" s="78"/>
      <c r="PLE193" s="78"/>
      <c r="PLF193" s="100"/>
      <c r="PLG193" s="78"/>
      <c r="PLH193" s="81"/>
      <c r="PLI193" s="102"/>
      <c r="PLJ193" s="80"/>
      <c r="PLK193" s="78"/>
      <c r="PLL193" s="78"/>
      <c r="PLM193" s="78"/>
      <c r="PLN193" s="78"/>
      <c r="PLO193" s="83"/>
      <c r="PLP193" s="84"/>
      <c r="PLQ193" s="84"/>
      <c r="PLR193" s="84"/>
      <c r="PLS193" s="85"/>
      <c r="PLT193" s="78"/>
      <c r="PLU193" s="78"/>
      <c r="PLV193" s="78"/>
      <c r="PLW193" s="100"/>
      <c r="PLX193" s="78"/>
      <c r="PLY193" s="81"/>
      <c r="PLZ193" s="102"/>
      <c r="PMA193" s="80"/>
      <c r="PMB193" s="78"/>
      <c r="PMC193" s="78"/>
      <c r="PMD193" s="78"/>
      <c r="PME193" s="78"/>
      <c r="PMF193" s="83"/>
      <c r="PMG193" s="84"/>
      <c r="PMH193" s="84"/>
      <c r="PMI193" s="84"/>
      <c r="PMJ193" s="85"/>
      <c r="PMK193" s="78"/>
      <c r="PML193" s="78"/>
      <c r="PMM193" s="78"/>
      <c r="PMN193" s="100"/>
      <c r="PMO193" s="78"/>
      <c r="PMP193" s="81"/>
      <c r="PMQ193" s="102"/>
      <c r="PMR193" s="80"/>
      <c r="PMS193" s="78"/>
      <c r="PMT193" s="78"/>
      <c r="PMU193" s="78"/>
      <c r="PMV193" s="78"/>
      <c r="PMW193" s="83"/>
      <c r="PMX193" s="84"/>
      <c r="PMY193" s="84"/>
      <c r="PMZ193" s="84"/>
      <c r="PNA193" s="85"/>
      <c r="PNB193" s="78"/>
      <c r="PNC193" s="78"/>
      <c r="PND193" s="78"/>
      <c r="PNE193" s="100"/>
      <c r="PNF193" s="78"/>
      <c r="PNG193" s="81"/>
      <c r="PNH193" s="102"/>
      <c r="PNI193" s="80"/>
      <c r="PNJ193" s="78"/>
      <c r="PNK193" s="78"/>
      <c r="PNL193" s="78"/>
      <c r="PNM193" s="78"/>
      <c r="PNN193" s="83"/>
      <c r="PNO193" s="84"/>
      <c r="PNP193" s="84"/>
      <c r="PNQ193" s="84"/>
      <c r="PNR193" s="85"/>
      <c r="PNS193" s="78"/>
      <c r="PNT193" s="78"/>
      <c r="PNU193" s="78"/>
      <c r="PNV193" s="100"/>
      <c r="PNW193" s="78"/>
      <c r="PNX193" s="81"/>
      <c r="PNY193" s="102"/>
      <c r="PNZ193" s="80"/>
      <c r="POA193" s="78"/>
      <c r="POB193" s="78"/>
      <c r="POC193" s="78"/>
      <c r="POD193" s="78"/>
      <c r="POE193" s="83"/>
      <c r="POF193" s="84"/>
      <c r="POG193" s="84"/>
      <c r="POH193" s="84"/>
      <c r="POI193" s="85"/>
      <c r="POJ193" s="78"/>
      <c r="POK193" s="78"/>
      <c r="POL193" s="78"/>
      <c r="POM193" s="100"/>
      <c r="PON193" s="78"/>
      <c r="POO193" s="81"/>
      <c r="POP193" s="102"/>
      <c r="POQ193" s="80"/>
      <c r="POR193" s="78"/>
      <c r="POS193" s="78"/>
      <c r="POT193" s="78"/>
      <c r="POU193" s="78"/>
      <c r="POV193" s="83"/>
      <c r="POW193" s="84"/>
      <c r="POX193" s="84"/>
      <c r="POY193" s="84"/>
      <c r="POZ193" s="85"/>
      <c r="PPA193" s="78"/>
      <c r="PPB193" s="78"/>
      <c r="PPC193" s="78"/>
      <c r="PPD193" s="100"/>
      <c r="PPE193" s="78"/>
      <c r="PPF193" s="81"/>
      <c r="PPG193" s="102"/>
      <c r="PPH193" s="80"/>
      <c r="PPI193" s="78"/>
      <c r="PPJ193" s="78"/>
      <c r="PPK193" s="78"/>
      <c r="PPL193" s="78"/>
      <c r="PPM193" s="83"/>
      <c r="PPN193" s="84"/>
      <c r="PPO193" s="84"/>
      <c r="PPP193" s="84"/>
      <c r="PPQ193" s="85"/>
      <c r="PPR193" s="78"/>
      <c r="PPS193" s="78"/>
      <c r="PPT193" s="78"/>
      <c r="PPU193" s="100"/>
      <c r="PPV193" s="78"/>
      <c r="PPW193" s="81"/>
      <c r="PPX193" s="102"/>
      <c r="PPY193" s="80"/>
      <c r="PPZ193" s="78"/>
      <c r="PQA193" s="78"/>
      <c r="PQB193" s="78"/>
      <c r="PQC193" s="78"/>
      <c r="PQD193" s="83"/>
      <c r="PQE193" s="84"/>
      <c r="PQF193" s="84"/>
      <c r="PQG193" s="84"/>
      <c r="PQH193" s="85"/>
      <c r="PQI193" s="78"/>
      <c r="PQJ193" s="78"/>
      <c r="PQK193" s="78"/>
      <c r="PQL193" s="100"/>
      <c r="PQM193" s="78"/>
      <c r="PQN193" s="81"/>
      <c r="PQO193" s="102"/>
      <c r="PQP193" s="80"/>
      <c r="PQQ193" s="78"/>
      <c r="PQR193" s="78"/>
      <c r="PQS193" s="78"/>
      <c r="PQT193" s="78"/>
      <c r="PQU193" s="83"/>
      <c r="PQV193" s="84"/>
      <c r="PQW193" s="84"/>
      <c r="PQX193" s="84"/>
      <c r="PQY193" s="85"/>
      <c r="PQZ193" s="78"/>
      <c r="PRA193" s="78"/>
      <c r="PRB193" s="78"/>
      <c r="PRC193" s="100"/>
      <c r="PRD193" s="78"/>
      <c r="PRE193" s="81"/>
      <c r="PRF193" s="102"/>
      <c r="PRG193" s="80"/>
      <c r="PRH193" s="78"/>
      <c r="PRI193" s="78"/>
      <c r="PRJ193" s="78"/>
      <c r="PRK193" s="78"/>
      <c r="PRL193" s="83"/>
      <c r="PRM193" s="84"/>
      <c r="PRN193" s="84"/>
      <c r="PRO193" s="84"/>
      <c r="PRP193" s="85"/>
      <c r="PRQ193" s="78"/>
      <c r="PRR193" s="78"/>
      <c r="PRS193" s="78"/>
      <c r="PRT193" s="100"/>
      <c r="PRU193" s="78"/>
      <c r="PRV193" s="81"/>
      <c r="PRW193" s="102"/>
      <c r="PRX193" s="80"/>
      <c r="PRY193" s="78"/>
      <c r="PRZ193" s="78"/>
      <c r="PSA193" s="78"/>
      <c r="PSB193" s="78"/>
      <c r="PSC193" s="83"/>
      <c r="PSD193" s="84"/>
      <c r="PSE193" s="84"/>
      <c r="PSF193" s="84"/>
      <c r="PSG193" s="85"/>
      <c r="PSH193" s="78"/>
      <c r="PSI193" s="78"/>
      <c r="PSJ193" s="78"/>
      <c r="PSK193" s="100"/>
      <c r="PSL193" s="78"/>
      <c r="PSM193" s="81"/>
      <c r="PSN193" s="102"/>
      <c r="PSO193" s="80"/>
      <c r="PSP193" s="78"/>
      <c r="PSQ193" s="78"/>
      <c r="PSR193" s="78"/>
      <c r="PSS193" s="78"/>
      <c r="PST193" s="83"/>
      <c r="PSU193" s="84"/>
      <c r="PSV193" s="84"/>
      <c r="PSW193" s="84"/>
      <c r="PSX193" s="85"/>
      <c r="PSY193" s="78"/>
      <c r="PSZ193" s="78"/>
      <c r="PTA193" s="78"/>
      <c r="PTB193" s="100"/>
      <c r="PTC193" s="78"/>
      <c r="PTD193" s="81"/>
      <c r="PTE193" s="102"/>
      <c r="PTF193" s="80"/>
      <c r="PTG193" s="78"/>
      <c r="PTH193" s="78"/>
      <c r="PTI193" s="78"/>
      <c r="PTJ193" s="78"/>
      <c r="PTK193" s="83"/>
      <c r="PTL193" s="84"/>
      <c r="PTM193" s="84"/>
      <c r="PTN193" s="84"/>
      <c r="PTO193" s="85"/>
      <c r="PTP193" s="78"/>
      <c r="PTQ193" s="78"/>
      <c r="PTR193" s="78"/>
      <c r="PTS193" s="100"/>
      <c r="PTT193" s="78"/>
      <c r="PTU193" s="81"/>
      <c r="PTV193" s="102"/>
      <c r="PTW193" s="80"/>
      <c r="PTX193" s="78"/>
      <c r="PTY193" s="78"/>
      <c r="PTZ193" s="78"/>
      <c r="PUA193" s="78"/>
      <c r="PUB193" s="83"/>
      <c r="PUC193" s="84"/>
      <c r="PUD193" s="84"/>
      <c r="PUE193" s="84"/>
      <c r="PUF193" s="85"/>
      <c r="PUG193" s="78"/>
      <c r="PUH193" s="78"/>
      <c r="PUI193" s="78"/>
      <c r="PUJ193" s="100"/>
      <c r="PUK193" s="78"/>
      <c r="PUL193" s="81"/>
      <c r="PUM193" s="102"/>
      <c r="PUN193" s="80"/>
      <c r="PUO193" s="78"/>
      <c r="PUP193" s="78"/>
      <c r="PUQ193" s="78"/>
      <c r="PUR193" s="78"/>
      <c r="PUS193" s="83"/>
      <c r="PUT193" s="84"/>
      <c r="PUU193" s="84"/>
      <c r="PUV193" s="84"/>
      <c r="PUW193" s="85"/>
      <c r="PUX193" s="78"/>
      <c r="PUY193" s="78"/>
      <c r="PUZ193" s="78"/>
      <c r="PVA193" s="100"/>
      <c r="PVB193" s="78"/>
      <c r="PVC193" s="81"/>
      <c r="PVD193" s="102"/>
      <c r="PVE193" s="80"/>
      <c r="PVF193" s="78"/>
      <c r="PVG193" s="78"/>
      <c r="PVH193" s="78"/>
      <c r="PVI193" s="78"/>
      <c r="PVJ193" s="83"/>
      <c r="PVK193" s="84"/>
      <c r="PVL193" s="84"/>
      <c r="PVM193" s="84"/>
      <c r="PVN193" s="85"/>
      <c r="PVO193" s="78"/>
      <c r="PVP193" s="78"/>
      <c r="PVQ193" s="78"/>
      <c r="PVR193" s="100"/>
      <c r="PVS193" s="78"/>
      <c r="PVT193" s="81"/>
      <c r="PVU193" s="102"/>
      <c r="PVV193" s="80"/>
      <c r="PVW193" s="78"/>
      <c r="PVX193" s="78"/>
      <c r="PVY193" s="78"/>
      <c r="PVZ193" s="78"/>
      <c r="PWA193" s="83"/>
      <c r="PWB193" s="84"/>
      <c r="PWC193" s="84"/>
      <c r="PWD193" s="84"/>
      <c r="PWE193" s="85"/>
      <c r="PWF193" s="78"/>
      <c r="PWG193" s="78"/>
      <c r="PWH193" s="78"/>
      <c r="PWI193" s="100"/>
      <c r="PWJ193" s="78"/>
      <c r="PWK193" s="81"/>
      <c r="PWL193" s="102"/>
      <c r="PWM193" s="80"/>
      <c r="PWN193" s="78"/>
      <c r="PWO193" s="78"/>
      <c r="PWP193" s="78"/>
      <c r="PWQ193" s="78"/>
      <c r="PWR193" s="83"/>
      <c r="PWS193" s="84"/>
      <c r="PWT193" s="84"/>
      <c r="PWU193" s="84"/>
      <c r="PWV193" s="85"/>
      <c r="PWW193" s="78"/>
      <c r="PWX193" s="78"/>
      <c r="PWY193" s="78"/>
      <c r="PWZ193" s="100"/>
      <c r="PXA193" s="78"/>
      <c r="PXB193" s="81"/>
      <c r="PXC193" s="102"/>
      <c r="PXD193" s="80"/>
      <c r="PXE193" s="78"/>
      <c r="PXF193" s="78"/>
      <c r="PXG193" s="78"/>
      <c r="PXH193" s="78"/>
      <c r="PXI193" s="83"/>
      <c r="PXJ193" s="84"/>
      <c r="PXK193" s="84"/>
      <c r="PXL193" s="84"/>
      <c r="PXM193" s="85"/>
      <c r="PXN193" s="78"/>
      <c r="PXO193" s="78"/>
      <c r="PXP193" s="78"/>
      <c r="PXQ193" s="100"/>
      <c r="PXR193" s="78"/>
      <c r="PXS193" s="81"/>
      <c r="PXT193" s="102"/>
      <c r="PXU193" s="80"/>
      <c r="PXV193" s="78"/>
      <c r="PXW193" s="78"/>
      <c r="PXX193" s="78"/>
      <c r="PXY193" s="78"/>
      <c r="PXZ193" s="83"/>
      <c r="PYA193" s="84"/>
      <c r="PYB193" s="84"/>
      <c r="PYC193" s="84"/>
      <c r="PYD193" s="85"/>
      <c r="PYE193" s="78"/>
      <c r="PYF193" s="78"/>
      <c r="PYG193" s="78"/>
      <c r="PYH193" s="100"/>
      <c r="PYI193" s="78"/>
      <c r="PYJ193" s="81"/>
      <c r="PYK193" s="102"/>
      <c r="PYL193" s="80"/>
      <c r="PYM193" s="78"/>
      <c r="PYN193" s="78"/>
      <c r="PYO193" s="78"/>
      <c r="PYP193" s="78"/>
      <c r="PYQ193" s="83"/>
      <c r="PYR193" s="84"/>
      <c r="PYS193" s="84"/>
      <c r="PYT193" s="84"/>
      <c r="PYU193" s="85"/>
      <c r="PYV193" s="78"/>
      <c r="PYW193" s="78"/>
      <c r="PYX193" s="78"/>
      <c r="PYY193" s="100"/>
      <c r="PYZ193" s="78"/>
      <c r="PZA193" s="81"/>
      <c r="PZB193" s="102"/>
      <c r="PZC193" s="80"/>
      <c r="PZD193" s="78"/>
      <c r="PZE193" s="78"/>
      <c r="PZF193" s="78"/>
      <c r="PZG193" s="78"/>
      <c r="PZH193" s="83"/>
      <c r="PZI193" s="84"/>
      <c r="PZJ193" s="84"/>
      <c r="PZK193" s="84"/>
      <c r="PZL193" s="85"/>
      <c r="PZM193" s="78"/>
      <c r="PZN193" s="78"/>
      <c r="PZO193" s="78"/>
      <c r="PZP193" s="100"/>
      <c r="PZQ193" s="78"/>
      <c r="PZR193" s="81"/>
      <c r="PZS193" s="102"/>
      <c r="PZT193" s="80"/>
      <c r="PZU193" s="78"/>
      <c r="PZV193" s="78"/>
      <c r="PZW193" s="78"/>
      <c r="PZX193" s="78"/>
      <c r="PZY193" s="83"/>
      <c r="PZZ193" s="84"/>
      <c r="QAA193" s="84"/>
      <c r="QAB193" s="84"/>
      <c r="QAC193" s="85"/>
      <c r="QAD193" s="78"/>
      <c r="QAE193" s="78"/>
      <c r="QAF193" s="78"/>
      <c r="QAG193" s="100"/>
      <c r="QAH193" s="78"/>
      <c r="QAI193" s="81"/>
      <c r="QAJ193" s="102"/>
      <c r="QAK193" s="80"/>
      <c r="QAL193" s="78"/>
      <c r="QAM193" s="78"/>
      <c r="QAN193" s="78"/>
      <c r="QAO193" s="78"/>
      <c r="QAP193" s="83"/>
      <c r="QAQ193" s="84"/>
      <c r="QAR193" s="84"/>
      <c r="QAS193" s="84"/>
      <c r="QAT193" s="85"/>
      <c r="QAU193" s="78"/>
      <c r="QAV193" s="78"/>
      <c r="QAW193" s="78"/>
      <c r="QAX193" s="100"/>
      <c r="QAY193" s="78"/>
      <c r="QAZ193" s="81"/>
      <c r="QBA193" s="102"/>
      <c r="QBB193" s="80"/>
      <c r="QBC193" s="78"/>
      <c r="QBD193" s="78"/>
      <c r="QBE193" s="78"/>
      <c r="QBF193" s="78"/>
      <c r="QBG193" s="83"/>
      <c r="QBH193" s="84"/>
      <c r="QBI193" s="84"/>
      <c r="QBJ193" s="84"/>
      <c r="QBK193" s="85"/>
      <c r="QBL193" s="78"/>
      <c r="QBM193" s="78"/>
      <c r="QBN193" s="78"/>
      <c r="QBO193" s="100"/>
      <c r="QBP193" s="78"/>
      <c r="QBQ193" s="81"/>
      <c r="QBR193" s="102"/>
      <c r="QBS193" s="80"/>
      <c r="QBT193" s="78"/>
      <c r="QBU193" s="78"/>
      <c r="QBV193" s="78"/>
      <c r="QBW193" s="78"/>
      <c r="QBX193" s="83"/>
      <c r="QBY193" s="84"/>
      <c r="QBZ193" s="84"/>
      <c r="QCA193" s="84"/>
      <c r="QCB193" s="85"/>
      <c r="QCC193" s="78"/>
      <c r="QCD193" s="78"/>
      <c r="QCE193" s="78"/>
      <c r="QCF193" s="100"/>
      <c r="QCG193" s="78"/>
      <c r="QCH193" s="81"/>
      <c r="QCI193" s="102"/>
      <c r="QCJ193" s="80"/>
      <c r="QCK193" s="78"/>
      <c r="QCL193" s="78"/>
      <c r="QCM193" s="78"/>
      <c r="QCN193" s="78"/>
      <c r="QCO193" s="83"/>
      <c r="QCP193" s="84"/>
      <c r="QCQ193" s="84"/>
      <c r="QCR193" s="84"/>
      <c r="QCS193" s="85"/>
      <c r="QCT193" s="78"/>
      <c r="QCU193" s="78"/>
      <c r="QCV193" s="78"/>
      <c r="QCW193" s="100"/>
      <c r="QCX193" s="78"/>
      <c r="QCY193" s="81"/>
      <c r="QCZ193" s="102"/>
      <c r="QDA193" s="80"/>
      <c r="QDB193" s="78"/>
      <c r="QDC193" s="78"/>
      <c r="QDD193" s="78"/>
      <c r="QDE193" s="78"/>
      <c r="QDF193" s="83"/>
      <c r="QDG193" s="84"/>
      <c r="QDH193" s="84"/>
      <c r="QDI193" s="84"/>
      <c r="QDJ193" s="85"/>
      <c r="QDK193" s="78"/>
      <c r="QDL193" s="78"/>
      <c r="QDM193" s="78"/>
      <c r="QDN193" s="100"/>
      <c r="QDO193" s="78"/>
      <c r="QDP193" s="81"/>
      <c r="QDQ193" s="102"/>
      <c r="QDR193" s="80"/>
      <c r="QDS193" s="78"/>
      <c r="QDT193" s="78"/>
      <c r="QDU193" s="78"/>
      <c r="QDV193" s="78"/>
      <c r="QDW193" s="83"/>
      <c r="QDX193" s="84"/>
      <c r="QDY193" s="84"/>
      <c r="QDZ193" s="84"/>
      <c r="QEA193" s="85"/>
      <c r="QEB193" s="78"/>
      <c r="QEC193" s="78"/>
      <c r="QED193" s="78"/>
      <c r="QEE193" s="100"/>
      <c r="QEF193" s="78"/>
      <c r="QEG193" s="81"/>
      <c r="QEH193" s="102"/>
      <c r="QEI193" s="80"/>
      <c r="QEJ193" s="78"/>
      <c r="QEK193" s="78"/>
      <c r="QEL193" s="78"/>
      <c r="QEM193" s="78"/>
      <c r="QEN193" s="83"/>
      <c r="QEO193" s="84"/>
      <c r="QEP193" s="84"/>
      <c r="QEQ193" s="84"/>
      <c r="QER193" s="85"/>
      <c r="QES193" s="78"/>
      <c r="QET193" s="78"/>
      <c r="QEU193" s="78"/>
      <c r="QEV193" s="100"/>
      <c r="QEW193" s="78"/>
      <c r="QEX193" s="81"/>
      <c r="QEY193" s="102"/>
      <c r="QEZ193" s="80"/>
      <c r="QFA193" s="78"/>
      <c r="QFB193" s="78"/>
      <c r="QFC193" s="78"/>
      <c r="QFD193" s="78"/>
      <c r="QFE193" s="83"/>
      <c r="QFF193" s="84"/>
      <c r="QFG193" s="84"/>
      <c r="QFH193" s="84"/>
      <c r="QFI193" s="85"/>
      <c r="QFJ193" s="78"/>
      <c r="QFK193" s="78"/>
      <c r="QFL193" s="78"/>
      <c r="QFM193" s="100"/>
      <c r="QFN193" s="78"/>
      <c r="QFO193" s="81"/>
      <c r="QFP193" s="102"/>
      <c r="QFQ193" s="80"/>
      <c r="QFR193" s="78"/>
      <c r="QFS193" s="78"/>
      <c r="QFT193" s="78"/>
      <c r="QFU193" s="78"/>
      <c r="QFV193" s="83"/>
      <c r="QFW193" s="84"/>
      <c r="QFX193" s="84"/>
      <c r="QFY193" s="84"/>
      <c r="QFZ193" s="85"/>
      <c r="QGA193" s="78"/>
      <c r="QGB193" s="78"/>
      <c r="QGC193" s="78"/>
      <c r="QGD193" s="100"/>
      <c r="QGE193" s="78"/>
      <c r="QGF193" s="81"/>
      <c r="QGG193" s="102"/>
      <c r="QGH193" s="80"/>
      <c r="QGI193" s="78"/>
      <c r="QGJ193" s="78"/>
      <c r="QGK193" s="78"/>
      <c r="QGL193" s="78"/>
      <c r="QGM193" s="83"/>
      <c r="QGN193" s="84"/>
      <c r="QGO193" s="84"/>
      <c r="QGP193" s="84"/>
      <c r="QGQ193" s="85"/>
      <c r="QGR193" s="78"/>
      <c r="QGS193" s="78"/>
      <c r="QGT193" s="78"/>
      <c r="QGU193" s="100"/>
      <c r="QGV193" s="78"/>
      <c r="QGW193" s="81"/>
      <c r="QGX193" s="102"/>
      <c r="QGY193" s="80"/>
      <c r="QGZ193" s="78"/>
      <c r="QHA193" s="78"/>
      <c r="QHB193" s="78"/>
      <c r="QHC193" s="78"/>
      <c r="QHD193" s="83"/>
      <c r="QHE193" s="84"/>
      <c r="QHF193" s="84"/>
      <c r="QHG193" s="84"/>
      <c r="QHH193" s="85"/>
      <c r="QHI193" s="78"/>
      <c r="QHJ193" s="78"/>
      <c r="QHK193" s="78"/>
      <c r="QHL193" s="100"/>
      <c r="QHM193" s="78"/>
      <c r="QHN193" s="81"/>
      <c r="QHO193" s="102"/>
      <c r="QHP193" s="80"/>
      <c r="QHQ193" s="78"/>
      <c r="QHR193" s="78"/>
      <c r="QHS193" s="78"/>
      <c r="QHT193" s="78"/>
      <c r="QHU193" s="83"/>
      <c r="QHV193" s="84"/>
      <c r="QHW193" s="84"/>
      <c r="QHX193" s="84"/>
      <c r="QHY193" s="85"/>
      <c r="QHZ193" s="78"/>
      <c r="QIA193" s="78"/>
      <c r="QIB193" s="78"/>
      <c r="QIC193" s="100"/>
      <c r="QID193" s="78"/>
      <c r="QIE193" s="81"/>
      <c r="QIF193" s="102"/>
      <c r="QIG193" s="80"/>
      <c r="QIH193" s="78"/>
      <c r="QII193" s="78"/>
      <c r="QIJ193" s="78"/>
      <c r="QIK193" s="78"/>
      <c r="QIL193" s="83"/>
      <c r="QIM193" s="84"/>
      <c r="QIN193" s="84"/>
      <c r="QIO193" s="84"/>
      <c r="QIP193" s="85"/>
      <c r="QIQ193" s="78"/>
      <c r="QIR193" s="78"/>
      <c r="QIS193" s="78"/>
      <c r="QIT193" s="100"/>
      <c r="QIU193" s="78"/>
      <c r="QIV193" s="81"/>
      <c r="QIW193" s="102"/>
      <c r="QIX193" s="80"/>
      <c r="QIY193" s="78"/>
      <c r="QIZ193" s="78"/>
      <c r="QJA193" s="78"/>
      <c r="QJB193" s="78"/>
      <c r="QJC193" s="83"/>
      <c r="QJD193" s="84"/>
      <c r="QJE193" s="84"/>
      <c r="QJF193" s="84"/>
      <c r="QJG193" s="85"/>
      <c r="QJH193" s="78"/>
      <c r="QJI193" s="78"/>
      <c r="QJJ193" s="78"/>
      <c r="QJK193" s="100"/>
      <c r="QJL193" s="78"/>
      <c r="QJM193" s="81"/>
      <c r="QJN193" s="102"/>
      <c r="QJO193" s="80"/>
      <c r="QJP193" s="78"/>
      <c r="QJQ193" s="78"/>
      <c r="QJR193" s="78"/>
      <c r="QJS193" s="78"/>
      <c r="QJT193" s="83"/>
      <c r="QJU193" s="84"/>
      <c r="QJV193" s="84"/>
      <c r="QJW193" s="84"/>
      <c r="QJX193" s="85"/>
      <c r="QJY193" s="78"/>
      <c r="QJZ193" s="78"/>
      <c r="QKA193" s="78"/>
      <c r="QKB193" s="100"/>
      <c r="QKC193" s="78"/>
      <c r="QKD193" s="81"/>
      <c r="QKE193" s="102"/>
      <c r="QKF193" s="80"/>
      <c r="QKG193" s="78"/>
      <c r="QKH193" s="78"/>
      <c r="QKI193" s="78"/>
      <c r="QKJ193" s="78"/>
      <c r="QKK193" s="83"/>
      <c r="QKL193" s="84"/>
      <c r="QKM193" s="84"/>
      <c r="QKN193" s="84"/>
      <c r="QKO193" s="85"/>
      <c r="QKP193" s="78"/>
      <c r="QKQ193" s="78"/>
      <c r="QKR193" s="78"/>
      <c r="QKS193" s="100"/>
      <c r="QKT193" s="78"/>
      <c r="QKU193" s="81"/>
      <c r="QKV193" s="102"/>
      <c r="QKW193" s="80"/>
      <c r="QKX193" s="78"/>
      <c r="QKY193" s="78"/>
      <c r="QKZ193" s="78"/>
      <c r="QLA193" s="78"/>
      <c r="QLB193" s="83"/>
      <c r="QLC193" s="84"/>
      <c r="QLD193" s="84"/>
      <c r="QLE193" s="84"/>
      <c r="QLF193" s="85"/>
      <c r="QLG193" s="78"/>
      <c r="QLH193" s="78"/>
      <c r="QLI193" s="78"/>
      <c r="QLJ193" s="100"/>
      <c r="QLK193" s="78"/>
      <c r="QLL193" s="81"/>
      <c r="QLM193" s="102"/>
      <c r="QLN193" s="80"/>
      <c r="QLO193" s="78"/>
      <c r="QLP193" s="78"/>
      <c r="QLQ193" s="78"/>
      <c r="QLR193" s="78"/>
      <c r="QLS193" s="83"/>
      <c r="QLT193" s="84"/>
      <c r="QLU193" s="84"/>
      <c r="QLV193" s="84"/>
      <c r="QLW193" s="85"/>
      <c r="QLX193" s="78"/>
      <c r="QLY193" s="78"/>
      <c r="QLZ193" s="78"/>
      <c r="QMA193" s="100"/>
      <c r="QMB193" s="78"/>
      <c r="QMC193" s="81"/>
      <c r="QMD193" s="102"/>
      <c r="QME193" s="80"/>
      <c r="QMF193" s="78"/>
      <c r="QMG193" s="78"/>
      <c r="QMH193" s="78"/>
      <c r="QMI193" s="78"/>
      <c r="QMJ193" s="83"/>
      <c r="QMK193" s="84"/>
      <c r="QML193" s="84"/>
      <c r="QMM193" s="84"/>
      <c r="QMN193" s="85"/>
      <c r="QMO193" s="78"/>
      <c r="QMP193" s="78"/>
      <c r="QMQ193" s="78"/>
      <c r="QMR193" s="100"/>
      <c r="QMS193" s="78"/>
      <c r="QMT193" s="81"/>
      <c r="QMU193" s="102"/>
      <c r="QMV193" s="80"/>
      <c r="QMW193" s="78"/>
      <c r="QMX193" s="78"/>
      <c r="QMY193" s="78"/>
      <c r="QMZ193" s="78"/>
      <c r="QNA193" s="83"/>
      <c r="QNB193" s="84"/>
      <c r="QNC193" s="84"/>
      <c r="QND193" s="84"/>
      <c r="QNE193" s="85"/>
      <c r="QNF193" s="78"/>
      <c r="QNG193" s="78"/>
      <c r="QNH193" s="78"/>
      <c r="QNI193" s="100"/>
      <c r="QNJ193" s="78"/>
      <c r="QNK193" s="81"/>
      <c r="QNL193" s="102"/>
      <c r="QNM193" s="80"/>
      <c r="QNN193" s="78"/>
      <c r="QNO193" s="78"/>
      <c r="QNP193" s="78"/>
      <c r="QNQ193" s="78"/>
      <c r="QNR193" s="83"/>
      <c r="QNS193" s="84"/>
      <c r="QNT193" s="84"/>
      <c r="QNU193" s="84"/>
      <c r="QNV193" s="85"/>
      <c r="QNW193" s="78"/>
      <c r="QNX193" s="78"/>
      <c r="QNY193" s="78"/>
      <c r="QNZ193" s="100"/>
      <c r="QOA193" s="78"/>
      <c r="QOB193" s="81"/>
      <c r="QOC193" s="102"/>
      <c r="QOD193" s="80"/>
      <c r="QOE193" s="78"/>
      <c r="QOF193" s="78"/>
      <c r="QOG193" s="78"/>
      <c r="QOH193" s="78"/>
      <c r="QOI193" s="83"/>
      <c r="QOJ193" s="84"/>
      <c r="QOK193" s="84"/>
      <c r="QOL193" s="84"/>
      <c r="QOM193" s="85"/>
      <c r="QON193" s="78"/>
      <c r="QOO193" s="78"/>
      <c r="QOP193" s="78"/>
      <c r="QOQ193" s="100"/>
      <c r="QOR193" s="78"/>
      <c r="QOS193" s="81"/>
      <c r="QOT193" s="102"/>
      <c r="QOU193" s="80"/>
      <c r="QOV193" s="78"/>
      <c r="QOW193" s="78"/>
      <c r="QOX193" s="78"/>
      <c r="QOY193" s="78"/>
      <c r="QOZ193" s="83"/>
      <c r="QPA193" s="84"/>
      <c r="QPB193" s="84"/>
      <c r="QPC193" s="84"/>
      <c r="QPD193" s="85"/>
      <c r="QPE193" s="78"/>
      <c r="QPF193" s="78"/>
      <c r="QPG193" s="78"/>
      <c r="QPH193" s="100"/>
      <c r="QPI193" s="78"/>
      <c r="QPJ193" s="81"/>
      <c r="QPK193" s="102"/>
      <c r="QPL193" s="80"/>
      <c r="QPM193" s="78"/>
      <c r="QPN193" s="78"/>
      <c r="QPO193" s="78"/>
      <c r="QPP193" s="78"/>
      <c r="QPQ193" s="83"/>
      <c r="QPR193" s="84"/>
      <c r="QPS193" s="84"/>
      <c r="QPT193" s="84"/>
      <c r="QPU193" s="85"/>
      <c r="QPV193" s="78"/>
      <c r="QPW193" s="78"/>
      <c r="QPX193" s="78"/>
      <c r="QPY193" s="100"/>
      <c r="QPZ193" s="78"/>
      <c r="QQA193" s="81"/>
      <c r="QQB193" s="102"/>
      <c r="QQC193" s="80"/>
      <c r="QQD193" s="78"/>
      <c r="QQE193" s="78"/>
      <c r="QQF193" s="78"/>
      <c r="QQG193" s="78"/>
      <c r="QQH193" s="83"/>
      <c r="QQI193" s="84"/>
      <c r="QQJ193" s="84"/>
      <c r="QQK193" s="84"/>
      <c r="QQL193" s="85"/>
      <c r="QQM193" s="78"/>
      <c r="QQN193" s="78"/>
      <c r="QQO193" s="78"/>
      <c r="QQP193" s="100"/>
      <c r="QQQ193" s="78"/>
      <c r="QQR193" s="81"/>
      <c r="QQS193" s="102"/>
      <c r="QQT193" s="80"/>
      <c r="QQU193" s="78"/>
      <c r="QQV193" s="78"/>
      <c r="QQW193" s="78"/>
      <c r="QQX193" s="78"/>
      <c r="QQY193" s="83"/>
      <c r="QQZ193" s="84"/>
      <c r="QRA193" s="84"/>
      <c r="QRB193" s="84"/>
      <c r="QRC193" s="85"/>
      <c r="QRD193" s="78"/>
      <c r="QRE193" s="78"/>
      <c r="QRF193" s="78"/>
      <c r="QRG193" s="100"/>
      <c r="QRH193" s="78"/>
      <c r="QRI193" s="81"/>
      <c r="QRJ193" s="102"/>
      <c r="QRK193" s="80"/>
      <c r="QRL193" s="78"/>
      <c r="QRM193" s="78"/>
      <c r="QRN193" s="78"/>
      <c r="QRO193" s="78"/>
      <c r="QRP193" s="83"/>
      <c r="QRQ193" s="84"/>
      <c r="QRR193" s="84"/>
      <c r="QRS193" s="84"/>
      <c r="QRT193" s="85"/>
      <c r="QRU193" s="78"/>
      <c r="QRV193" s="78"/>
      <c r="QRW193" s="78"/>
      <c r="QRX193" s="100"/>
      <c r="QRY193" s="78"/>
      <c r="QRZ193" s="81"/>
      <c r="QSA193" s="102"/>
      <c r="QSB193" s="80"/>
      <c r="QSC193" s="78"/>
      <c r="QSD193" s="78"/>
      <c r="QSE193" s="78"/>
      <c r="QSF193" s="78"/>
      <c r="QSG193" s="83"/>
      <c r="QSH193" s="84"/>
      <c r="QSI193" s="84"/>
      <c r="QSJ193" s="84"/>
      <c r="QSK193" s="85"/>
      <c r="QSL193" s="78"/>
      <c r="QSM193" s="78"/>
      <c r="QSN193" s="78"/>
      <c r="QSO193" s="100"/>
      <c r="QSP193" s="78"/>
      <c r="QSQ193" s="81"/>
      <c r="QSR193" s="102"/>
      <c r="QSS193" s="80"/>
      <c r="QST193" s="78"/>
      <c r="QSU193" s="78"/>
      <c r="QSV193" s="78"/>
      <c r="QSW193" s="78"/>
      <c r="QSX193" s="83"/>
      <c r="QSY193" s="84"/>
      <c r="QSZ193" s="84"/>
      <c r="QTA193" s="84"/>
      <c r="QTB193" s="85"/>
      <c r="QTC193" s="78"/>
      <c r="QTD193" s="78"/>
      <c r="QTE193" s="78"/>
      <c r="QTF193" s="100"/>
      <c r="QTG193" s="78"/>
      <c r="QTH193" s="81"/>
      <c r="QTI193" s="102"/>
      <c r="QTJ193" s="80"/>
      <c r="QTK193" s="78"/>
      <c r="QTL193" s="78"/>
      <c r="QTM193" s="78"/>
      <c r="QTN193" s="78"/>
      <c r="QTO193" s="83"/>
      <c r="QTP193" s="84"/>
      <c r="QTQ193" s="84"/>
      <c r="QTR193" s="84"/>
      <c r="QTS193" s="85"/>
      <c r="QTT193" s="78"/>
      <c r="QTU193" s="78"/>
      <c r="QTV193" s="78"/>
      <c r="QTW193" s="100"/>
      <c r="QTX193" s="78"/>
      <c r="QTY193" s="81"/>
      <c r="QTZ193" s="102"/>
      <c r="QUA193" s="80"/>
      <c r="QUB193" s="78"/>
      <c r="QUC193" s="78"/>
      <c r="QUD193" s="78"/>
      <c r="QUE193" s="78"/>
      <c r="QUF193" s="83"/>
      <c r="QUG193" s="84"/>
      <c r="QUH193" s="84"/>
      <c r="QUI193" s="84"/>
      <c r="QUJ193" s="85"/>
      <c r="QUK193" s="78"/>
      <c r="QUL193" s="78"/>
      <c r="QUM193" s="78"/>
      <c r="QUN193" s="100"/>
      <c r="QUO193" s="78"/>
      <c r="QUP193" s="81"/>
      <c r="QUQ193" s="102"/>
      <c r="QUR193" s="80"/>
      <c r="QUS193" s="78"/>
      <c r="QUT193" s="78"/>
      <c r="QUU193" s="78"/>
      <c r="QUV193" s="78"/>
      <c r="QUW193" s="83"/>
      <c r="QUX193" s="84"/>
      <c r="QUY193" s="84"/>
      <c r="QUZ193" s="84"/>
      <c r="QVA193" s="85"/>
      <c r="QVB193" s="78"/>
      <c r="QVC193" s="78"/>
      <c r="QVD193" s="78"/>
      <c r="QVE193" s="100"/>
      <c r="QVF193" s="78"/>
      <c r="QVG193" s="81"/>
      <c r="QVH193" s="102"/>
      <c r="QVI193" s="80"/>
      <c r="QVJ193" s="78"/>
      <c r="QVK193" s="78"/>
      <c r="QVL193" s="78"/>
      <c r="QVM193" s="78"/>
      <c r="QVN193" s="83"/>
      <c r="QVO193" s="84"/>
      <c r="QVP193" s="84"/>
      <c r="QVQ193" s="84"/>
      <c r="QVR193" s="85"/>
      <c r="QVS193" s="78"/>
      <c r="QVT193" s="78"/>
      <c r="QVU193" s="78"/>
      <c r="QVV193" s="100"/>
      <c r="QVW193" s="78"/>
      <c r="QVX193" s="81"/>
      <c r="QVY193" s="102"/>
      <c r="QVZ193" s="80"/>
      <c r="QWA193" s="78"/>
      <c r="QWB193" s="78"/>
      <c r="QWC193" s="78"/>
      <c r="QWD193" s="78"/>
      <c r="QWE193" s="83"/>
      <c r="QWF193" s="84"/>
      <c r="QWG193" s="84"/>
      <c r="QWH193" s="84"/>
      <c r="QWI193" s="85"/>
      <c r="QWJ193" s="78"/>
      <c r="QWK193" s="78"/>
      <c r="QWL193" s="78"/>
      <c r="QWM193" s="100"/>
      <c r="QWN193" s="78"/>
      <c r="QWO193" s="81"/>
      <c r="QWP193" s="102"/>
      <c r="QWQ193" s="80"/>
      <c r="QWR193" s="78"/>
      <c r="QWS193" s="78"/>
      <c r="QWT193" s="78"/>
      <c r="QWU193" s="78"/>
      <c r="QWV193" s="83"/>
      <c r="QWW193" s="84"/>
      <c r="QWX193" s="84"/>
      <c r="QWY193" s="84"/>
      <c r="QWZ193" s="85"/>
      <c r="QXA193" s="78"/>
      <c r="QXB193" s="78"/>
      <c r="QXC193" s="78"/>
      <c r="QXD193" s="100"/>
      <c r="QXE193" s="78"/>
      <c r="QXF193" s="81"/>
      <c r="QXG193" s="102"/>
      <c r="QXH193" s="80"/>
      <c r="QXI193" s="78"/>
      <c r="QXJ193" s="78"/>
      <c r="QXK193" s="78"/>
      <c r="QXL193" s="78"/>
      <c r="QXM193" s="83"/>
      <c r="QXN193" s="84"/>
      <c r="QXO193" s="84"/>
      <c r="QXP193" s="84"/>
      <c r="QXQ193" s="85"/>
      <c r="QXR193" s="78"/>
      <c r="QXS193" s="78"/>
      <c r="QXT193" s="78"/>
      <c r="QXU193" s="100"/>
      <c r="QXV193" s="78"/>
      <c r="QXW193" s="81"/>
      <c r="QXX193" s="102"/>
      <c r="QXY193" s="80"/>
      <c r="QXZ193" s="78"/>
      <c r="QYA193" s="78"/>
      <c r="QYB193" s="78"/>
      <c r="QYC193" s="78"/>
      <c r="QYD193" s="83"/>
      <c r="QYE193" s="84"/>
      <c r="QYF193" s="84"/>
      <c r="QYG193" s="84"/>
      <c r="QYH193" s="85"/>
      <c r="QYI193" s="78"/>
      <c r="QYJ193" s="78"/>
      <c r="QYK193" s="78"/>
      <c r="QYL193" s="100"/>
      <c r="QYM193" s="78"/>
      <c r="QYN193" s="81"/>
      <c r="QYO193" s="102"/>
      <c r="QYP193" s="80"/>
      <c r="QYQ193" s="78"/>
      <c r="QYR193" s="78"/>
      <c r="QYS193" s="78"/>
      <c r="QYT193" s="78"/>
      <c r="QYU193" s="83"/>
      <c r="QYV193" s="84"/>
      <c r="QYW193" s="84"/>
      <c r="QYX193" s="84"/>
      <c r="QYY193" s="85"/>
      <c r="QYZ193" s="78"/>
      <c r="QZA193" s="78"/>
      <c r="QZB193" s="78"/>
      <c r="QZC193" s="100"/>
      <c r="QZD193" s="78"/>
      <c r="QZE193" s="81"/>
      <c r="QZF193" s="102"/>
      <c r="QZG193" s="80"/>
      <c r="QZH193" s="78"/>
      <c r="QZI193" s="78"/>
      <c r="QZJ193" s="78"/>
      <c r="QZK193" s="78"/>
      <c r="QZL193" s="83"/>
      <c r="QZM193" s="84"/>
      <c r="QZN193" s="84"/>
      <c r="QZO193" s="84"/>
      <c r="QZP193" s="85"/>
      <c r="QZQ193" s="78"/>
      <c r="QZR193" s="78"/>
      <c r="QZS193" s="78"/>
      <c r="QZT193" s="100"/>
      <c r="QZU193" s="78"/>
      <c r="QZV193" s="81"/>
      <c r="QZW193" s="102"/>
      <c r="QZX193" s="80"/>
      <c r="QZY193" s="78"/>
      <c r="QZZ193" s="78"/>
      <c r="RAA193" s="78"/>
      <c r="RAB193" s="78"/>
      <c r="RAC193" s="83"/>
      <c r="RAD193" s="84"/>
      <c r="RAE193" s="84"/>
      <c r="RAF193" s="84"/>
      <c r="RAG193" s="85"/>
      <c r="RAH193" s="78"/>
      <c r="RAI193" s="78"/>
      <c r="RAJ193" s="78"/>
      <c r="RAK193" s="100"/>
      <c r="RAL193" s="78"/>
      <c r="RAM193" s="81"/>
      <c r="RAN193" s="102"/>
      <c r="RAO193" s="80"/>
      <c r="RAP193" s="78"/>
      <c r="RAQ193" s="78"/>
      <c r="RAR193" s="78"/>
      <c r="RAS193" s="78"/>
      <c r="RAT193" s="83"/>
      <c r="RAU193" s="84"/>
      <c r="RAV193" s="84"/>
      <c r="RAW193" s="84"/>
      <c r="RAX193" s="85"/>
      <c r="RAY193" s="78"/>
      <c r="RAZ193" s="78"/>
      <c r="RBA193" s="78"/>
      <c r="RBB193" s="100"/>
      <c r="RBC193" s="78"/>
      <c r="RBD193" s="81"/>
      <c r="RBE193" s="102"/>
      <c r="RBF193" s="80"/>
      <c r="RBG193" s="78"/>
      <c r="RBH193" s="78"/>
      <c r="RBI193" s="78"/>
      <c r="RBJ193" s="78"/>
      <c r="RBK193" s="83"/>
      <c r="RBL193" s="84"/>
      <c r="RBM193" s="84"/>
      <c r="RBN193" s="84"/>
      <c r="RBO193" s="85"/>
      <c r="RBP193" s="78"/>
      <c r="RBQ193" s="78"/>
      <c r="RBR193" s="78"/>
      <c r="RBS193" s="100"/>
      <c r="RBT193" s="78"/>
      <c r="RBU193" s="81"/>
      <c r="RBV193" s="102"/>
      <c r="RBW193" s="80"/>
      <c r="RBX193" s="78"/>
      <c r="RBY193" s="78"/>
      <c r="RBZ193" s="78"/>
      <c r="RCA193" s="78"/>
      <c r="RCB193" s="83"/>
      <c r="RCC193" s="84"/>
      <c r="RCD193" s="84"/>
      <c r="RCE193" s="84"/>
      <c r="RCF193" s="85"/>
      <c r="RCG193" s="78"/>
      <c r="RCH193" s="78"/>
      <c r="RCI193" s="78"/>
      <c r="RCJ193" s="100"/>
      <c r="RCK193" s="78"/>
      <c r="RCL193" s="81"/>
      <c r="RCM193" s="102"/>
      <c r="RCN193" s="80"/>
      <c r="RCO193" s="78"/>
      <c r="RCP193" s="78"/>
      <c r="RCQ193" s="78"/>
      <c r="RCR193" s="78"/>
      <c r="RCS193" s="83"/>
      <c r="RCT193" s="84"/>
      <c r="RCU193" s="84"/>
      <c r="RCV193" s="84"/>
      <c r="RCW193" s="85"/>
      <c r="RCX193" s="78"/>
      <c r="RCY193" s="78"/>
      <c r="RCZ193" s="78"/>
      <c r="RDA193" s="100"/>
      <c r="RDB193" s="78"/>
      <c r="RDC193" s="81"/>
      <c r="RDD193" s="102"/>
      <c r="RDE193" s="80"/>
      <c r="RDF193" s="78"/>
      <c r="RDG193" s="78"/>
      <c r="RDH193" s="78"/>
      <c r="RDI193" s="78"/>
      <c r="RDJ193" s="83"/>
      <c r="RDK193" s="84"/>
      <c r="RDL193" s="84"/>
      <c r="RDM193" s="84"/>
      <c r="RDN193" s="85"/>
      <c r="RDO193" s="78"/>
      <c r="RDP193" s="78"/>
      <c r="RDQ193" s="78"/>
      <c r="RDR193" s="100"/>
      <c r="RDS193" s="78"/>
      <c r="RDT193" s="81"/>
      <c r="RDU193" s="102"/>
      <c r="RDV193" s="80"/>
      <c r="RDW193" s="78"/>
      <c r="RDX193" s="78"/>
      <c r="RDY193" s="78"/>
      <c r="RDZ193" s="78"/>
      <c r="REA193" s="83"/>
      <c r="REB193" s="84"/>
      <c r="REC193" s="84"/>
      <c r="RED193" s="84"/>
      <c r="REE193" s="85"/>
      <c r="REF193" s="78"/>
      <c r="REG193" s="78"/>
      <c r="REH193" s="78"/>
      <c r="REI193" s="100"/>
      <c r="REJ193" s="78"/>
      <c r="REK193" s="81"/>
      <c r="REL193" s="102"/>
      <c r="REM193" s="80"/>
      <c r="REN193" s="78"/>
      <c r="REO193" s="78"/>
      <c r="REP193" s="78"/>
      <c r="REQ193" s="78"/>
      <c r="RER193" s="83"/>
      <c r="RES193" s="84"/>
      <c r="RET193" s="84"/>
      <c r="REU193" s="84"/>
      <c r="REV193" s="85"/>
      <c r="REW193" s="78"/>
      <c r="REX193" s="78"/>
      <c r="REY193" s="78"/>
      <c r="REZ193" s="100"/>
      <c r="RFA193" s="78"/>
      <c r="RFB193" s="81"/>
      <c r="RFC193" s="102"/>
      <c r="RFD193" s="80"/>
      <c r="RFE193" s="78"/>
      <c r="RFF193" s="78"/>
      <c r="RFG193" s="78"/>
      <c r="RFH193" s="78"/>
      <c r="RFI193" s="83"/>
      <c r="RFJ193" s="84"/>
      <c r="RFK193" s="84"/>
      <c r="RFL193" s="84"/>
      <c r="RFM193" s="85"/>
      <c r="RFN193" s="78"/>
      <c r="RFO193" s="78"/>
      <c r="RFP193" s="78"/>
      <c r="RFQ193" s="100"/>
      <c r="RFR193" s="78"/>
      <c r="RFS193" s="81"/>
      <c r="RFT193" s="102"/>
      <c r="RFU193" s="80"/>
      <c r="RFV193" s="78"/>
      <c r="RFW193" s="78"/>
      <c r="RFX193" s="78"/>
      <c r="RFY193" s="78"/>
      <c r="RFZ193" s="83"/>
      <c r="RGA193" s="84"/>
      <c r="RGB193" s="84"/>
      <c r="RGC193" s="84"/>
      <c r="RGD193" s="85"/>
      <c r="RGE193" s="78"/>
      <c r="RGF193" s="78"/>
      <c r="RGG193" s="78"/>
      <c r="RGH193" s="100"/>
      <c r="RGI193" s="78"/>
      <c r="RGJ193" s="81"/>
      <c r="RGK193" s="102"/>
      <c r="RGL193" s="80"/>
      <c r="RGM193" s="78"/>
      <c r="RGN193" s="78"/>
      <c r="RGO193" s="78"/>
      <c r="RGP193" s="78"/>
      <c r="RGQ193" s="83"/>
      <c r="RGR193" s="84"/>
      <c r="RGS193" s="84"/>
      <c r="RGT193" s="84"/>
      <c r="RGU193" s="85"/>
      <c r="RGV193" s="78"/>
      <c r="RGW193" s="78"/>
      <c r="RGX193" s="78"/>
      <c r="RGY193" s="100"/>
      <c r="RGZ193" s="78"/>
      <c r="RHA193" s="81"/>
      <c r="RHB193" s="102"/>
      <c r="RHC193" s="80"/>
      <c r="RHD193" s="78"/>
      <c r="RHE193" s="78"/>
      <c r="RHF193" s="78"/>
      <c r="RHG193" s="78"/>
      <c r="RHH193" s="83"/>
      <c r="RHI193" s="84"/>
      <c r="RHJ193" s="84"/>
      <c r="RHK193" s="84"/>
      <c r="RHL193" s="85"/>
      <c r="RHM193" s="78"/>
      <c r="RHN193" s="78"/>
      <c r="RHO193" s="78"/>
      <c r="RHP193" s="100"/>
      <c r="RHQ193" s="78"/>
      <c r="RHR193" s="81"/>
      <c r="RHS193" s="102"/>
      <c r="RHT193" s="80"/>
      <c r="RHU193" s="78"/>
      <c r="RHV193" s="78"/>
      <c r="RHW193" s="78"/>
      <c r="RHX193" s="78"/>
      <c r="RHY193" s="83"/>
      <c r="RHZ193" s="84"/>
      <c r="RIA193" s="84"/>
      <c r="RIB193" s="84"/>
      <c r="RIC193" s="85"/>
      <c r="RID193" s="78"/>
      <c r="RIE193" s="78"/>
      <c r="RIF193" s="78"/>
      <c r="RIG193" s="100"/>
      <c r="RIH193" s="78"/>
      <c r="RII193" s="81"/>
      <c r="RIJ193" s="102"/>
      <c r="RIK193" s="80"/>
      <c r="RIL193" s="78"/>
      <c r="RIM193" s="78"/>
      <c r="RIN193" s="78"/>
      <c r="RIO193" s="78"/>
      <c r="RIP193" s="83"/>
      <c r="RIQ193" s="84"/>
      <c r="RIR193" s="84"/>
      <c r="RIS193" s="84"/>
      <c r="RIT193" s="85"/>
      <c r="RIU193" s="78"/>
      <c r="RIV193" s="78"/>
      <c r="RIW193" s="78"/>
      <c r="RIX193" s="100"/>
      <c r="RIY193" s="78"/>
      <c r="RIZ193" s="81"/>
      <c r="RJA193" s="102"/>
      <c r="RJB193" s="80"/>
      <c r="RJC193" s="78"/>
      <c r="RJD193" s="78"/>
      <c r="RJE193" s="78"/>
      <c r="RJF193" s="78"/>
      <c r="RJG193" s="83"/>
      <c r="RJH193" s="84"/>
      <c r="RJI193" s="84"/>
      <c r="RJJ193" s="84"/>
      <c r="RJK193" s="85"/>
      <c r="RJL193" s="78"/>
      <c r="RJM193" s="78"/>
      <c r="RJN193" s="78"/>
      <c r="RJO193" s="100"/>
      <c r="RJP193" s="78"/>
      <c r="RJQ193" s="81"/>
      <c r="RJR193" s="102"/>
      <c r="RJS193" s="80"/>
      <c r="RJT193" s="78"/>
      <c r="RJU193" s="78"/>
      <c r="RJV193" s="78"/>
      <c r="RJW193" s="78"/>
      <c r="RJX193" s="83"/>
      <c r="RJY193" s="84"/>
      <c r="RJZ193" s="84"/>
      <c r="RKA193" s="84"/>
      <c r="RKB193" s="85"/>
      <c r="RKC193" s="78"/>
      <c r="RKD193" s="78"/>
      <c r="RKE193" s="78"/>
      <c r="RKF193" s="100"/>
      <c r="RKG193" s="78"/>
      <c r="RKH193" s="81"/>
      <c r="RKI193" s="102"/>
      <c r="RKJ193" s="80"/>
      <c r="RKK193" s="78"/>
      <c r="RKL193" s="78"/>
      <c r="RKM193" s="78"/>
      <c r="RKN193" s="78"/>
      <c r="RKO193" s="83"/>
      <c r="RKP193" s="84"/>
      <c r="RKQ193" s="84"/>
      <c r="RKR193" s="84"/>
      <c r="RKS193" s="85"/>
      <c r="RKT193" s="78"/>
      <c r="RKU193" s="78"/>
      <c r="RKV193" s="78"/>
      <c r="RKW193" s="100"/>
      <c r="RKX193" s="78"/>
      <c r="RKY193" s="81"/>
      <c r="RKZ193" s="102"/>
      <c r="RLA193" s="80"/>
      <c r="RLB193" s="78"/>
      <c r="RLC193" s="78"/>
      <c r="RLD193" s="78"/>
      <c r="RLE193" s="78"/>
      <c r="RLF193" s="83"/>
      <c r="RLG193" s="84"/>
      <c r="RLH193" s="84"/>
      <c r="RLI193" s="84"/>
      <c r="RLJ193" s="85"/>
      <c r="RLK193" s="78"/>
      <c r="RLL193" s="78"/>
      <c r="RLM193" s="78"/>
      <c r="RLN193" s="100"/>
      <c r="RLO193" s="78"/>
      <c r="RLP193" s="81"/>
      <c r="RLQ193" s="102"/>
      <c r="RLR193" s="80"/>
      <c r="RLS193" s="78"/>
      <c r="RLT193" s="78"/>
      <c r="RLU193" s="78"/>
      <c r="RLV193" s="78"/>
      <c r="RLW193" s="83"/>
      <c r="RLX193" s="84"/>
      <c r="RLY193" s="84"/>
      <c r="RLZ193" s="84"/>
      <c r="RMA193" s="85"/>
      <c r="RMB193" s="78"/>
      <c r="RMC193" s="78"/>
      <c r="RMD193" s="78"/>
      <c r="RME193" s="100"/>
      <c r="RMF193" s="78"/>
      <c r="RMG193" s="81"/>
      <c r="RMH193" s="102"/>
      <c r="RMI193" s="80"/>
      <c r="RMJ193" s="78"/>
      <c r="RMK193" s="78"/>
      <c r="RML193" s="78"/>
      <c r="RMM193" s="78"/>
      <c r="RMN193" s="83"/>
      <c r="RMO193" s="84"/>
      <c r="RMP193" s="84"/>
      <c r="RMQ193" s="84"/>
      <c r="RMR193" s="85"/>
      <c r="RMS193" s="78"/>
      <c r="RMT193" s="78"/>
      <c r="RMU193" s="78"/>
      <c r="RMV193" s="100"/>
      <c r="RMW193" s="78"/>
      <c r="RMX193" s="81"/>
      <c r="RMY193" s="102"/>
      <c r="RMZ193" s="80"/>
      <c r="RNA193" s="78"/>
      <c r="RNB193" s="78"/>
      <c r="RNC193" s="78"/>
      <c r="RND193" s="78"/>
      <c r="RNE193" s="83"/>
      <c r="RNF193" s="84"/>
      <c r="RNG193" s="84"/>
      <c r="RNH193" s="84"/>
      <c r="RNI193" s="85"/>
      <c r="RNJ193" s="78"/>
      <c r="RNK193" s="78"/>
      <c r="RNL193" s="78"/>
      <c r="RNM193" s="100"/>
      <c r="RNN193" s="78"/>
      <c r="RNO193" s="81"/>
      <c r="RNP193" s="102"/>
      <c r="RNQ193" s="80"/>
      <c r="RNR193" s="78"/>
      <c r="RNS193" s="78"/>
      <c r="RNT193" s="78"/>
      <c r="RNU193" s="78"/>
      <c r="RNV193" s="83"/>
      <c r="RNW193" s="84"/>
      <c r="RNX193" s="84"/>
      <c r="RNY193" s="84"/>
      <c r="RNZ193" s="85"/>
      <c r="ROA193" s="78"/>
      <c r="ROB193" s="78"/>
      <c r="ROC193" s="78"/>
      <c r="ROD193" s="100"/>
      <c r="ROE193" s="78"/>
      <c r="ROF193" s="81"/>
      <c r="ROG193" s="102"/>
      <c r="ROH193" s="80"/>
      <c r="ROI193" s="78"/>
      <c r="ROJ193" s="78"/>
      <c r="ROK193" s="78"/>
      <c r="ROL193" s="78"/>
      <c r="ROM193" s="83"/>
      <c r="RON193" s="84"/>
      <c r="ROO193" s="84"/>
      <c r="ROP193" s="84"/>
      <c r="ROQ193" s="85"/>
      <c r="ROR193" s="78"/>
      <c r="ROS193" s="78"/>
      <c r="ROT193" s="78"/>
      <c r="ROU193" s="100"/>
      <c r="ROV193" s="78"/>
      <c r="ROW193" s="81"/>
      <c r="ROX193" s="102"/>
      <c r="ROY193" s="80"/>
      <c r="ROZ193" s="78"/>
      <c r="RPA193" s="78"/>
      <c r="RPB193" s="78"/>
      <c r="RPC193" s="78"/>
      <c r="RPD193" s="83"/>
      <c r="RPE193" s="84"/>
      <c r="RPF193" s="84"/>
      <c r="RPG193" s="84"/>
      <c r="RPH193" s="85"/>
      <c r="RPI193" s="78"/>
      <c r="RPJ193" s="78"/>
      <c r="RPK193" s="78"/>
      <c r="RPL193" s="100"/>
      <c r="RPM193" s="78"/>
      <c r="RPN193" s="81"/>
      <c r="RPO193" s="102"/>
      <c r="RPP193" s="80"/>
      <c r="RPQ193" s="78"/>
      <c r="RPR193" s="78"/>
      <c r="RPS193" s="78"/>
      <c r="RPT193" s="78"/>
      <c r="RPU193" s="83"/>
      <c r="RPV193" s="84"/>
      <c r="RPW193" s="84"/>
      <c r="RPX193" s="84"/>
      <c r="RPY193" s="85"/>
      <c r="RPZ193" s="78"/>
      <c r="RQA193" s="78"/>
      <c r="RQB193" s="78"/>
      <c r="RQC193" s="100"/>
      <c r="RQD193" s="78"/>
      <c r="RQE193" s="81"/>
      <c r="RQF193" s="102"/>
      <c r="RQG193" s="80"/>
      <c r="RQH193" s="78"/>
      <c r="RQI193" s="78"/>
      <c r="RQJ193" s="78"/>
      <c r="RQK193" s="78"/>
      <c r="RQL193" s="83"/>
      <c r="RQM193" s="84"/>
      <c r="RQN193" s="84"/>
      <c r="RQO193" s="84"/>
      <c r="RQP193" s="85"/>
      <c r="RQQ193" s="78"/>
      <c r="RQR193" s="78"/>
      <c r="RQS193" s="78"/>
      <c r="RQT193" s="100"/>
      <c r="RQU193" s="78"/>
      <c r="RQV193" s="81"/>
      <c r="RQW193" s="102"/>
      <c r="RQX193" s="80"/>
      <c r="RQY193" s="78"/>
      <c r="RQZ193" s="78"/>
      <c r="RRA193" s="78"/>
      <c r="RRB193" s="78"/>
      <c r="RRC193" s="83"/>
      <c r="RRD193" s="84"/>
      <c r="RRE193" s="84"/>
      <c r="RRF193" s="84"/>
      <c r="RRG193" s="85"/>
      <c r="RRH193" s="78"/>
      <c r="RRI193" s="78"/>
      <c r="RRJ193" s="78"/>
      <c r="RRK193" s="100"/>
      <c r="RRL193" s="78"/>
      <c r="RRM193" s="81"/>
      <c r="RRN193" s="102"/>
      <c r="RRO193" s="80"/>
      <c r="RRP193" s="78"/>
      <c r="RRQ193" s="78"/>
      <c r="RRR193" s="78"/>
      <c r="RRS193" s="78"/>
      <c r="RRT193" s="83"/>
      <c r="RRU193" s="84"/>
      <c r="RRV193" s="84"/>
      <c r="RRW193" s="84"/>
      <c r="RRX193" s="85"/>
      <c r="RRY193" s="78"/>
      <c r="RRZ193" s="78"/>
      <c r="RSA193" s="78"/>
      <c r="RSB193" s="100"/>
      <c r="RSC193" s="78"/>
      <c r="RSD193" s="81"/>
      <c r="RSE193" s="102"/>
      <c r="RSF193" s="80"/>
      <c r="RSG193" s="78"/>
      <c r="RSH193" s="78"/>
      <c r="RSI193" s="78"/>
      <c r="RSJ193" s="78"/>
      <c r="RSK193" s="83"/>
      <c r="RSL193" s="84"/>
      <c r="RSM193" s="84"/>
      <c r="RSN193" s="84"/>
      <c r="RSO193" s="85"/>
      <c r="RSP193" s="78"/>
      <c r="RSQ193" s="78"/>
      <c r="RSR193" s="78"/>
      <c r="RSS193" s="100"/>
      <c r="RST193" s="78"/>
      <c r="RSU193" s="81"/>
      <c r="RSV193" s="102"/>
      <c r="RSW193" s="80"/>
      <c r="RSX193" s="78"/>
      <c r="RSY193" s="78"/>
      <c r="RSZ193" s="78"/>
      <c r="RTA193" s="78"/>
      <c r="RTB193" s="83"/>
      <c r="RTC193" s="84"/>
      <c r="RTD193" s="84"/>
      <c r="RTE193" s="84"/>
      <c r="RTF193" s="85"/>
      <c r="RTG193" s="78"/>
      <c r="RTH193" s="78"/>
      <c r="RTI193" s="78"/>
      <c r="RTJ193" s="100"/>
      <c r="RTK193" s="78"/>
      <c r="RTL193" s="81"/>
      <c r="RTM193" s="102"/>
      <c r="RTN193" s="80"/>
      <c r="RTO193" s="78"/>
      <c r="RTP193" s="78"/>
      <c r="RTQ193" s="78"/>
      <c r="RTR193" s="78"/>
      <c r="RTS193" s="83"/>
      <c r="RTT193" s="84"/>
      <c r="RTU193" s="84"/>
      <c r="RTV193" s="84"/>
      <c r="RTW193" s="85"/>
      <c r="RTX193" s="78"/>
      <c r="RTY193" s="78"/>
      <c r="RTZ193" s="78"/>
      <c r="RUA193" s="100"/>
      <c r="RUB193" s="78"/>
      <c r="RUC193" s="81"/>
      <c r="RUD193" s="102"/>
      <c r="RUE193" s="80"/>
      <c r="RUF193" s="78"/>
      <c r="RUG193" s="78"/>
      <c r="RUH193" s="78"/>
      <c r="RUI193" s="78"/>
      <c r="RUJ193" s="83"/>
      <c r="RUK193" s="84"/>
      <c r="RUL193" s="84"/>
      <c r="RUM193" s="84"/>
      <c r="RUN193" s="85"/>
      <c r="RUO193" s="78"/>
      <c r="RUP193" s="78"/>
      <c r="RUQ193" s="78"/>
      <c r="RUR193" s="100"/>
      <c r="RUS193" s="78"/>
      <c r="RUT193" s="81"/>
      <c r="RUU193" s="102"/>
      <c r="RUV193" s="80"/>
      <c r="RUW193" s="78"/>
      <c r="RUX193" s="78"/>
      <c r="RUY193" s="78"/>
      <c r="RUZ193" s="78"/>
      <c r="RVA193" s="83"/>
      <c r="RVB193" s="84"/>
      <c r="RVC193" s="84"/>
      <c r="RVD193" s="84"/>
      <c r="RVE193" s="85"/>
      <c r="RVF193" s="78"/>
      <c r="RVG193" s="78"/>
      <c r="RVH193" s="78"/>
      <c r="RVI193" s="100"/>
      <c r="RVJ193" s="78"/>
      <c r="RVK193" s="81"/>
      <c r="RVL193" s="102"/>
      <c r="RVM193" s="80"/>
      <c r="RVN193" s="78"/>
      <c r="RVO193" s="78"/>
      <c r="RVP193" s="78"/>
      <c r="RVQ193" s="78"/>
      <c r="RVR193" s="83"/>
      <c r="RVS193" s="84"/>
      <c r="RVT193" s="84"/>
      <c r="RVU193" s="84"/>
      <c r="RVV193" s="85"/>
      <c r="RVW193" s="78"/>
      <c r="RVX193" s="78"/>
      <c r="RVY193" s="78"/>
      <c r="RVZ193" s="100"/>
      <c r="RWA193" s="78"/>
      <c r="RWB193" s="81"/>
      <c r="RWC193" s="102"/>
      <c r="RWD193" s="80"/>
      <c r="RWE193" s="78"/>
      <c r="RWF193" s="78"/>
      <c r="RWG193" s="78"/>
      <c r="RWH193" s="78"/>
      <c r="RWI193" s="83"/>
      <c r="RWJ193" s="84"/>
      <c r="RWK193" s="84"/>
      <c r="RWL193" s="84"/>
      <c r="RWM193" s="85"/>
      <c r="RWN193" s="78"/>
      <c r="RWO193" s="78"/>
      <c r="RWP193" s="78"/>
      <c r="RWQ193" s="100"/>
      <c r="RWR193" s="78"/>
      <c r="RWS193" s="81"/>
      <c r="RWT193" s="102"/>
      <c r="RWU193" s="80"/>
      <c r="RWV193" s="78"/>
      <c r="RWW193" s="78"/>
      <c r="RWX193" s="78"/>
      <c r="RWY193" s="78"/>
      <c r="RWZ193" s="83"/>
      <c r="RXA193" s="84"/>
      <c r="RXB193" s="84"/>
      <c r="RXC193" s="84"/>
      <c r="RXD193" s="85"/>
      <c r="RXE193" s="78"/>
      <c r="RXF193" s="78"/>
      <c r="RXG193" s="78"/>
      <c r="RXH193" s="100"/>
      <c r="RXI193" s="78"/>
      <c r="RXJ193" s="81"/>
      <c r="RXK193" s="102"/>
      <c r="RXL193" s="80"/>
      <c r="RXM193" s="78"/>
      <c r="RXN193" s="78"/>
      <c r="RXO193" s="78"/>
      <c r="RXP193" s="78"/>
      <c r="RXQ193" s="83"/>
      <c r="RXR193" s="84"/>
      <c r="RXS193" s="84"/>
      <c r="RXT193" s="84"/>
      <c r="RXU193" s="85"/>
      <c r="RXV193" s="78"/>
      <c r="RXW193" s="78"/>
      <c r="RXX193" s="78"/>
      <c r="RXY193" s="100"/>
      <c r="RXZ193" s="78"/>
      <c r="RYA193" s="81"/>
      <c r="RYB193" s="102"/>
      <c r="RYC193" s="80"/>
      <c r="RYD193" s="78"/>
      <c r="RYE193" s="78"/>
      <c r="RYF193" s="78"/>
      <c r="RYG193" s="78"/>
      <c r="RYH193" s="83"/>
      <c r="RYI193" s="84"/>
      <c r="RYJ193" s="84"/>
      <c r="RYK193" s="84"/>
      <c r="RYL193" s="85"/>
      <c r="RYM193" s="78"/>
      <c r="RYN193" s="78"/>
      <c r="RYO193" s="78"/>
      <c r="RYP193" s="100"/>
      <c r="RYQ193" s="78"/>
      <c r="RYR193" s="81"/>
      <c r="RYS193" s="102"/>
      <c r="RYT193" s="80"/>
      <c r="RYU193" s="78"/>
      <c r="RYV193" s="78"/>
      <c r="RYW193" s="78"/>
      <c r="RYX193" s="78"/>
      <c r="RYY193" s="83"/>
      <c r="RYZ193" s="84"/>
      <c r="RZA193" s="84"/>
      <c r="RZB193" s="84"/>
      <c r="RZC193" s="85"/>
      <c r="RZD193" s="78"/>
      <c r="RZE193" s="78"/>
      <c r="RZF193" s="78"/>
      <c r="RZG193" s="100"/>
      <c r="RZH193" s="78"/>
      <c r="RZI193" s="81"/>
      <c r="RZJ193" s="102"/>
      <c r="RZK193" s="80"/>
      <c r="RZL193" s="78"/>
      <c r="RZM193" s="78"/>
      <c r="RZN193" s="78"/>
      <c r="RZO193" s="78"/>
      <c r="RZP193" s="83"/>
      <c r="RZQ193" s="84"/>
      <c r="RZR193" s="84"/>
      <c r="RZS193" s="84"/>
      <c r="RZT193" s="85"/>
      <c r="RZU193" s="78"/>
      <c r="RZV193" s="78"/>
      <c r="RZW193" s="78"/>
      <c r="RZX193" s="100"/>
      <c r="RZY193" s="78"/>
      <c r="RZZ193" s="81"/>
      <c r="SAA193" s="102"/>
      <c r="SAB193" s="80"/>
      <c r="SAC193" s="78"/>
      <c r="SAD193" s="78"/>
      <c r="SAE193" s="78"/>
      <c r="SAF193" s="78"/>
      <c r="SAG193" s="83"/>
      <c r="SAH193" s="84"/>
      <c r="SAI193" s="84"/>
      <c r="SAJ193" s="84"/>
      <c r="SAK193" s="85"/>
      <c r="SAL193" s="78"/>
      <c r="SAM193" s="78"/>
      <c r="SAN193" s="78"/>
      <c r="SAO193" s="100"/>
      <c r="SAP193" s="78"/>
      <c r="SAQ193" s="81"/>
      <c r="SAR193" s="102"/>
      <c r="SAS193" s="80"/>
      <c r="SAT193" s="78"/>
      <c r="SAU193" s="78"/>
      <c r="SAV193" s="78"/>
      <c r="SAW193" s="78"/>
      <c r="SAX193" s="83"/>
      <c r="SAY193" s="84"/>
      <c r="SAZ193" s="84"/>
      <c r="SBA193" s="84"/>
      <c r="SBB193" s="85"/>
      <c r="SBC193" s="78"/>
      <c r="SBD193" s="78"/>
      <c r="SBE193" s="78"/>
      <c r="SBF193" s="100"/>
      <c r="SBG193" s="78"/>
      <c r="SBH193" s="81"/>
      <c r="SBI193" s="102"/>
      <c r="SBJ193" s="80"/>
      <c r="SBK193" s="78"/>
      <c r="SBL193" s="78"/>
      <c r="SBM193" s="78"/>
      <c r="SBN193" s="78"/>
      <c r="SBO193" s="83"/>
      <c r="SBP193" s="84"/>
      <c r="SBQ193" s="84"/>
      <c r="SBR193" s="84"/>
      <c r="SBS193" s="85"/>
      <c r="SBT193" s="78"/>
      <c r="SBU193" s="78"/>
      <c r="SBV193" s="78"/>
      <c r="SBW193" s="100"/>
      <c r="SBX193" s="78"/>
      <c r="SBY193" s="81"/>
      <c r="SBZ193" s="102"/>
      <c r="SCA193" s="80"/>
      <c r="SCB193" s="78"/>
      <c r="SCC193" s="78"/>
      <c r="SCD193" s="78"/>
      <c r="SCE193" s="78"/>
      <c r="SCF193" s="83"/>
      <c r="SCG193" s="84"/>
      <c r="SCH193" s="84"/>
      <c r="SCI193" s="84"/>
      <c r="SCJ193" s="85"/>
      <c r="SCK193" s="78"/>
      <c r="SCL193" s="78"/>
      <c r="SCM193" s="78"/>
      <c r="SCN193" s="100"/>
      <c r="SCO193" s="78"/>
      <c r="SCP193" s="81"/>
      <c r="SCQ193" s="102"/>
      <c r="SCR193" s="80"/>
      <c r="SCS193" s="78"/>
      <c r="SCT193" s="78"/>
      <c r="SCU193" s="78"/>
      <c r="SCV193" s="78"/>
      <c r="SCW193" s="83"/>
      <c r="SCX193" s="84"/>
      <c r="SCY193" s="84"/>
      <c r="SCZ193" s="84"/>
      <c r="SDA193" s="85"/>
      <c r="SDB193" s="78"/>
      <c r="SDC193" s="78"/>
      <c r="SDD193" s="78"/>
      <c r="SDE193" s="100"/>
      <c r="SDF193" s="78"/>
      <c r="SDG193" s="81"/>
      <c r="SDH193" s="102"/>
      <c r="SDI193" s="80"/>
      <c r="SDJ193" s="78"/>
      <c r="SDK193" s="78"/>
      <c r="SDL193" s="78"/>
      <c r="SDM193" s="78"/>
      <c r="SDN193" s="83"/>
      <c r="SDO193" s="84"/>
      <c r="SDP193" s="84"/>
      <c r="SDQ193" s="84"/>
      <c r="SDR193" s="85"/>
      <c r="SDS193" s="78"/>
      <c r="SDT193" s="78"/>
      <c r="SDU193" s="78"/>
      <c r="SDV193" s="100"/>
      <c r="SDW193" s="78"/>
      <c r="SDX193" s="81"/>
      <c r="SDY193" s="102"/>
      <c r="SDZ193" s="80"/>
      <c r="SEA193" s="78"/>
      <c r="SEB193" s="78"/>
      <c r="SEC193" s="78"/>
      <c r="SED193" s="78"/>
      <c r="SEE193" s="83"/>
      <c r="SEF193" s="84"/>
      <c r="SEG193" s="84"/>
      <c r="SEH193" s="84"/>
      <c r="SEI193" s="85"/>
      <c r="SEJ193" s="78"/>
      <c r="SEK193" s="78"/>
      <c r="SEL193" s="78"/>
      <c r="SEM193" s="100"/>
      <c r="SEN193" s="78"/>
      <c r="SEO193" s="81"/>
      <c r="SEP193" s="102"/>
      <c r="SEQ193" s="80"/>
      <c r="SER193" s="78"/>
      <c r="SES193" s="78"/>
      <c r="SET193" s="78"/>
      <c r="SEU193" s="78"/>
      <c r="SEV193" s="83"/>
      <c r="SEW193" s="84"/>
      <c r="SEX193" s="84"/>
      <c r="SEY193" s="84"/>
      <c r="SEZ193" s="85"/>
      <c r="SFA193" s="78"/>
      <c r="SFB193" s="78"/>
      <c r="SFC193" s="78"/>
      <c r="SFD193" s="100"/>
      <c r="SFE193" s="78"/>
      <c r="SFF193" s="81"/>
      <c r="SFG193" s="102"/>
      <c r="SFH193" s="80"/>
      <c r="SFI193" s="78"/>
      <c r="SFJ193" s="78"/>
      <c r="SFK193" s="78"/>
      <c r="SFL193" s="78"/>
      <c r="SFM193" s="83"/>
      <c r="SFN193" s="84"/>
      <c r="SFO193" s="84"/>
      <c r="SFP193" s="84"/>
      <c r="SFQ193" s="85"/>
      <c r="SFR193" s="78"/>
      <c r="SFS193" s="78"/>
      <c r="SFT193" s="78"/>
      <c r="SFU193" s="100"/>
      <c r="SFV193" s="78"/>
      <c r="SFW193" s="81"/>
      <c r="SFX193" s="102"/>
      <c r="SFY193" s="80"/>
      <c r="SFZ193" s="78"/>
      <c r="SGA193" s="78"/>
      <c r="SGB193" s="78"/>
      <c r="SGC193" s="78"/>
      <c r="SGD193" s="83"/>
      <c r="SGE193" s="84"/>
      <c r="SGF193" s="84"/>
      <c r="SGG193" s="84"/>
      <c r="SGH193" s="85"/>
      <c r="SGI193" s="78"/>
      <c r="SGJ193" s="78"/>
      <c r="SGK193" s="78"/>
      <c r="SGL193" s="100"/>
      <c r="SGM193" s="78"/>
      <c r="SGN193" s="81"/>
      <c r="SGO193" s="102"/>
      <c r="SGP193" s="80"/>
      <c r="SGQ193" s="78"/>
      <c r="SGR193" s="78"/>
      <c r="SGS193" s="78"/>
      <c r="SGT193" s="78"/>
      <c r="SGU193" s="83"/>
      <c r="SGV193" s="84"/>
      <c r="SGW193" s="84"/>
      <c r="SGX193" s="84"/>
      <c r="SGY193" s="85"/>
      <c r="SGZ193" s="78"/>
      <c r="SHA193" s="78"/>
      <c r="SHB193" s="78"/>
      <c r="SHC193" s="100"/>
      <c r="SHD193" s="78"/>
      <c r="SHE193" s="81"/>
      <c r="SHF193" s="102"/>
      <c r="SHG193" s="80"/>
      <c r="SHH193" s="78"/>
      <c r="SHI193" s="78"/>
      <c r="SHJ193" s="78"/>
      <c r="SHK193" s="78"/>
      <c r="SHL193" s="83"/>
      <c r="SHM193" s="84"/>
      <c r="SHN193" s="84"/>
      <c r="SHO193" s="84"/>
      <c r="SHP193" s="85"/>
      <c r="SHQ193" s="78"/>
      <c r="SHR193" s="78"/>
      <c r="SHS193" s="78"/>
      <c r="SHT193" s="100"/>
      <c r="SHU193" s="78"/>
      <c r="SHV193" s="81"/>
      <c r="SHW193" s="102"/>
      <c r="SHX193" s="80"/>
      <c r="SHY193" s="78"/>
      <c r="SHZ193" s="78"/>
      <c r="SIA193" s="78"/>
      <c r="SIB193" s="78"/>
      <c r="SIC193" s="83"/>
      <c r="SID193" s="84"/>
      <c r="SIE193" s="84"/>
      <c r="SIF193" s="84"/>
      <c r="SIG193" s="85"/>
      <c r="SIH193" s="78"/>
      <c r="SII193" s="78"/>
      <c r="SIJ193" s="78"/>
      <c r="SIK193" s="100"/>
      <c r="SIL193" s="78"/>
      <c r="SIM193" s="81"/>
      <c r="SIN193" s="102"/>
      <c r="SIO193" s="80"/>
      <c r="SIP193" s="78"/>
      <c r="SIQ193" s="78"/>
      <c r="SIR193" s="78"/>
      <c r="SIS193" s="78"/>
      <c r="SIT193" s="83"/>
      <c r="SIU193" s="84"/>
      <c r="SIV193" s="84"/>
      <c r="SIW193" s="84"/>
      <c r="SIX193" s="85"/>
      <c r="SIY193" s="78"/>
      <c r="SIZ193" s="78"/>
      <c r="SJA193" s="78"/>
      <c r="SJB193" s="100"/>
      <c r="SJC193" s="78"/>
      <c r="SJD193" s="81"/>
      <c r="SJE193" s="102"/>
      <c r="SJF193" s="80"/>
      <c r="SJG193" s="78"/>
      <c r="SJH193" s="78"/>
      <c r="SJI193" s="78"/>
      <c r="SJJ193" s="78"/>
      <c r="SJK193" s="83"/>
      <c r="SJL193" s="84"/>
      <c r="SJM193" s="84"/>
      <c r="SJN193" s="84"/>
      <c r="SJO193" s="85"/>
      <c r="SJP193" s="78"/>
      <c r="SJQ193" s="78"/>
      <c r="SJR193" s="78"/>
      <c r="SJS193" s="100"/>
      <c r="SJT193" s="78"/>
      <c r="SJU193" s="81"/>
      <c r="SJV193" s="102"/>
      <c r="SJW193" s="80"/>
      <c r="SJX193" s="78"/>
      <c r="SJY193" s="78"/>
      <c r="SJZ193" s="78"/>
      <c r="SKA193" s="78"/>
      <c r="SKB193" s="83"/>
      <c r="SKC193" s="84"/>
      <c r="SKD193" s="84"/>
      <c r="SKE193" s="84"/>
      <c r="SKF193" s="85"/>
      <c r="SKG193" s="78"/>
      <c r="SKH193" s="78"/>
      <c r="SKI193" s="78"/>
      <c r="SKJ193" s="100"/>
      <c r="SKK193" s="78"/>
      <c r="SKL193" s="81"/>
      <c r="SKM193" s="102"/>
      <c r="SKN193" s="80"/>
      <c r="SKO193" s="78"/>
      <c r="SKP193" s="78"/>
      <c r="SKQ193" s="78"/>
      <c r="SKR193" s="78"/>
      <c r="SKS193" s="83"/>
      <c r="SKT193" s="84"/>
      <c r="SKU193" s="84"/>
      <c r="SKV193" s="84"/>
      <c r="SKW193" s="85"/>
      <c r="SKX193" s="78"/>
      <c r="SKY193" s="78"/>
      <c r="SKZ193" s="78"/>
      <c r="SLA193" s="100"/>
      <c r="SLB193" s="78"/>
      <c r="SLC193" s="81"/>
      <c r="SLD193" s="102"/>
      <c r="SLE193" s="80"/>
      <c r="SLF193" s="78"/>
      <c r="SLG193" s="78"/>
      <c r="SLH193" s="78"/>
      <c r="SLI193" s="78"/>
      <c r="SLJ193" s="83"/>
      <c r="SLK193" s="84"/>
      <c r="SLL193" s="84"/>
      <c r="SLM193" s="84"/>
      <c r="SLN193" s="85"/>
      <c r="SLO193" s="78"/>
      <c r="SLP193" s="78"/>
      <c r="SLQ193" s="78"/>
      <c r="SLR193" s="100"/>
      <c r="SLS193" s="78"/>
      <c r="SLT193" s="81"/>
      <c r="SLU193" s="102"/>
      <c r="SLV193" s="80"/>
      <c r="SLW193" s="78"/>
      <c r="SLX193" s="78"/>
      <c r="SLY193" s="78"/>
      <c r="SLZ193" s="78"/>
      <c r="SMA193" s="83"/>
      <c r="SMB193" s="84"/>
      <c r="SMC193" s="84"/>
      <c r="SMD193" s="84"/>
      <c r="SME193" s="85"/>
      <c r="SMF193" s="78"/>
      <c r="SMG193" s="78"/>
      <c r="SMH193" s="78"/>
      <c r="SMI193" s="100"/>
      <c r="SMJ193" s="78"/>
      <c r="SMK193" s="81"/>
      <c r="SML193" s="102"/>
      <c r="SMM193" s="80"/>
      <c r="SMN193" s="78"/>
      <c r="SMO193" s="78"/>
      <c r="SMP193" s="78"/>
      <c r="SMQ193" s="78"/>
      <c r="SMR193" s="83"/>
      <c r="SMS193" s="84"/>
      <c r="SMT193" s="84"/>
      <c r="SMU193" s="84"/>
      <c r="SMV193" s="85"/>
      <c r="SMW193" s="78"/>
      <c r="SMX193" s="78"/>
      <c r="SMY193" s="78"/>
      <c r="SMZ193" s="100"/>
      <c r="SNA193" s="78"/>
      <c r="SNB193" s="81"/>
      <c r="SNC193" s="102"/>
      <c r="SND193" s="80"/>
      <c r="SNE193" s="78"/>
      <c r="SNF193" s="78"/>
      <c r="SNG193" s="78"/>
      <c r="SNH193" s="78"/>
      <c r="SNI193" s="83"/>
      <c r="SNJ193" s="84"/>
      <c r="SNK193" s="84"/>
      <c r="SNL193" s="84"/>
      <c r="SNM193" s="85"/>
      <c r="SNN193" s="78"/>
      <c r="SNO193" s="78"/>
      <c r="SNP193" s="78"/>
      <c r="SNQ193" s="100"/>
      <c r="SNR193" s="78"/>
      <c r="SNS193" s="81"/>
      <c r="SNT193" s="102"/>
      <c r="SNU193" s="80"/>
      <c r="SNV193" s="78"/>
      <c r="SNW193" s="78"/>
      <c r="SNX193" s="78"/>
      <c r="SNY193" s="78"/>
      <c r="SNZ193" s="83"/>
      <c r="SOA193" s="84"/>
      <c r="SOB193" s="84"/>
      <c r="SOC193" s="84"/>
      <c r="SOD193" s="85"/>
      <c r="SOE193" s="78"/>
      <c r="SOF193" s="78"/>
      <c r="SOG193" s="78"/>
      <c r="SOH193" s="100"/>
      <c r="SOI193" s="78"/>
      <c r="SOJ193" s="81"/>
      <c r="SOK193" s="102"/>
      <c r="SOL193" s="80"/>
      <c r="SOM193" s="78"/>
      <c r="SON193" s="78"/>
      <c r="SOO193" s="78"/>
      <c r="SOP193" s="78"/>
      <c r="SOQ193" s="83"/>
      <c r="SOR193" s="84"/>
      <c r="SOS193" s="84"/>
      <c r="SOT193" s="84"/>
      <c r="SOU193" s="85"/>
      <c r="SOV193" s="78"/>
      <c r="SOW193" s="78"/>
      <c r="SOX193" s="78"/>
      <c r="SOY193" s="100"/>
      <c r="SOZ193" s="78"/>
      <c r="SPA193" s="81"/>
      <c r="SPB193" s="102"/>
      <c r="SPC193" s="80"/>
      <c r="SPD193" s="78"/>
      <c r="SPE193" s="78"/>
      <c r="SPF193" s="78"/>
      <c r="SPG193" s="78"/>
      <c r="SPH193" s="83"/>
      <c r="SPI193" s="84"/>
      <c r="SPJ193" s="84"/>
      <c r="SPK193" s="84"/>
      <c r="SPL193" s="85"/>
      <c r="SPM193" s="78"/>
      <c r="SPN193" s="78"/>
      <c r="SPO193" s="78"/>
      <c r="SPP193" s="100"/>
      <c r="SPQ193" s="78"/>
      <c r="SPR193" s="81"/>
      <c r="SPS193" s="102"/>
      <c r="SPT193" s="80"/>
      <c r="SPU193" s="78"/>
      <c r="SPV193" s="78"/>
      <c r="SPW193" s="78"/>
      <c r="SPX193" s="78"/>
      <c r="SPY193" s="83"/>
      <c r="SPZ193" s="84"/>
      <c r="SQA193" s="84"/>
      <c r="SQB193" s="84"/>
      <c r="SQC193" s="85"/>
      <c r="SQD193" s="78"/>
      <c r="SQE193" s="78"/>
      <c r="SQF193" s="78"/>
      <c r="SQG193" s="100"/>
      <c r="SQH193" s="78"/>
      <c r="SQI193" s="81"/>
      <c r="SQJ193" s="102"/>
      <c r="SQK193" s="80"/>
      <c r="SQL193" s="78"/>
      <c r="SQM193" s="78"/>
      <c r="SQN193" s="78"/>
      <c r="SQO193" s="78"/>
      <c r="SQP193" s="83"/>
      <c r="SQQ193" s="84"/>
      <c r="SQR193" s="84"/>
      <c r="SQS193" s="84"/>
      <c r="SQT193" s="85"/>
      <c r="SQU193" s="78"/>
      <c r="SQV193" s="78"/>
      <c r="SQW193" s="78"/>
      <c r="SQX193" s="100"/>
      <c r="SQY193" s="78"/>
      <c r="SQZ193" s="81"/>
      <c r="SRA193" s="102"/>
      <c r="SRB193" s="80"/>
      <c r="SRC193" s="78"/>
      <c r="SRD193" s="78"/>
      <c r="SRE193" s="78"/>
      <c r="SRF193" s="78"/>
      <c r="SRG193" s="83"/>
      <c r="SRH193" s="84"/>
      <c r="SRI193" s="84"/>
      <c r="SRJ193" s="84"/>
      <c r="SRK193" s="85"/>
      <c r="SRL193" s="78"/>
      <c r="SRM193" s="78"/>
      <c r="SRN193" s="78"/>
      <c r="SRO193" s="100"/>
      <c r="SRP193" s="78"/>
      <c r="SRQ193" s="81"/>
      <c r="SRR193" s="102"/>
      <c r="SRS193" s="80"/>
      <c r="SRT193" s="78"/>
      <c r="SRU193" s="78"/>
      <c r="SRV193" s="78"/>
      <c r="SRW193" s="78"/>
      <c r="SRX193" s="83"/>
      <c r="SRY193" s="84"/>
      <c r="SRZ193" s="84"/>
      <c r="SSA193" s="84"/>
      <c r="SSB193" s="85"/>
      <c r="SSC193" s="78"/>
      <c r="SSD193" s="78"/>
      <c r="SSE193" s="78"/>
      <c r="SSF193" s="100"/>
      <c r="SSG193" s="78"/>
      <c r="SSH193" s="81"/>
      <c r="SSI193" s="102"/>
      <c r="SSJ193" s="80"/>
      <c r="SSK193" s="78"/>
      <c r="SSL193" s="78"/>
      <c r="SSM193" s="78"/>
      <c r="SSN193" s="78"/>
      <c r="SSO193" s="83"/>
      <c r="SSP193" s="84"/>
      <c r="SSQ193" s="84"/>
      <c r="SSR193" s="84"/>
      <c r="SSS193" s="85"/>
      <c r="SST193" s="78"/>
      <c r="SSU193" s="78"/>
      <c r="SSV193" s="78"/>
      <c r="SSW193" s="100"/>
      <c r="SSX193" s="78"/>
      <c r="SSY193" s="81"/>
      <c r="SSZ193" s="102"/>
      <c r="STA193" s="80"/>
      <c r="STB193" s="78"/>
      <c r="STC193" s="78"/>
      <c r="STD193" s="78"/>
      <c r="STE193" s="78"/>
      <c r="STF193" s="83"/>
      <c r="STG193" s="84"/>
      <c r="STH193" s="84"/>
      <c r="STI193" s="84"/>
      <c r="STJ193" s="85"/>
      <c r="STK193" s="78"/>
      <c r="STL193" s="78"/>
      <c r="STM193" s="78"/>
      <c r="STN193" s="100"/>
      <c r="STO193" s="78"/>
      <c r="STP193" s="81"/>
      <c r="STQ193" s="102"/>
      <c r="STR193" s="80"/>
      <c r="STS193" s="78"/>
      <c r="STT193" s="78"/>
      <c r="STU193" s="78"/>
      <c r="STV193" s="78"/>
      <c r="STW193" s="83"/>
      <c r="STX193" s="84"/>
      <c r="STY193" s="84"/>
      <c r="STZ193" s="84"/>
      <c r="SUA193" s="85"/>
      <c r="SUB193" s="78"/>
      <c r="SUC193" s="78"/>
      <c r="SUD193" s="78"/>
      <c r="SUE193" s="100"/>
      <c r="SUF193" s="78"/>
      <c r="SUG193" s="81"/>
      <c r="SUH193" s="102"/>
      <c r="SUI193" s="80"/>
      <c r="SUJ193" s="78"/>
      <c r="SUK193" s="78"/>
      <c r="SUL193" s="78"/>
      <c r="SUM193" s="78"/>
      <c r="SUN193" s="83"/>
      <c r="SUO193" s="84"/>
      <c r="SUP193" s="84"/>
      <c r="SUQ193" s="84"/>
      <c r="SUR193" s="85"/>
      <c r="SUS193" s="78"/>
      <c r="SUT193" s="78"/>
      <c r="SUU193" s="78"/>
      <c r="SUV193" s="100"/>
      <c r="SUW193" s="78"/>
      <c r="SUX193" s="81"/>
      <c r="SUY193" s="102"/>
      <c r="SUZ193" s="80"/>
      <c r="SVA193" s="78"/>
      <c r="SVB193" s="78"/>
      <c r="SVC193" s="78"/>
      <c r="SVD193" s="78"/>
      <c r="SVE193" s="83"/>
      <c r="SVF193" s="84"/>
      <c r="SVG193" s="84"/>
      <c r="SVH193" s="84"/>
      <c r="SVI193" s="85"/>
      <c r="SVJ193" s="78"/>
      <c r="SVK193" s="78"/>
      <c r="SVL193" s="78"/>
      <c r="SVM193" s="100"/>
      <c r="SVN193" s="78"/>
      <c r="SVO193" s="81"/>
      <c r="SVP193" s="102"/>
      <c r="SVQ193" s="80"/>
      <c r="SVR193" s="78"/>
      <c r="SVS193" s="78"/>
      <c r="SVT193" s="78"/>
      <c r="SVU193" s="78"/>
      <c r="SVV193" s="83"/>
      <c r="SVW193" s="84"/>
      <c r="SVX193" s="84"/>
      <c r="SVY193" s="84"/>
      <c r="SVZ193" s="85"/>
      <c r="SWA193" s="78"/>
      <c r="SWB193" s="78"/>
      <c r="SWC193" s="78"/>
      <c r="SWD193" s="100"/>
      <c r="SWE193" s="78"/>
      <c r="SWF193" s="81"/>
      <c r="SWG193" s="102"/>
      <c r="SWH193" s="80"/>
      <c r="SWI193" s="78"/>
      <c r="SWJ193" s="78"/>
      <c r="SWK193" s="78"/>
      <c r="SWL193" s="78"/>
      <c r="SWM193" s="83"/>
      <c r="SWN193" s="84"/>
      <c r="SWO193" s="84"/>
      <c r="SWP193" s="84"/>
      <c r="SWQ193" s="85"/>
      <c r="SWR193" s="78"/>
      <c r="SWS193" s="78"/>
      <c r="SWT193" s="78"/>
      <c r="SWU193" s="100"/>
      <c r="SWV193" s="78"/>
      <c r="SWW193" s="81"/>
      <c r="SWX193" s="102"/>
      <c r="SWY193" s="80"/>
      <c r="SWZ193" s="78"/>
      <c r="SXA193" s="78"/>
      <c r="SXB193" s="78"/>
      <c r="SXC193" s="78"/>
      <c r="SXD193" s="83"/>
      <c r="SXE193" s="84"/>
      <c r="SXF193" s="84"/>
      <c r="SXG193" s="84"/>
      <c r="SXH193" s="85"/>
      <c r="SXI193" s="78"/>
      <c r="SXJ193" s="78"/>
      <c r="SXK193" s="78"/>
      <c r="SXL193" s="100"/>
      <c r="SXM193" s="78"/>
      <c r="SXN193" s="81"/>
      <c r="SXO193" s="102"/>
      <c r="SXP193" s="80"/>
      <c r="SXQ193" s="78"/>
      <c r="SXR193" s="78"/>
      <c r="SXS193" s="78"/>
      <c r="SXT193" s="78"/>
      <c r="SXU193" s="83"/>
      <c r="SXV193" s="84"/>
      <c r="SXW193" s="84"/>
      <c r="SXX193" s="84"/>
      <c r="SXY193" s="85"/>
      <c r="SXZ193" s="78"/>
      <c r="SYA193" s="78"/>
      <c r="SYB193" s="78"/>
      <c r="SYC193" s="100"/>
      <c r="SYD193" s="78"/>
      <c r="SYE193" s="81"/>
      <c r="SYF193" s="102"/>
      <c r="SYG193" s="80"/>
      <c r="SYH193" s="78"/>
      <c r="SYI193" s="78"/>
      <c r="SYJ193" s="78"/>
      <c r="SYK193" s="78"/>
      <c r="SYL193" s="83"/>
      <c r="SYM193" s="84"/>
      <c r="SYN193" s="84"/>
      <c r="SYO193" s="84"/>
      <c r="SYP193" s="85"/>
      <c r="SYQ193" s="78"/>
      <c r="SYR193" s="78"/>
      <c r="SYS193" s="78"/>
      <c r="SYT193" s="100"/>
      <c r="SYU193" s="78"/>
      <c r="SYV193" s="81"/>
      <c r="SYW193" s="102"/>
      <c r="SYX193" s="80"/>
      <c r="SYY193" s="78"/>
      <c r="SYZ193" s="78"/>
      <c r="SZA193" s="78"/>
      <c r="SZB193" s="78"/>
      <c r="SZC193" s="83"/>
      <c r="SZD193" s="84"/>
      <c r="SZE193" s="84"/>
      <c r="SZF193" s="84"/>
      <c r="SZG193" s="85"/>
      <c r="SZH193" s="78"/>
      <c r="SZI193" s="78"/>
      <c r="SZJ193" s="78"/>
      <c r="SZK193" s="100"/>
      <c r="SZL193" s="78"/>
      <c r="SZM193" s="81"/>
      <c r="SZN193" s="102"/>
      <c r="SZO193" s="80"/>
      <c r="SZP193" s="78"/>
      <c r="SZQ193" s="78"/>
      <c r="SZR193" s="78"/>
      <c r="SZS193" s="78"/>
      <c r="SZT193" s="83"/>
      <c r="SZU193" s="84"/>
      <c r="SZV193" s="84"/>
      <c r="SZW193" s="84"/>
      <c r="SZX193" s="85"/>
      <c r="SZY193" s="78"/>
      <c r="SZZ193" s="78"/>
      <c r="TAA193" s="78"/>
      <c r="TAB193" s="100"/>
      <c r="TAC193" s="78"/>
      <c r="TAD193" s="81"/>
      <c r="TAE193" s="102"/>
      <c r="TAF193" s="80"/>
      <c r="TAG193" s="78"/>
      <c r="TAH193" s="78"/>
      <c r="TAI193" s="78"/>
      <c r="TAJ193" s="78"/>
      <c r="TAK193" s="83"/>
      <c r="TAL193" s="84"/>
      <c r="TAM193" s="84"/>
      <c r="TAN193" s="84"/>
      <c r="TAO193" s="85"/>
      <c r="TAP193" s="78"/>
      <c r="TAQ193" s="78"/>
      <c r="TAR193" s="78"/>
      <c r="TAS193" s="100"/>
      <c r="TAT193" s="78"/>
      <c r="TAU193" s="81"/>
      <c r="TAV193" s="102"/>
      <c r="TAW193" s="80"/>
      <c r="TAX193" s="78"/>
      <c r="TAY193" s="78"/>
      <c r="TAZ193" s="78"/>
      <c r="TBA193" s="78"/>
      <c r="TBB193" s="83"/>
      <c r="TBC193" s="84"/>
      <c r="TBD193" s="84"/>
      <c r="TBE193" s="84"/>
      <c r="TBF193" s="85"/>
      <c r="TBG193" s="78"/>
      <c r="TBH193" s="78"/>
      <c r="TBI193" s="78"/>
      <c r="TBJ193" s="100"/>
      <c r="TBK193" s="78"/>
      <c r="TBL193" s="81"/>
      <c r="TBM193" s="102"/>
      <c r="TBN193" s="80"/>
      <c r="TBO193" s="78"/>
      <c r="TBP193" s="78"/>
      <c r="TBQ193" s="78"/>
      <c r="TBR193" s="78"/>
      <c r="TBS193" s="83"/>
      <c r="TBT193" s="84"/>
      <c r="TBU193" s="84"/>
      <c r="TBV193" s="84"/>
      <c r="TBW193" s="85"/>
      <c r="TBX193" s="78"/>
      <c r="TBY193" s="78"/>
      <c r="TBZ193" s="78"/>
      <c r="TCA193" s="100"/>
      <c r="TCB193" s="78"/>
      <c r="TCC193" s="81"/>
      <c r="TCD193" s="102"/>
      <c r="TCE193" s="80"/>
      <c r="TCF193" s="78"/>
      <c r="TCG193" s="78"/>
      <c r="TCH193" s="78"/>
      <c r="TCI193" s="78"/>
      <c r="TCJ193" s="83"/>
      <c r="TCK193" s="84"/>
      <c r="TCL193" s="84"/>
      <c r="TCM193" s="84"/>
      <c r="TCN193" s="85"/>
      <c r="TCO193" s="78"/>
      <c r="TCP193" s="78"/>
      <c r="TCQ193" s="78"/>
      <c r="TCR193" s="100"/>
      <c r="TCS193" s="78"/>
      <c r="TCT193" s="81"/>
      <c r="TCU193" s="102"/>
      <c r="TCV193" s="80"/>
      <c r="TCW193" s="78"/>
      <c r="TCX193" s="78"/>
      <c r="TCY193" s="78"/>
      <c r="TCZ193" s="78"/>
      <c r="TDA193" s="83"/>
      <c r="TDB193" s="84"/>
      <c r="TDC193" s="84"/>
      <c r="TDD193" s="84"/>
      <c r="TDE193" s="85"/>
      <c r="TDF193" s="78"/>
      <c r="TDG193" s="78"/>
      <c r="TDH193" s="78"/>
      <c r="TDI193" s="100"/>
      <c r="TDJ193" s="78"/>
      <c r="TDK193" s="81"/>
      <c r="TDL193" s="102"/>
      <c r="TDM193" s="80"/>
      <c r="TDN193" s="78"/>
      <c r="TDO193" s="78"/>
      <c r="TDP193" s="78"/>
      <c r="TDQ193" s="78"/>
      <c r="TDR193" s="83"/>
      <c r="TDS193" s="84"/>
      <c r="TDT193" s="84"/>
      <c r="TDU193" s="84"/>
      <c r="TDV193" s="85"/>
      <c r="TDW193" s="78"/>
      <c r="TDX193" s="78"/>
      <c r="TDY193" s="78"/>
      <c r="TDZ193" s="100"/>
      <c r="TEA193" s="78"/>
      <c r="TEB193" s="81"/>
      <c r="TEC193" s="102"/>
      <c r="TED193" s="80"/>
      <c r="TEE193" s="78"/>
      <c r="TEF193" s="78"/>
      <c r="TEG193" s="78"/>
      <c r="TEH193" s="78"/>
      <c r="TEI193" s="83"/>
      <c r="TEJ193" s="84"/>
      <c r="TEK193" s="84"/>
      <c r="TEL193" s="84"/>
      <c r="TEM193" s="85"/>
      <c r="TEN193" s="78"/>
      <c r="TEO193" s="78"/>
      <c r="TEP193" s="78"/>
      <c r="TEQ193" s="100"/>
      <c r="TER193" s="78"/>
      <c r="TES193" s="81"/>
      <c r="TET193" s="102"/>
      <c r="TEU193" s="80"/>
      <c r="TEV193" s="78"/>
      <c r="TEW193" s="78"/>
      <c r="TEX193" s="78"/>
      <c r="TEY193" s="78"/>
      <c r="TEZ193" s="83"/>
      <c r="TFA193" s="84"/>
      <c r="TFB193" s="84"/>
      <c r="TFC193" s="84"/>
      <c r="TFD193" s="85"/>
      <c r="TFE193" s="78"/>
      <c r="TFF193" s="78"/>
      <c r="TFG193" s="78"/>
      <c r="TFH193" s="100"/>
      <c r="TFI193" s="78"/>
      <c r="TFJ193" s="81"/>
      <c r="TFK193" s="102"/>
      <c r="TFL193" s="80"/>
      <c r="TFM193" s="78"/>
      <c r="TFN193" s="78"/>
      <c r="TFO193" s="78"/>
      <c r="TFP193" s="78"/>
      <c r="TFQ193" s="83"/>
      <c r="TFR193" s="84"/>
      <c r="TFS193" s="84"/>
      <c r="TFT193" s="84"/>
      <c r="TFU193" s="85"/>
      <c r="TFV193" s="78"/>
      <c r="TFW193" s="78"/>
      <c r="TFX193" s="78"/>
      <c r="TFY193" s="100"/>
      <c r="TFZ193" s="78"/>
      <c r="TGA193" s="81"/>
      <c r="TGB193" s="102"/>
      <c r="TGC193" s="80"/>
      <c r="TGD193" s="78"/>
      <c r="TGE193" s="78"/>
      <c r="TGF193" s="78"/>
      <c r="TGG193" s="78"/>
      <c r="TGH193" s="83"/>
      <c r="TGI193" s="84"/>
      <c r="TGJ193" s="84"/>
      <c r="TGK193" s="84"/>
      <c r="TGL193" s="85"/>
      <c r="TGM193" s="78"/>
      <c r="TGN193" s="78"/>
      <c r="TGO193" s="78"/>
      <c r="TGP193" s="100"/>
      <c r="TGQ193" s="78"/>
      <c r="TGR193" s="81"/>
      <c r="TGS193" s="102"/>
      <c r="TGT193" s="80"/>
      <c r="TGU193" s="78"/>
      <c r="TGV193" s="78"/>
      <c r="TGW193" s="78"/>
      <c r="TGX193" s="78"/>
      <c r="TGY193" s="83"/>
      <c r="TGZ193" s="84"/>
      <c r="THA193" s="84"/>
      <c r="THB193" s="84"/>
      <c r="THC193" s="85"/>
      <c r="THD193" s="78"/>
      <c r="THE193" s="78"/>
      <c r="THF193" s="78"/>
      <c r="THG193" s="100"/>
      <c r="THH193" s="78"/>
      <c r="THI193" s="81"/>
      <c r="THJ193" s="102"/>
      <c r="THK193" s="80"/>
      <c r="THL193" s="78"/>
      <c r="THM193" s="78"/>
      <c r="THN193" s="78"/>
      <c r="THO193" s="78"/>
      <c r="THP193" s="83"/>
      <c r="THQ193" s="84"/>
      <c r="THR193" s="84"/>
      <c r="THS193" s="84"/>
      <c r="THT193" s="85"/>
      <c r="THU193" s="78"/>
      <c r="THV193" s="78"/>
      <c r="THW193" s="78"/>
      <c r="THX193" s="100"/>
      <c r="THY193" s="78"/>
      <c r="THZ193" s="81"/>
      <c r="TIA193" s="102"/>
      <c r="TIB193" s="80"/>
      <c r="TIC193" s="78"/>
      <c r="TID193" s="78"/>
      <c r="TIE193" s="78"/>
      <c r="TIF193" s="78"/>
      <c r="TIG193" s="83"/>
      <c r="TIH193" s="84"/>
      <c r="TII193" s="84"/>
      <c r="TIJ193" s="84"/>
      <c r="TIK193" s="85"/>
      <c r="TIL193" s="78"/>
      <c r="TIM193" s="78"/>
      <c r="TIN193" s="78"/>
      <c r="TIO193" s="100"/>
      <c r="TIP193" s="78"/>
      <c r="TIQ193" s="81"/>
      <c r="TIR193" s="102"/>
      <c r="TIS193" s="80"/>
      <c r="TIT193" s="78"/>
      <c r="TIU193" s="78"/>
      <c r="TIV193" s="78"/>
      <c r="TIW193" s="78"/>
      <c r="TIX193" s="83"/>
      <c r="TIY193" s="84"/>
      <c r="TIZ193" s="84"/>
      <c r="TJA193" s="84"/>
      <c r="TJB193" s="85"/>
      <c r="TJC193" s="78"/>
      <c r="TJD193" s="78"/>
      <c r="TJE193" s="78"/>
      <c r="TJF193" s="100"/>
      <c r="TJG193" s="78"/>
      <c r="TJH193" s="81"/>
      <c r="TJI193" s="102"/>
      <c r="TJJ193" s="80"/>
      <c r="TJK193" s="78"/>
      <c r="TJL193" s="78"/>
      <c r="TJM193" s="78"/>
      <c r="TJN193" s="78"/>
      <c r="TJO193" s="83"/>
      <c r="TJP193" s="84"/>
      <c r="TJQ193" s="84"/>
      <c r="TJR193" s="84"/>
      <c r="TJS193" s="85"/>
      <c r="TJT193" s="78"/>
      <c r="TJU193" s="78"/>
      <c r="TJV193" s="78"/>
      <c r="TJW193" s="100"/>
      <c r="TJX193" s="78"/>
      <c r="TJY193" s="81"/>
      <c r="TJZ193" s="102"/>
      <c r="TKA193" s="80"/>
      <c r="TKB193" s="78"/>
      <c r="TKC193" s="78"/>
      <c r="TKD193" s="78"/>
      <c r="TKE193" s="78"/>
      <c r="TKF193" s="83"/>
      <c r="TKG193" s="84"/>
      <c r="TKH193" s="84"/>
      <c r="TKI193" s="84"/>
      <c r="TKJ193" s="85"/>
      <c r="TKK193" s="78"/>
      <c r="TKL193" s="78"/>
      <c r="TKM193" s="78"/>
      <c r="TKN193" s="100"/>
      <c r="TKO193" s="78"/>
      <c r="TKP193" s="81"/>
      <c r="TKQ193" s="102"/>
      <c r="TKR193" s="80"/>
      <c r="TKS193" s="78"/>
      <c r="TKT193" s="78"/>
      <c r="TKU193" s="78"/>
      <c r="TKV193" s="78"/>
      <c r="TKW193" s="83"/>
      <c r="TKX193" s="84"/>
      <c r="TKY193" s="84"/>
      <c r="TKZ193" s="84"/>
      <c r="TLA193" s="85"/>
      <c r="TLB193" s="78"/>
      <c r="TLC193" s="78"/>
      <c r="TLD193" s="78"/>
      <c r="TLE193" s="100"/>
      <c r="TLF193" s="78"/>
      <c r="TLG193" s="81"/>
      <c r="TLH193" s="102"/>
      <c r="TLI193" s="80"/>
      <c r="TLJ193" s="78"/>
      <c r="TLK193" s="78"/>
      <c r="TLL193" s="78"/>
      <c r="TLM193" s="78"/>
      <c r="TLN193" s="83"/>
      <c r="TLO193" s="84"/>
      <c r="TLP193" s="84"/>
      <c r="TLQ193" s="84"/>
      <c r="TLR193" s="85"/>
      <c r="TLS193" s="78"/>
      <c r="TLT193" s="78"/>
      <c r="TLU193" s="78"/>
      <c r="TLV193" s="100"/>
      <c r="TLW193" s="78"/>
      <c r="TLX193" s="81"/>
      <c r="TLY193" s="102"/>
      <c r="TLZ193" s="80"/>
      <c r="TMA193" s="78"/>
      <c r="TMB193" s="78"/>
      <c r="TMC193" s="78"/>
      <c r="TMD193" s="78"/>
      <c r="TME193" s="83"/>
      <c r="TMF193" s="84"/>
      <c r="TMG193" s="84"/>
      <c r="TMH193" s="84"/>
      <c r="TMI193" s="85"/>
      <c r="TMJ193" s="78"/>
      <c r="TMK193" s="78"/>
      <c r="TML193" s="78"/>
      <c r="TMM193" s="100"/>
      <c r="TMN193" s="78"/>
      <c r="TMO193" s="81"/>
      <c r="TMP193" s="102"/>
      <c r="TMQ193" s="80"/>
      <c r="TMR193" s="78"/>
      <c r="TMS193" s="78"/>
      <c r="TMT193" s="78"/>
      <c r="TMU193" s="78"/>
      <c r="TMV193" s="83"/>
      <c r="TMW193" s="84"/>
      <c r="TMX193" s="84"/>
      <c r="TMY193" s="84"/>
      <c r="TMZ193" s="85"/>
      <c r="TNA193" s="78"/>
      <c r="TNB193" s="78"/>
      <c r="TNC193" s="78"/>
      <c r="TND193" s="100"/>
      <c r="TNE193" s="78"/>
      <c r="TNF193" s="81"/>
      <c r="TNG193" s="102"/>
      <c r="TNH193" s="80"/>
      <c r="TNI193" s="78"/>
      <c r="TNJ193" s="78"/>
      <c r="TNK193" s="78"/>
      <c r="TNL193" s="78"/>
      <c r="TNM193" s="83"/>
      <c r="TNN193" s="84"/>
      <c r="TNO193" s="84"/>
      <c r="TNP193" s="84"/>
      <c r="TNQ193" s="85"/>
      <c r="TNR193" s="78"/>
      <c r="TNS193" s="78"/>
      <c r="TNT193" s="78"/>
      <c r="TNU193" s="100"/>
      <c r="TNV193" s="78"/>
      <c r="TNW193" s="81"/>
      <c r="TNX193" s="102"/>
      <c r="TNY193" s="80"/>
      <c r="TNZ193" s="78"/>
      <c r="TOA193" s="78"/>
      <c r="TOB193" s="78"/>
      <c r="TOC193" s="78"/>
      <c r="TOD193" s="83"/>
      <c r="TOE193" s="84"/>
      <c r="TOF193" s="84"/>
      <c r="TOG193" s="84"/>
      <c r="TOH193" s="85"/>
      <c r="TOI193" s="78"/>
      <c r="TOJ193" s="78"/>
      <c r="TOK193" s="78"/>
      <c r="TOL193" s="100"/>
      <c r="TOM193" s="78"/>
      <c r="TON193" s="81"/>
      <c r="TOO193" s="102"/>
      <c r="TOP193" s="80"/>
      <c r="TOQ193" s="78"/>
      <c r="TOR193" s="78"/>
      <c r="TOS193" s="78"/>
      <c r="TOT193" s="78"/>
      <c r="TOU193" s="83"/>
      <c r="TOV193" s="84"/>
      <c r="TOW193" s="84"/>
      <c r="TOX193" s="84"/>
      <c r="TOY193" s="85"/>
      <c r="TOZ193" s="78"/>
      <c r="TPA193" s="78"/>
      <c r="TPB193" s="78"/>
      <c r="TPC193" s="100"/>
      <c r="TPD193" s="78"/>
      <c r="TPE193" s="81"/>
      <c r="TPF193" s="102"/>
      <c r="TPG193" s="80"/>
      <c r="TPH193" s="78"/>
      <c r="TPI193" s="78"/>
      <c r="TPJ193" s="78"/>
      <c r="TPK193" s="78"/>
      <c r="TPL193" s="83"/>
      <c r="TPM193" s="84"/>
      <c r="TPN193" s="84"/>
      <c r="TPO193" s="84"/>
      <c r="TPP193" s="85"/>
      <c r="TPQ193" s="78"/>
      <c r="TPR193" s="78"/>
      <c r="TPS193" s="78"/>
      <c r="TPT193" s="100"/>
      <c r="TPU193" s="78"/>
      <c r="TPV193" s="81"/>
      <c r="TPW193" s="102"/>
      <c r="TPX193" s="80"/>
      <c r="TPY193" s="78"/>
      <c r="TPZ193" s="78"/>
      <c r="TQA193" s="78"/>
      <c r="TQB193" s="78"/>
      <c r="TQC193" s="83"/>
      <c r="TQD193" s="84"/>
      <c r="TQE193" s="84"/>
      <c r="TQF193" s="84"/>
      <c r="TQG193" s="85"/>
      <c r="TQH193" s="78"/>
      <c r="TQI193" s="78"/>
      <c r="TQJ193" s="78"/>
      <c r="TQK193" s="100"/>
      <c r="TQL193" s="78"/>
      <c r="TQM193" s="81"/>
      <c r="TQN193" s="102"/>
      <c r="TQO193" s="80"/>
      <c r="TQP193" s="78"/>
      <c r="TQQ193" s="78"/>
      <c r="TQR193" s="78"/>
      <c r="TQS193" s="78"/>
      <c r="TQT193" s="83"/>
      <c r="TQU193" s="84"/>
      <c r="TQV193" s="84"/>
      <c r="TQW193" s="84"/>
      <c r="TQX193" s="85"/>
      <c r="TQY193" s="78"/>
      <c r="TQZ193" s="78"/>
      <c r="TRA193" s="78"/>
      <c r="TRB193" s="100"/>
      <c r="TRC193" s="78"/>
      <c r="TRD193" s="81"/>
      <c r="TRE193" s="102"/>
      <c r="TRF193" s="80"/>
      <c r="TRG193" s="78"/>
      <c r="TRH193" s="78"/>
      <c r="TRI193" s="78"/>
      <c r="TRJ193" s="78"/>
      <c r="TRK193" s="83"/>
      <c r="TRL193" s="84"/>
      <c r="TRM193" s="84"/>
      <c r="TRN193" s="84"/>
      <c r="TRO193" s="85"/>
      <c r="TRP193" s="78"/>
      <c r="TRQ193" s="78"/>
      <c r="TRR193" s="78"/>
      <c r="TRS193" s="100"/>
      <c r="TRT193" s="78"/>
      <c r="TRU193" s="81"/>
      <c r="TRV193" s="102"/>
      <c r="TRW193" s="80"/>
      <c r="TRX193" s="78"/>
      <c r="TRY193" s="78"/>
      <c r="TRZ193" s="78"/>
      <c r="TSA193" s="78"/>
      <c r="TSB193" s="83"/>
      <c r="TSC193" s="84"/>
      <c r="TSD193" s="84"/>
      <c r="TSE193" s="84"/>
      <c r="TSF193" s="85"/>
      <c r="TSG193" s="78"/>
      <c r="TSH193" s="78"/>
      <c r="TSI193" s="78"/>
      <c r="TSJ193" s="100"/>
      <c r="TSK193" s="78"/>
      <c r="TSL193" s="81"/>
      <c r="TSM193" s="102"/>
      <c r="TSN193" s="80"/>
      <c r="TSO193" s="78"/>
      <c r="TSP193" s="78"/>
      <c r="TSQ193" s="78"/>
      <c r="TSR193" s="78"/>
      <c r="TSS193" s="83"/>
      <c r="TST193" s="84"/>
      <c r="TSU193" s="84"/>
      <c r="TSV193" s="84"/>
      <c r="TSW193" s="85"/>
      <c r="TSX193" s="78"/>
      <c r="TSY193" s="78"/>
      <c r="TSZ193" s="78"/>
      <c r="TTA193" s="100"/>
      <c r="TTB193" s="78"/>
      <c r="TTC193" s="81"/>
      <c r="TTD193" s="102"/>
      <c r="TTE193" s="80"/>
      <c r="TTF193" s="78"/>
      <c r="TTG193" s="78"/>
      <c r="TTH193" s="78"/>
      <c r="TTI193" s="78"/>
      <c r="TTJ193" s="83"/>
      <c r="TTK193" s="84"/>
      <c r="TTL193" s="84"/>
      <c r="TTM193" s="84"/>
      <c r="TTN193" s="85"/>
      <c r="TTO193" s="78"/>
      <c r="TTP193" s="78"/>
      <c r="TTQ193" s="78"/>
      <c r="TTR193" s="100"/>
      <c r="TTS193" s="78"/>
      <c r="TTT193" s="81"/>
      <c r="TTU193" s="102"/>
      <c r="TTV193" s="80"/>
      <c r="TTW193" s="78"/>
      <c r="TTX193" s="78"/>
      <c r="TTY193" s="78"/>
      <c r="TTZ193" s="78"/>
      <c r="TUA193" s="83"/>
      <c r="TUB193" s="84"/>
      <c r="TUC193" s="84"/>
      <c r="TUD193" s="84"/>
      <c r="TUE193" s="85"/>
      <c r="TUF193" s="78"/>
      <c r="TUG193" s="78"/>
      <c r="TUH193" s="78"/>
      <c r="TUI193" s="100"/>
      <c r="TUJ193" s="78"/>
      <c r="TUK193" s="81"/>
      <c r="TUL193" s="102"/>
      <c r="TUM193" s="80"/>
      <c r="TUN193" s="78"/>
      <c r="TUO193" s="78"/>
      <c r="TUP193" s="78"/>
      <c r="TUQ193" s="78"/>
      <c r="TUR193" s="83"/>
      <c r="TUS193" s="84"/>
      <c r="TUT193" s="84"/>
      <c r="TUU193" s="84"/>
      <c r="TUV193" s="85"/>
      <c r="TUW193" s="78"/>
      <c r="TUX193" s="78"/>
      <c r="TUY193" s="78"/>
      <c r="TUZ193" s="100"/>
      <c r="TVA193" s="78"/>
      <c r="TVB193" s="81"/>
      <c r="TVC193" s="102"/>
      <c r="TVD193" s="80"/>
      <c r="TVE193" s="78"/>
      <c r="TVF193" s="78"/>
      <c r="TVG193" s="78"/>
      <c r="TVH193" s="78"/>
      <c r="TVI193" s="83"/>
      <c r="TVJ193" s="84"/>
      <c r="TVK193" s="84"/>
      <c r="TVL193" s="84"/>
      <c r="TVM193" s="85"/>
      <c r="TVN193" s="78"/>
      <c r="TVO193" s="78"/>
      <c r="TVP193" s="78"/>
      <c r="TVQ193" s="100"/>
      <c r="TVR193" s="78"/>
      <c r="TVS193" s="81"/>
      <c r="TVT193" s="102"/>
      <c r="TVU193" s="80"/>
      <c r="TVV193" s="78"/>
      <c r="TVW193" s="78"/>
      <c r="TVX193" s="78"/>
      <c r="TVY193" s="78"/>
      <c r="TVZ193" s="83"/>
      <c r="TWA193" s="84"/>
      <c r="TWB193" s="84"/>
      <c r="TWC193" s="84"/>
      <c r="TWD193" s="85"/>
      <c r="TWE193" s="78"/>
      <c r="TWF193" s="78"/>
      <c r="TWG193" s="78"/>
      <c r="TWH193" s="100"/>
      <c r="TWI193" s="78"/>
      <c r="TWJ193" s="81"/>
      <c r="TWK193" s="102"/>
      <c r="TWL193" s="80"/>
      <c r="TWM193" s="78"/>
      <c r="TWN193" s="78"/>
      <c r="TWO193" s="78"/>
      <c r="TWP193" s="78"/>
      <c r="TWQ193" s="83"/>
      <c r="TWR193" s="84"/>
      <c r="TWS193" s="84"/>
      <c r="TWT193" s="84"/>
      <c r="TWU193" s="85"/>
      <c r="TWV193" s="78"/>
      <c r="TWW193" s="78"/>
      <c r="TWX193" s="78"/>
      <c r="TWY193" s="100"/>
      <c r="TWZ193" s="78"/>
      <c r="TXA193" s="81"/>
      <c r="TXB193" s="102"/>
      <c r="TXC193" s="80"/>
      <c r="TXD193" s="78"/>
      <c r="TXE193" s="78"/>
      <c r="TXF193" s="78"/>
      <c r="TXG193" s="78"/>
      <c r="TXH193" s="83"/>
      <c r="TXI193" s="84"/>
      <c r="TXJ193" s="84"/>
      <c r="TXK193" s="84"/>
      <c r="TXL193" s="85"/>
      <c r="TXM193" s="78"/>
      <c r="TXN193" s="78"/>
      <c r="TXO193" s="78"/>
      <c r="TXP193" s="100"/>
      <c r="TXQ193" s="78"/>
      <c r="TXR193" s="81"/>
      <c r="TXS193" s="102"/>
      <c r="TXT193" s="80"/>
      <c r="TXU193" s="78"/>
      <c r="TXV193" s="78"/>
      <c r="TXW193" s="78"/>
      <c r="TXX193" s="78"/>
      <c r="TXY193" s="83"/>
      <c r="TXZ193" s="84"/>
      <c r="TYA193" s="84"/>
      <c r="TYB193" s="84"/>
      <c r="TYC193" s="85"/>
      <c r="TYD193" s="78"/>
      <c r="TYE193" s="78"/>
      <c r="TYF193" s="78"/>
      <c r="TYG193" s="100"/>
      <c r="TYH193" s="78"/>
      <c r="TYI193" s="81"/>
      <c r="TYJ193" s="102"/>
      <c r="TYK193" s="80"/>
      <c r="TYL193" s="78"/>
      <c r="TYM193" s="78"/>
      <c r="TYN193" s="78"/>
      <c r="TYO193" s="78"/>
      <c r="TYP193" s="83"/>
      <c r="TYQ193" s="84"/>
      <c r="TYR193" s="84"/>
      <c r="TYS193" s="84"/>
      <c r="TYT193" s="85"/>
      <c r="TYU193" s="78"/>
      <c r="TYV193" s="78"/>
      <c r="TYW193" s="78"/>
      <c r="TYX193" s="100"/>
      <c r="TYY193" s="78"/>
      <c r="TYZ193" s="81"/>
      <c r="TZA193" s="102"/>
      <c r="TZB193" s="80"/>
      <c r="TZC193" s="78"/>
      <c r="TZD193" s="78"/>
      <c r="TZE193" s="78"/>
      <c r="TZF193" s="78"/>
      <c r="TZG193" s="83"/>
      <c r="TZH193" s="84"/>
      <c r="TZI193" s="84"/>
      <c r="TZJ193" s="84"/>
      <c r="TZK193" s="85"/>
      <c r="TZL193" s="78"/>
      <c r="TZM193" s="78"/>
      <c r="TZN193" s="78"/>
      <c r="TZO193" s="100"/>
      <c r="TZP193" s="78"/>
      <c r="TZQ193" s="81"/>
      <c r="TZR193" s="102"/>
      <c r="TZS193" s="80"/>
      <c r="TZT193" s="78"/>
      <c r="TZU193" s="78"/>
      <c r="TZV193" s="78"/>
      <c r="TZW193" s="78"/>
      <c r="TZX193" s="83"/>
      <c r="TZY193" s="84"/>
      <c r="TZZ193" s="84"/>
      <c r="UAA193" s="84"/>
      <c r="UAB193" s="85"/>
      <c r="UAC193" s="78"/>
      <c r="UAD193" s="78"/>
      <c r="UAE193" s="78"/>
      <c r="UAF193" s="100"/>
      <c r="UAG193" s="78"/>
      <c r="UAH193" s="81"/>
      <c r="UAI193" s="102"/>
      <c r="UAJ193" s="80"/>
      <c r="UAK193" s="78"/>
      <c r="UAL193" s="78"/>
      <c r="UAM193" s="78"/>
      <c r="UAN193" s="78"/>
      <c r="UAO193" s="83"/>
      <c r="UAP193" s="84"/>
      <c r="UAQ193" s="84"/>
      <c r="UAR193" s="84"/>
      <c r="UAS193" s="85"/>
      <c r="UAT193" s="78"/>
      <c r="UAU193" s="78"/>
      <c r="UAV193" s="78"/>
      <c r="UAW193" s="100"/>
      <c r="UAX193" s="78"/>
      <c r="UAY193" s="81"/>
      <c r="UAZ193" s="102"/>
      <c r="UBA193" s="80"/>
      <c r="UBB193" s="78"/>
      <c r="UBC193" s="78"/>
      <c r="UBD193" s="78"/>
      <c r="UBE193" s="78"/>
      <c r="UBF193" s="83"/>
      <c r="UBG193" s="84"/>
      <c r="UBH193" s="84"/>
      <c r="UBI193" s="84"/>
      <c r="UBJ193" s="85"/>
      <c r="UBK193" s="78"/>
      <c r="UBL193" s="78"/>
      <c r="UBM193" s="78"/>
      <c r="UBN193" s="100"/>
      <c r="UBO193" s="78"/>
      <c r="UBP193" s="81"/>
      <c r="UBQ193" s="102"/>
      <c r="UBR193" s="80"/>
      <c r="UBS193" s="78"/>
      <c r="UBT193" s="78"/>
      <c r="UBU193" s="78"/>
      <c r="UBV193" s="78"/>
      <c r="UBW193" s="83"/>
      <c r="UBX193" s="84"/>
      <c r="UBY193" s="84"/>
      <c r="UBZ193" s="84"/>
      <c r="UCA193" s="85"/>
      <c r="UCB193" s="78"/>
      <c r="UCC193" s="78"/>
      <c r="UCD193" s="78"/>
      <c r="UCE193" s="100"/>
      <c r="UCF193" s="78"/>
      <c r="UCG193" s="81"/>
      <c r="UCH193" s="102"/>
      <c r="UCI193" s="80"/>
      <c r="UCJ193" s="78"/>
      <c r="UCK193" s="78"/>
      <c r="UCL193" s="78"/>
      <c r="UCM193" s="78"/>
      <c r="UCN193" s="83"/>
      <c r="UCO193" s="84"/>
      <c r="UCP193" s="84"/>
      <c r="UCQ193" s="84"/>
      <c r="UCR193" s="85"/>
      <c r="UCS193" s="78"/>
      <c r="UCT193" s="78"/>
      <c r="UCU193" s="78"/>
      <c r="UCV193" s="100"/>
      <c r="UCW193" s="78"/>
      <c r="UCX193" s="81"/>
      <c r="UCY193" s="102"/>
      <c r="UCZ193" s="80"/>
      <c r="UDA193" s="78"/>
      <c r="UDB193" s="78"/>
      <c r="UDC193" s="78"/>
      <c r="UDD193" s="78"/>
      <c r="UDE193" s="83"/>
      <c r="UDF193" s="84"/>
      <c r="UDG193" s="84"/>
      <c r="UDH193" s="84"/>
      <c r="UDI193" s="85"/>
      <c r="UDJ193" s="78"/>
      <c r="UDK193" s="78"/>
      <c r="UDL193" s="78"/>
      <c r="UDM193" s="100"/>
      <c r="UDN193" s="78"/>
      <c r="UDO193" s="81"/>
      <c r="UDP193" s="102"/>
      <c r="UDQ193" s="80"/>
      <c r="UDR193" s="78"/>
      <c r="UDS193" s="78"/>
      <c r="UDT193" s="78"/>
      <c r="UDU193" s="78"/>
      <c r="UDV193" s="83"/>
      <c r="UDW193" s="84"/>
      <c r="UDX193" s="84"/>
      <c r="UDY193" s="84"/>
      <c r="UDZ193" s="85"/>
      <c r="UEA193" s="78"/>
      <c r="UEB193" s="78"/>
      <c r="UEC193" s="78"/>
      <c r="UED193" s="100"/>
      <c r="UEE193" s="78"/>
      <c r="UEF193" s="81"/>
      <c r="UEG193" s="102"/>
      <c r="UEH193" s="80"/>
      <c r="UEI193" s="78"/>
      <c r="UEJ193" s="78"/>
      <c r="UEK193" s="78"/>
      <c r="UEL193" s="78"/>
      <c r="UEM193" s="83"/>
      <c r="UEN193" s="84"/>
      <c r="UEO193" s="84"/>
      <c r="UEP193" s="84"/>
      <c r="UEQ193" s="85"/>
      <c r="UER193" s="78"/>
      <c r="UES193" s="78"/>
      <c r="UET193" s="78"/>
      <c r="UEU193" s="100"/>
      <c r="UEV193" s="78"/>
      <c r="UEW193" s="81"/>
      <c r="UEX193" s="102"/>
      <c r="UEY193" s="80"/>
      <c r="UEZ193" s="78"/>
      <c r="UFA193" s="78"/>
      <c r="UFB193" s="78"/>
      <c r="UFC193" s="78"/>
      <c r="UFD193" s="83"/>
      <c r="UFE193" s="84"/>
      <c r="UFF193" s="84"/>
      <c r="UFG193" s="84"/>
      <c r="UFH193" s="85"/>
      <c r="UFI193" s="78"/>
      <c r="UFJ193" s="78"/>
      <c r="UFK193" s="78"/>
      <c r="UFL193" s="100"/>
      <c r="UFM193" s="78"/>
      <c r="UFN193" s="81"/>
      <c r="UFO193" s="102"/>
      <c r="UFP193" s="80"/>
      <c r="UFQ193" s="78"/>
      <c r="UFR193" s="78"/>
      <c r="UFS193" s="78"/>
      <c r="UFT193" s="78"/>
      <c r="UFU193" s="83"/>
      <c r="UFV193" s="84"/>
      <c r="UFW193" s="84"/>
      <c r="UFX193" s="84"/>
      <c r="UFY193" s="85"/>
      <c r="UFZ193" s="78"/>
      <c r="UGA193" s="78"/>
      <c r="UGB193" s="78"/>
      <c r="UGC193" s="100"/>
      <c r="UGD193" s="78"/>
      <c r="UGE193" s="81"/>
      <c r="UGF193" s="102"/>
      <c r="UGG193" s="80"/>
      <c r="UGH193" s="78"/>
      <c r="UGI193" s="78"/>
      <c r="UGJ193" s="78"/>
      <c r="UGK193" s="78"/>
      <c r="UGL193" s="83"/>
      <c r="UGM193" s="84"/>
      <c r="UGN193" s="84"/>
      <c r="UGO193" s="84"/>
      <c r="UGP193" s="85"/>
      <c r="UGQ193" s="78"/>
      <c r="UGR193" s="78"/>
      <c r="UGS193" s="78"/>
      <c r="UGT193" s="100"/>
      <c r="UGU193" s="78"/>
      <c r="UGV193" s="81"/>
      <c r="UGW193" s="102"/>
      <c r="UGX193" s="80"/>
      <c r="UGY193" s="78"/>
      <c r="UGZ193" s="78"/>
      <c r="UHA193" s="78"/>
      <c r="UHB193" s="78"/>
      <c r="UHC193" s="83"/>
      <c r="UHD193" s="84"/>
      <c r="UHE193" s="84"/>
      <c r="UHF193" s="84"/>
      <c r="UHG193" s="85"/>
      <c r="UHH193" s="78"/>
      <c r="UHI193" s="78"/>
      <c r="UHJ193" s="78"/>
      <c r="UHK193" s="100"/>
      <c r="UHL193" s="78"/>
      <c r="UHM193" s="81"/>
      <c r="UHN193" s="102"/>
      <c r="UHO193" s="80"/>
      <c r="UHP193" s="78"/>
      <c r="UHQ193" s="78"/>
      <c r="UHR193" s="78"/>
      <c r="UHS193" s="78"/>
      <c r="UHT193" s="83"/>
      <c r="UHU193" s="84"/>
      <c r="UHV193" s="84"/>
      <c r="UHW193" s="84"/>
      <c r="UHX193" s="85"/>
      <c r="UHY193" s="78"/>
      <c r="UHZ193" s="78"/>
      <c r="UIA193" s="78"/>
      <c r="UIB193" s="100"/>
      <c r="UIC193" s="78"/>
      <c r="UID193" s="81"/>
      <c r="UIE193" s="102"/>
      <c r="UIF193" s="80"/>
      <c r="UIG193" s="78"/>
      <c r="UIH193" s="78"/>
      <c r="UII193" s="78"/>
      <c r="UIJ193" s="78"/>
      <c r="UIK193" s="83"/>
      <c r="UIL193" s="84"/>
      <c r="UIM193" s="84"/>
      <c r="UIN193" s="84"/>
      <c r="UIO193" s="85"/>
      <c r="UIP193" s="78"/>
      <c r="UIQ193" s="78"/>
      <c r="UIR193" s="78"/>
      <c r="UIS193" s="100"/>
      <c r="UIT193" s="78"/>
      <c r="UIU193" s="81"/>
      <c r="UIV193" s="102"/>
      <c r="UIW193" s="80"/>
      <c r="UIX193" s="78"/>
      <c r="UIY193" s="78"/>
      <c r="UIZ193" s="78"/>
      <c r="UJA193" s="78"/>
      <c r="UJB193" s="83"/>
      <c r="UJC193" s="84"/>
      <c r="UJD193" s="84"/>
      <c r="UJE193" s="84"/>
      <c r="UJF193" s="85"/>
      <c r="UJG193" s="78"/>
      <c r="UJH193" s="78"/>
      <c r="UJI193" s="78"/>
      <c r="UJJ193" s="100"/>
      <c r="UJK193" s="78"/>
      <c r="UJL193" s="81"/>
      <c r="UJM193" s="102"/>
      <c r="UJN193" s="80"/>
      <c r="UJO193" s="78"/>
      <c r="UJP193" s="78"/>
      <c r="UJQ193" s="78"/>
      <c r="UJR193" s="78"/>
      <c r="UJS193" s="83"/>
      <c r="UJT193" s="84"/>
      <c r="UJU193" s="84"/>
      <c r="UJV193" s="84"/>
      <c r="UJW193" s="85"/>
      <c r="UJX193" s="78"/>
      <c r="UJY193" s="78"/>
      <c r="UJZ193" s="78"/>
      <c r="UKA193" s="100"/>
      <c r="UKB193" s="78"/>
      <c r="UKC193" s="81"/>
      <c r="UKD193" s="102"/>
      <c r="UKE193" s="80"/>
      <c r="UKF193" s="78"/>
      <c r="UKG193" s="78"/>
      <c r="UKH193" s="78"/>
      <c r="UKI193" s="78"/>
      <c r="UKJ193" s="83"/>
      <c r="UKK193" s="84"/>
      <c r="UKL193" s="84"/>
      <c r="UKM193" s="84"/>
      <c r="UKN193" s="85"/>
      <c r="UKO193" s="78"/>
      <c r="UKP193" s="78"/>
      <c r="UKQ193" s="78"/>
      <c r="UKR193" s="100"/>
      <c r="UKS193" s="78"/>
      <c r="UKT193" s="81"/>
      <c r="UKU193" s="102"/>
      <c r="UKV193" s="80"/>
      <c r="UKW193" s="78"/>
      <c r="UKX193" s="78"/>
      <c r="UKY193" s="78"/>
      <c r="UKZ193" s="78"/>
      <c r="ULA193" s="83"/>
      <c r="ULB193" s="84"/>
      <c r="ULC193" s="84"/>
      <c r="ULD193" s="84"/>
      <c r="ULE193" s="85"/>
      <c r="ULF193" s="78"/>
      <c r="ULG193" s="78"/>
      <c r="ULH193" s="78"/>
      <c r="ULI193" s="100"/>
      <c r="ULJ193" s="78"/>
      <c r="ULK193" s="81"/>
      <c r="ULL193" s="102"/>
      <c r="ULM193" s="80"/>
      <c r="ULN193" s="78"/>
      <c r="ULO193" s="78"/>
      <c r="ULP193" s="78"/>
      <c r="ULQ193" s="78"/>
      <c r="ULR193" s="83"/>
      <c r="ULS193" s="84"/>
      <c r="ULT193" s="84"/>
      <c r="ULU193" s="84"/>
      <c r="ULV193" s="85"/>
      <c r="ULW193" s="78"/>
      <c r="ULX193" s="78"/>
      <c r="ULY193" s="78"/>
      <c r="ULZ193" s="100"/>
      <c r="UMA193" s="78"/>
      <c r="UMB193" s="81"/>
      <c r="UMC193" s="102"/>
      <c r="UMD193" s="80"/>
      <c r="UME193" s="78"/>
      <c r="UMF193" s="78"/>
      <c r="UMG193" s="78"/>
      <c r="UMH193" s="78"/>
      <c r="UMI193" s="83"/>
      <c r="UMJ193" s="84"/>
      <c r="UMK193" s="84"/>
      <c r="UML193" s="84"/>
      <c r="UMM193" s="85"/>
      <c r="UMN193" s="78"/>
      <c r="UMO193" s="78"/>
      <c r="UMP193" s="78"/>
      <c r="UMQ193" s="100"/>
      <c r="UMR193" s="78"/>
      <c r="UMS193" s="81"/>
      <c r="UMT193" s="102"/>
      <c r="UMU193" s="80"/>
      <c r="UMV193" s="78"/>
      <c r="UMW193" s="78"/>
      <c r="UMX193" s="78"/>
      <c r="UMY193" s="78"/>
      <c r="UMZ193" s="83"/>
      <c r="UNA193" s="84"/>
      <c r="UNB193" s="84"/>
      <c r="UNC193" s="84"/>
      <c r="UND193" s="85"/>
      <c r="UNE193" s="78"/>
      <c r="UNF193" s="78"/>
      <c r="UNG193" s="78"/>
      <c r="UNH193" s="100"/>
      <c r="UNI193" s="78"/>
      <c r="UNJ193" s="81"/>
      <c r="UNK193" s="102"/>
      <c r="UNL193" s="80"/>
      <c r="UNM193" s="78"/>
      <c r="UNN193" s="78"/>
      <c r="UNO193" s="78"/>
      <c r="UNP193" s="78"/>
      <c r="UNQ193" s="83"/>
      <c r="UNR193" s="84"/>
      <c r="UNS193" s="84"/>
      <c r="UNT193" s="84"/>
      <c r="UNU193" s="85"/>
      <c r="UNV193" s="78"/>
      <c r="UNW193" s="78"/>
      <c r="UNX193" s="78"/>
      <c r="UNY193" s="100"/>
      <c r="UNZ193" s="78"/>
      <c r="UOA193" s="81"/>
      <c r="UOB193" s="102"/>
      <c r="UOC193" s="80"/>
      <c r="UOD193" s="78"/>
      <c r="UOE193" s="78"/>
      <c r="UOF193" s="78"/>
      <c r="UOG193" s="78"/>
      <c r="UOH193" s="83"/>
      <c r="UOI193" s="84"/>
      <c r="UOJ193" s="84"/>
      <c r="UOK193" s="84"/>
      <c r="UOL193" s="85"/>
      <c r="UOM193" s="78"/>
      <c r="UON193" s="78"/>
      <c r="UOO193" s="78"/>
      <c r="UOP193" s="100"/>
      <c r="UOQ193" s="78"/>
      <c r="UOR193" s="81"/>
      <c r="UOS193" s="102"/>
      <c r="UOT193" s="80"/>
      <c r="UOU193" s="78"/>
      <c r="UOV193" s="78"/>
      <c r="UOW193" s="78"/>
      <c r="UOX193" s="78"/>
      <c r="UOY193" s="83"/>
      <c r="UOZ193" s="84"/>
      <c r="UPA193" s="84"/>
      <c r="UPB193" s="84"/>
      <c r="UPC193" s="85"/>
      <c r="UPD193" s="78"/>
      <c r="UPE193" s="78"/>
      <c r="UPF193" s="78"/>
      <c r="UPG193" s="100"/>
      <c r="UPH193" s="78"/>
      <c r="UPI193" s="81"/>
      <c r="UPJ193" s="102"/>
      <c r="UPK193" s="80"/>
      <c r="UPL193" s="78"/>
      <c r="UPM193" s="78"/>
      <c r="UPN193" s="78"/>
      <c r="UPO193" s="78"/>
      <c r="UPP193" s="83"/>
      <c r="UPQ193" s="84"/>
      <c r="UPR193" s="84"/>
      <c r="UPS193" s="84"/>
      <c r="UPT193" s="85"/>
      <c r="UPU193" s="78"/>
      <c r="UPV193" s="78"/>
      <c r="UPW193" s="78"/>
      <c r="UPX193" s="100"/>
      <c r="UPY193" s="78"/>
      <c r="UPZ193" s="81"/>
      <c r="UQA193" s="102"/>
      <c r="UQB193" s="80"/>
      <c r="UQC193" s="78"/>
      <c r="UQD193" s="78"/>
      <c r="UQE193" s="78"/>
      <c r="UQF193" s="78"/>
      <c r="UQG193" s="83"/>
      <c r="UQH193" s="84"/>
      <c r="UQI193" s="84"/>
      <c r="UQJ193" s="84"/>
      <c r="UQK193" s="85"/>
      <c r="UQL193" s="78"/>
      <c r="UQM193" s="78"/>
      <c r="UQN193" s="78"/>
      <c r="UQO193" s="100"/>
      <c r="UQP193" s="78"/>
      <c r="UQQ193" s="81"/>
      <c r="UQR193" s="102"/>
      <c r="UQS193" s="80"/>
      <c r="UQT193" s="78"/>
      <c r="UQU193" s="78"/>
      <c r="UQV193" s="78"/>
      <c r="UQW193" s="78"/>
      <c r="UQX193" s="83"/>
      <c r="UQY193" s="84"/>
      <c r="UQZ193" s="84"/>
      <c r="URA193" s="84"/>
      <c r="URB193" s="85"/>
      <c r="URC193" s="78"/>
      <c r="URD193" s="78"/>
      <c r="URE193" s="78"/>
      <c r="URF193" s="100"/>
      <c r="URG193" s="78"/>
      <c r="URH193" s="81"/>
      <c r="URI193" s="102"/>
      <c r="URJ193" s="80"/>
      <c r="URK193" s="78"/>
      <c r="URL193" s="78"/>
      <c r="URM193" s="78"/>
      <c r="URN193" s="78"/>
      <c r="URO193" s="83"/>
      <c r="URP193" s="84"/>
      <c r="URQ193" s="84"/>
      <c r="URR193" s="84"/>
      <c r="URS193" s="85"/>
      <c r="URT193" s="78"/>
      <c r="URU193" s="78"/>
      <c r="URV193" s="78"/>
      <c r="URW193" s="100"/>
      <c r="URX193" s="78"/>
      <c r="URY193" s="81"/>
      <c r="URZ193" s="102"/>
      <c r="USA193" s="80"/>
      <c r="USB193" s="78"/>
      <c r="USC193" s="78"/>
      <c r="USD193" s="78"/>
      <c r="USE193" s="78"/>
      <c r="USF193" s="83"/>
      <c r="USG193" s="84"/>
      <c r="USH193" s="84"/>
      <c r="USI193" s="84"/>
      <c r="USJ193" s="85"/>
      <c r="USK193" s="78"/>
      <c r="USL193" s="78"/>
      <c r="USM193" s="78"/>
      <c r="USN193" s="100"/>
      <c r="USO193" s="78"/>
      <c r="USP193" s="81"/>
      <c r="USQ193" s="102"/>
      <c r="USR193" s="80"/>
      <c r="USS193" s="78"/>
      <c r="UST193" s="78"/>
      <c r="USU193" s="78"/>
      <c r="USV193" s="78"/>
      <c r="USW193" s="83"/>
      <c r="USX193" s="84"/>
      <c r="USY193" s="84"/>
      <c r="USZ193" s="84"/>
      <c r="UTA193" s="85"/>
      <c r="UTB193" s="78"/>
      <c r="UTC193" s="78"/>
      <c r="UTD193" s="78"/>
      <c r="UTE193" s="100"/>
      <c r="UTF193" s="78"/>
      <c r="UTG193" s="81"/>
      <c r="UTH193" s="102"/>
      <c r="UTI193" s="80"/>
      <c r="UTJ193" s="78"/>
      <c r="UTK193" s="78"/>
      <c r="UTL193" s="78"/>
      <c r="UTM193" s="78"/>
      <c r="UTN193" s="83"/>
      <c r="UTO193" s="84"/>
      <c r="UTP193" s="84"/>
      <c r="UTQ193" s="84"/>
      <c r="UTR193" s="85"/>
      <c r="UTS193" s="78"/>
      <c r="UTT193" s="78"/>
      <c r="UTU193" s="78"/>
      <c r="UTV193" s="100"/>
      <c r="UTW193" s="78"/>
      <c r="UTX193" s="81"/>
      <c r="UTY193" s="102"/>
      <c r="UTZ193" s="80"/>
      <c r="UUA193" s="78"/>
      <c r="UUB193" s="78"/>
      <c r="UUC193" s="78"/>
      <c r="UUD193" s="78"/>
      <c r="UUE193" s="83"/>
      <c r="UUF193" s="84"/>
      <c r="UUG193" s="84"/>
      <c r="UUH193" s="84"/>
      <c r="UUI193" s="85"/>
      <c r="UUJ193" s="78"/>
      <c r="UUK193" s="78"/>
      <c r="UUL193" s="78"/>
      <c r="UUM193" s="100"/>
      <c r="UUN193" s="78"/>
      <c r="UUO193" s="81"/>
      <c r="UUP193" s="102"/>
      <c r="UUQ193" s="80"/>
      <c r="UUR193" s="78"/>
      <c r="UUS193" s="78"/>
      <c r="UUT193" s="78"/>
      <c r="UUU193" s="78"/>
      <c r="UUV193" s="83"/>
      <c r="UUW193" s="84"/>
      <c r="UUX193" s="84"/>
      <c r="UUY193" s="84"/>
      <c r="UUZ193" s="85"/>
      <c r="UVA193" s="78"/>
      <c r="UVB193" s="78"/>
      <c r="UVC193" s="78"/>
      <c r="UVD193" s="100"/>
      <c r="UVE193" s="78"/>
      <c r="UVF193" s="81"/>
      <c r="UVG193" s="102"/>
      <c r="UVH193" s="80"/>
      <c r="UVI193" s="78"/>
      <c r="UVJ193" s="78"/>
      <c r="UVK193" s="78"/>
      <c r="UVL193" s="78"/>
      <c r="UVM193" s="83"/>
      <c r="UVN193" s="84"/>
      <c r="UVO193" s="84"/>
      <c r="UVP193" s="84"/>
      <c r="UVQ193" s="85"/>
      <c r="UVR193" s="78"/>
      <c r="UVS193" s="78"/>
      <c r="UVT193" s="78"/>
      <c r="UVU193" s="100"/>
      <c r="UVV193" s="78"/>
      <c r="UVW193" s="81"/>
      <c r="UVX193" s="102"/>
      <c r="UVY193" s="80"/>
      <c r="UVZ193" s="78"/>
      <c r="UWA193" s="78"/>
      <c r="UWB193" s="78"/>
      <c r="UWC193" s="78"/>
      <c r="UWD193" s="83"/>
      <c r="UWE193" s="84"/>
      <c r="UWF193" s="84"/>
      <c r="UWG193" s="84"/>
      <c r="UWH193" s="85"/>
      <c r="UWI193" s="78"/>
      <c r="UWJ193" s="78"/>
      <c r="UWK193" s="78"/>
      <c r="UWL193" s="100"/>
      <c r="UWM193" s="78"/>
      <c r="UWN193" s="81"/>
      <c r="UWO193" s="102"/>
      <c r="UWP193" s="80"/>
      <c r="UWQ193" s="78"/>
      <c r="UWR193" s="78"/>
      <c r="UWS193" s="78"/>
      <c r="UWT193" s="78"/>
      <c r="UWU193" s="83"/>
      <c r="UWV193" s="84"/>
      <c r="UWW193" s="84"/>
      <c r="UWX193" s="84"/>
      <c r="UWY193" s="85"/>
      <c r="UWZ193" s="78"/>
      <c r="UXA193" s="78"/>
      <c r="UXB193" s="78"/>
      <c r="UXC193" s="100"/>
      <c r="UXD193" s="78"/>
      <c r="UXE193" s="81"/>
      <c r="UXF193" s="102"/>
      <c r="UXG193" s="80"/>
      <c r="UXH193" s="78"/>
      <c r="UXI193" s="78"/>
      <c r="UXJ193" s="78"/>
      <c r="UXK193" s="78"/>
      <c r="UXL193" s="83"/>
      <c r="UXM193" s="84"/>
      <c r="UXN193" s="84"/>
      <c r="UXO193" s="84"/>
      <c r="UXP193" s="85"/>
      <c r="UXQ193" s="78"/>
      <c r="UXR193" s="78"/>
      <c r="UXS193" s="78"/>
      <c r="UXT193" s="100"/>
      <c r="UXU193" s="78"/>
      <c r="UXV193" s="81"/>
      <c r="UXW193" s="102"/>
      <c r="UXX193" s="80"/>
      <c r="UXY193" s="78"/>
      <c r="UXZ193" s="78"/>
      <c r="UYA193" s="78"/>
      <c r="UYB193" s="78"/>
      <c r="UYC193" s="83"/>
      <c r="UYD193" s="84"/>
      <c r="UYE193" s="84"/>
      <c r="UYF193" s="84"/>
      <c r="UYG193" s="85"/>
      <c r="UYH193" s="78"/>
      <c r="UYI193" s="78"/>
      <c r="UYJ193" s="78"/>
      <c r="UYK193" s="100"/>
      <c r="UYL193" s="78"/>
      <c r="UYM193" s="81"/>
      <c r="UYN193" s="102"/>
      <c r="UYO193" s="80"/>
      <c r="UYP193" s="78"/>
      <c r="UYQ193" s="78"/>
      <c r="UYR193" s="78"/>
      <c r="UYS193" s="78"/>
      <c r="UYT193" s="83"/>
      <c r="UYU193" s="84"/>
      <c r="UYV193" s="84"/>
      <c r="UYW193" s="84"/>
      <c r="UYX193" s="85"/>
      <c r="UYY193" s="78"/>
      <c r="UYZ193" s="78"/>
      <c r="UZA193" s="78"/>
      <c r="UZB193" s="100"/>
      <c r="UZC193" s="78"/>
      <c r="UZD193" s="81"/>
      <c r="UZE193" s="102"/>
      <c r="UZF193" s="80"/>
      <c r="UZG193" s="78"/>
      <c r="UZH193" s="78"/>
      <c r="UZI193" s="78"/>
      <c r="UZJ193" s="78"/>
      <c r="UZK193" s="83"/>
      <c r="UZL193" s="84"/>
      <c r="UZM193" s="84"/>
      <c r="UZN193" s="84"/>
      <c r="UZO193" s="85"/>
      <c r="UZP193" s="78"/>
      <c r="UZQ193" s="78"/>
      <c r="UZR193" s="78"/>
      <c r="UZS193" s="100"/>
      <c r="UZT193" s="78"/>
      <c r="UZU193" s="81"/>
      <c r="UZV193" s="102"/>
      <c r="UZW193" s="80"/>
      <c r="UZX193" s="78"/>
      <c r="UZY193" s="78"/>
      <c r="UZZ193" s="78"/>
      <c r="VAA193" s="78"/>
      <c r="VAB193" s="83"/>
      <c r="VAC193" s="84"/>
      <c r="VAD193" s="84"/>
      <c r="VAE193" s="84"/>
      <c r="VAF193" s="85"/>
      <c r="VAG193" s="78"/>
      <c r="VAH193" s="78"/>
      <c r="VAI193" s="78"/>
      <c r="VAJ193" s="100"/>
      <c r="VAK193" s="78"/>
      <c r="VAL193" s="81"/>
      <c r="VAM193" s="102"/>
      <c r="VAN193" s="80"/>
      <c r="VAO193" s="78"/>
      <c r="VAP193" s="78"/>
      <c r="VAQ193" s="78"/>
      <c r="VAR193" s="78"/>
      <c r="VAS193" s="83"/>
      <c r="VAT193" s="84"/>
      <c r="VAU193" s="84"/>
      <c r="VAV193" s="84"/>
      <c r="VAW193" s="85"/>
      <c r="VAX193" s="78"/>
      <c r="VAY193" s="78"/>
      <c r="VAZ193" s="78"/>
      <c r="VBA193" s="100"/>
      <c r="VBB193" s="78"/>
      <c r="VBC193" s="81"/>
      <c r="VBD193" s="102"/>
      <c r="VBE193" s="80"/>
      <c r="VBF193" s="78"/>
      <c r="VBG193" s="78"/>
      <c r="VBH193" s="78"/>
      <c r="VBI193" s="78"/>
      <c r="VBJ193" s="83"/>
      <c r="VBK193" s="84"/>
      <c r="VBL193" s="84"/>
      <c r="VBM193" s="84"/>
      <c r="VBN193" s="85"/>
      <c r="VBO193" s="78"/>
      <c r="VBP193" s="78"/>
      <c r="VBQ193" s="78"/>
      <c r="VBR193" s="100"/>
      <c r="VBS193" s="78"/>
      <c r="VBT193" s="81"/>
      <c r="VBU193" s="102"/>
      <c r="VBV193" s="80"/>
      <c r="VBW193" s="78"/>
      <c r="VBX193" s="78"/>
      <c r="VBY193" s="78"/>
      <c r="VBZ193" s="78"/>
      <c r="VCA193" s="83"/>
      <c r="VCB193" s="84"/>
      <c r="VCC193" s="84"/>
      <c r="VCD193" s="84"/>
      <c r="VCE193" s="85"/>
      <c r="VCF193" s="78"/>
      <c r="VCG193" s="78"/>
      <c r="VCH193" s="78"/>
      <c r="VCI193" s="100"/>
      <c r="VCJ193" s="78"/>
      <c r="VCK193" s="81"/>
      <c r="VCL193" s="102"/>
      <c r="VCM193" s="80"/>
      <c r="VCN193" s="78"/>
      <c r="VCO193" s="78"/>
      <c r="VCP193" s="78"/>
      <c r="VCQ193" s="78"/>
      <c r="VCR193" s="83"/>
      <c r="VCS193" s="84"/>
      <c r="VCT193" s="84"/>
      <c r="VCU193" s="84"/>
      <c r="VCV193" s="85"/>
      <c r="VCW193" s="78"/>
      <c r="VCX193" s="78"/>
      <c r="VCY193" s="78"/>
      <c r="VCZ193" s="100"/>
      <c r="VDA193" s="78"/>
      <c r="VDB193" s="81"/>
      <c r="VDC193" s="102"/>
      <c r="VDD193" s="80"/>
      <c r="VDE193" s="78"/>
      <c r="VDF193" s="78"/>
      <c r="VDG193" s="78"/>
      <c r="VDH193" s="78"/>
      <c r="VDI193" s="83"/>
      <c r="VDJ193" s="84"/>
      <c r="VDK193" s="84"/>
      <c r="VDL193" s="84"/>
      <c r="VDM193" s="85"/>
      <c r="VDN193" s="78"/>
      <c r="VDO193" s="78"/>
      <c r="VDP193" s="78"/>
      <c r="VDQ193" s="100"/>
      <c r="VDR193" s="78"/>
      <c r="VDS193" s="81"/>
      <c r="VDT193" s="102"/>
      <c r="VDU193" s="80"/>
      <c r="VDV193" s="78"/>
      <c r="VDW193" s="78"/>
      <c r="VDX193" s="78"/>
      <c r="VDY193" s="78"/>
      <c r="VDZ193" s="83"/>
      <c r="VEA193" s="84"/>
      <c r="VEB193" s="84"/>
      <c r="VEC193" s="84"/>
      <c r="VED193" s="85"/>
      <c r="VEE193" s="78"/>
      <c r="VEF193" s="78"/>
      <c r="VEG193" s="78"/>
      <c r="VEH193" s="100"/>
      <c r="VEI193" s="78"/>
      <c r="VEJ193" s="81"/>
      <c r="VEK193" s="102"/>
      <c r="VEL193" s="80"/>
      <c r="VEM193" s="78"/>
      <c r="VEN193" s="78"/>
      <c r="VEO193" s="78"/>
      <c r="VEP193" s="78"/>
      <c r="VEQ193" s="83"/>
      <c r="VER193" s="84"/>
      <c r="VES193" s="84"/>
      <c r="VET193" s="84"/>
      <c r="VEU193" s="85"/>
      <c r="VEV193" s="78"/>
      <c r="VEW193" s="78"/>
      <c r="VEX193" s="78"/>
      <c r="VEY193" s="100"/>
      <c r="VEZ193" s="78"/>
      <c r="VFA193" s="81"/>
      <c r="VFB193" s="102"/>
      <c r="VFC193" s="80"/>
      <c r="VFD193" s="78"/>
      <c r="VFE193" s="78"/>
      <c r="VFF193" s="78"/>
      <c r="VFG193" s="78"/>
      <c r="VFH193" s="83"/>
      <c r="VFI193" s="84"/>
      <c r="VFJ193" s="84"/>
      <c r="VFK193" s="84"/>
      <c r="VFL193" s="85"/>
      <c r="VFM193" s="78"/>
      <c r="VFN193" s="78"/>
      <c r="VFO193" s="78"/>
      <c r="VFP193" s="100"/>
      <c r="VFQ193" s="78"/>
      <c r="VFR193" s="81"/>
      <c r="VFS193" s="102"/>
      <c r="VFT193" s="80"/>
      <c r="VFU193" s="78"/>
      <c r="VFV193" s="78"/>
      <c r="VFW193" s="78"/>
      <c r="VFX193" s="78"/>
      <c r="VFY193" s="83"/>
      <c r="VFZ193" s="84"/>
      <c r="VGA193" s="84"/>
      <c r="VGB193" s="84"/>
      <c r="VGC193" s="85"/>
      <c r="VGD193" s="78"/>
      <c r="VGE193" s="78"/>
      <c r="VGF193" s="78"/>
      <c r="VGG193" s="100"/>
      <c r="VGH193" s="78"/>
      <c r="VGI193" s="81"/>
      <c r="VGJ193" s="102"/>
      <c r="VGK193" s="80"/>
      <c r="VGL193" s="78"/>
      <c r="VGM193" s="78"/>
      <c r="VGN193" s="78"/>
      <c r="VGO193" s="78"/>
      <c r="VGP193" s="83"/>
      <c r="VGQ193" s="84"/>
      <c r="VGR193" s="84"/>
      <c r="VGS193" s="84"/>
      <c r="VGT193" s="85"/>
      <c r="VGU193" s="78"/>
      <c r="VGV193" s="78"/>
      <c r="VGW193" s="78"/>
      <c r="VGX193" s="100"/>
      <c r="VGY193" s="78"/>
      <c r="VGZ193" s="81"/>
      <c r="VHA193" s="102"/>
      <c r="VHB193" s="80"/>
      <c r="VHC193" s="78"/>
      <c r="VHD193" s="78"/>
      <c r="VHE193" s="78"/>
      <c r="VHF193" s="78"/>
      <c r="VHG193" s="83"/>
      <c r="VHH193" s="84"/>
      <c r="VHI193" s="84"/>
      <c r="VHJ193" s="84"/>
      <c r="VHK193" s="85"/>
      <c r="VHL193" s="78"/>
      <c r="VHM193" s="78"/>
      <c r="VHN193" s="78"/>
      <c r="VHO193" s="100"/>
      <c r="VHP193" s="78"/>
      <c r="VHQ193" s="81"/>
      <c r="VHR193" s="102"/>
      <c r="VHS193" s="80"/>
      <c r="VHT193" s="78"/>
      <c r="VHU193" s="78"/>
      <c r="VHV193" s="78"/>
      <c r="VHW193" s="78"/>
      <c r="VHX193" s="83"/>
      <c r="VHY193" s="84"/>
      <c r="VHZ193" s="84"/>
      <c r="VIA193" s="84"/>
      <c r="VIB193" s="85"/>
      <c r="VIC193" s="78"/>
      <c r="VID193" s="78"/>
      <c r="VIE193" s="78"/>
      <c r="VIF193" s="100"/>
      <c r="VIG193" s="78"/>
      <c r="VIH193" s="81"/>
      <c r="VII193" s="102"/>
      <c r="VIJ193" s="80"/>
      <c r="VIK193" s="78"/>
      <c r="VIL193" s="78"/>
      <c r="VIM193" s="78"/>
      <c r="VIN193" s="78"/>
      <c r="VIO193" s="83"/>
      <c r="VIP193" s="84"/>
      <c r="VIQ193" s="84"/>
      <c r="VIR193" s="84"/>
      <c r="VIS193" s="85"/>
      <c r="VIT193" s="78"/>
      <c r="VIU193" s="78"/>
      <c r="VIV193" s="78"/>
      <c r="VIW193" s="100"/>
      <c r="VIX193" s="78"/>
      <c r="VIY193" s="81"/>
      <c r="VIZ193" s="102"/>
      <c r="VJA193" s="80"/>
      <c r="VJB193" s="78"/>
      <c r="VJC193" s="78"/>
      <c r="VJD193" s="78"/>
      <c r="VJE193" s="78"/>
      <c r="VJF193" s="83"/>
      <c r="VJG193" s="84"/>
      <c r="VJH193" s="84"/>
      <c r="VJI193" s="84"/>
      <c r="VJJ193" s="85"/>
      <c r="VJK193" s="78"/>
      <c r="VJL193" s="78"/>
      <c r="VJM193" s="78"/>
      <c r="VJN193" s="100"/>
      <c r="VJO193" s="78"/>
      <c r="VJP193" s="81"/>
      <c r="VJQ193" s="102"/>
      <c r="VJR193" s="80"/>
      <c r="VJS193" s="78"/>
      <c r="VJT193" s="78"/>
      <c r="VJU193" s="78"/>
      <c r="VJV193" s="78"/>
      <c r="VJW193" s="83"/>
      <c r="VJX193" s="84"/>
      <c r="VJY193" s="84"/>
      <c r="VJZ193" s="84"/>
      <c r="VKA193" s="85"/>
      <c r="VKB193" s="78"/>
      <c r="VKC193" s="78"/>
      <c r="VKD193" s="78"/>
      <c r="VKE193" s="100"/>
      <c r="VKF193" s="78"/>
      <c r="VKG193" s="81"/>
      <c r="VKH193" s="102"/>
      <c r="VKI193" s="80"/>
      <c r="VKJ193" s="78"/>
      <c r="VKK193" s="78"/>
      <c r="VKL193" s="78"/>
      <c r="VKM193" s="78"/>
      <c r="VKN193" s="83"/>
      <c r="VKO193" s="84"/>
      <c r="VKP193" s="84"/>
      <c r="VKQ193" s="84"/>
      <c r="VKR193" s="85"/>
      <c r="VKS193" s="78"/>
      <c r="VKT193" s="78"/>
      <c r="VKU193" s="78"/>
      <c r="VKV193" s="100"/>
      <c r="VKW193" s="78"/>
      <c r="VKX193" s="81"/>
      <c r="VKY193" s="102"/>
      <c r="VKZ193" s="80"/>
      <c r="VLA193" s="78"/>
      <c r="VLB193" s="78"/>
      <c r="VLC193" s="78"/>
      <c r="VLD193" s="78"/>
      <c r="VLE193" s="83"/>
      <c r="VLF193" s="84"/>
      <c r="VLG193" s="84"/>
      <c r="VLH193" s="84"/>
      <c r="VLI193" s="85"/>
      <c r="VLJ193" s="78"/>
      <c r="VLK193" s="78"/>
      <c r="VLL193" s="78"/>
      <c r="VLM193" s="100"/>
      <c r="VLN193" s="78"/>
      <c r="VLO193" s="81"/>
      <c r="VLP193" s="102"/>
      <c r="VLQ193" s="80"/>
      <c r="VLR193" s="78"/>
      <c r="VLS193" s="78"/>
      <c r="VLT193" s="78"/>
      <c r="VLU193" s="78"/>
      <c r="VLV193" s="83"/>
      <c r="VLW193" s="84"/>
      <c r="VLX193" s="84"/>
      <c r="VLY193" s="84"/>
      <c r="VLZ193" s="85"/>
      <c r="VMA193" s="78"/>
      <c r="VMB193" s="78"/>
      <c r="VMC193" s="78"/>
      <c r="VMD193" s="100"/>
      <c r="VME193" s="78"/>
      <c r="VMF193" s="81"/>
      <c r="VMG193" s="102"/>
      <c r="VMH193" s="80"/>
      <c r="VMI193" s="78"/>
      <c r="VMJ193" s="78"/>
      <c r="VMK193" s="78"/>
      <c r="VML193" s="78"/>
      <c r="VMM193" s="83"/>
      <c r="VMN193" s="84"/>
      <c r="VMO193" s="84"/>
      <c r="VMP193" s="84"/>
      <c r="VMQ193" s="85"/>
      <c r="VMR193" s="78"/>
      <c r="VMS193" s="78"/>
      <c r="VMT193" s="78"/>
      <c r="VMU193" s="100"/>
      <c r="VMV193" s="78"/>
      <c r="VMW193" s="81"/>
      <c r="VMX193" s="102"/>
      <c r="VMY193" s="80"/>
      <c r="VMZ193" s="78"/>
      <c r="VNA193" s="78"/>
      <c r="VNB193" s="78"/>
      <c r="VNC193" s="78"/>
      <c r="VND193" s="83"/>
      <c r="VNE193" s="84"/>
      <c r="VNF193" s="84"/>
      <c r="VNG193" s="84"/>
      <c r="VNH193" s="85"/>
      <c r="VNI193" s="78"/>
      <c r="VNJ193" s="78"/>
      <c r="VNK193" s="78"/>
      <c r="VNL193" s="100"/>
      <c r="VNM193" s="78"/>
      <c r="VNN193" s="81"/>
      <c r="VNO193" s="102"/>
      <c r="VNP193" s="80"/>
      <c r="VNQ193" s="78"/>
      <c r="VNR193" s="78"/>
      <c r="VNS193" s="78"/>
      <c r="VNT193" s="78"/>
      <c r="VNU193" s="83"/>
      <c r="VNV193" s="84"/>
      <c r="VNW193" s="84"/>
      <c r="VNX193" s="84"/>
      <c r="VNY193" s="85"/>
      <c r="VNZ193" s="78"/>
      <c r="VOA193" s="78"/>
      <c r="VOB193" s="78"/>
      <c r="VOC193" s="100"/>
      <c r="VOD193" s="78"/>
      <c r="VOE193" s="81"/>
      <c r="VOF193" s="102"/>
      <c r="VOG193" s="80"/>
      <c r="VOH193" s="78"/>
      <c r="VOI193" s="78"/>
      <c r="VOJ193" s="78"/>
      <c r="VOK193" s="78"/>
      <c r="VOL193" s="83"/>
      <c r="VOM193" s="84"/>
      <c r="VON193" s="84"/>
      <c r="VOO193" s="84"/>
      <c r="VOP193" s="85"/>
      <c r="VOQ193" s="78"/>
      <c r="VOR193" s="78"/>
      <c r="VOS193" s="78"/>
      <c r="VOT193" s="100"/>
      <c r="VOU193" s="78"/>
      <c r="VOV193" s="81"/>
      <c r="VOW193" s="102"/>
      <c r="VOX193" s="80"/>
      <c r="VOY193" s="78"/>
      <c r="VOZ193" s="78"/>
      <c r="VPA193" s="78"/>
      <c r="VPB193" s="78"/>
      <c r="VPC193" s="83"/>
      <c r="VPD193" s="84"/>
      <c r="VPE193" s="84"/>
      <c r="VPF193" s="84"/>
      <c r="VPG193" s="85"/>
      <c r="VPH193" s="78"/>
      <c r="VPI193" s="78"/>
      <c r="VPJ193" s="78"/>
      <c r="VPK193" s="100"/>
      <c r="VPL193" s="78"/>
      <c r="VPM193" s="81"/>
      <c r="VPN193" s="102"/>
      <c r="VPO193" s="80"/>
      <c r="VPP193" s="78"/>
      <c r="VPQ193" s="78"/>
      <c r="VPR193" s="78"/>
      <c r="VPS193" s="78"/>
      <c r="VPT193" s="83"/>
      <c r="VPU193" s="84"/>
      <c r="VPV193" s="84"/>
      <c r="VPW193" s="84"/>
      <c r="VPX193" s="85"/>
      <c r="VPY193" s="78"/>
      <c r="VPZ193" s="78"/>
      <c r="VQA193" s="78"/>
      <c r="VQB193" s="100"/>
      <c r="VQC193" s="78"/>
      <c r="VQD193" s="81"/>
      <c r="VQE193" s="102"/>
      <c r="VQF193" s="80"/>
      <c r="VQG193" s="78"/>
      <c r="VQH193" s="78"/>
      <c r="VQI193" s="78"/>
      <c r="VQJ193" s="78"/>
      <c r="VQK193" s="83"/>
      <c r="VQL193" s="84"/>
      <c r="VQM193" s="84"/>
      <c r="VQN193" s="84"/>
      <c r="VQO193" s="85"/>
      <c r="VQP193" s="78"/>
      <c r="VQQ193" s="78"/>
      <c r="VQR193" s="78"/>
      <c r="VQS193" s="100"/>
      <c r="VQT193" s="78"/>
      <c r="VQU193" s="81"/>
      <c r="VQV193" s="102"/>
      <c r="VQW193" s="80"/>
      <c r="VQX193" s="78"/>
      <c r="VQY193" s="78"/>
      <c r="VQZ193" s="78"/>
      <c r="VRA193" s="78"/>
      <c r="VRB193" s="83"/>
      <c r="VRC193" s="84"/>
      <c r="VRD193" s="84"/>
      <c r="VRE193" s="84"/>
      <c r="VRF193" s="85"/>
      <c r="VRG193" s="78"/>
      <c r="VRH193" s="78"/>
      <c r="VRI193" s="78"/>
      <c r="VRJ193" s="100"/>
      <c r="VRK193" s="78"/>
      <c r="VRL193" s="81"/>
      <c r="VRM193" s="102"/>
      <c r="VRN193" s="80"/>
      <c r="VRO193" s="78"/>
      <c r="VRP193" s="78"/>
      <c r="VRQ193" s="78"/>
      <c r="VRR193" s="78"/>
      <c r="VRS193" s="83"/>
      <c r="VRT193" s="84"/>
      <c r="VRU193" s="84"/>
      <c r="VRV193" s="84"/>
      <c r="VRW193" s="85"/>
      <c r="VRX193" s="78"/>
      <c r="VRY193" s="78"/>
      <c r="VRZ193" s="78"/>
      <c r="VSA193" s="100"/>
      <c r="VSB193" s="78"/>
      <c r="VSC193" s="81"/>
      <c r="VSD193" s="102"/>
      <c r="VSE193" s="80"/>
      <c r="VSF193" s="78"/>
      <c r="VSG193" s="78"/>
      <c r="VSH193" s="78"/>
      <c r="VSI193" s="78"/>
      <c r="VSJ193" s="83"/>
      <c r="VSK193" s="84"/>
      <c r="VSL193" s="84"/>
      <c r="VSM193" s="84"/>
      <c r="VSN193" s="85"/>
      <c r="VSO193" s="78"/>
      <c r="VSP193" s="78"/>
      <c r="VSQ193" s="78"/>
      <c r="VSR193" s="100"/>
      <c r="VSS193" s="78"/>
      <c r="VST193" s="81"/>
      <c r="VSU193" s="102"/>
      <c r="VSV193" s="80"/>
      <c r="VSW193" s="78"/>
      <c r="VSX193" s="78"/>
      <c r="VSY193" s="78"/>
      <c r="VSZ193" s="78"/>
      <c r="VTA193" s="83"/>
      <c r="VTB193" s="84"/>
      <c r="VTC193" s="84"/>
      <c r="VTD193" s="84"/>
      <c r="VTE193" s="85"/>
      <c r="VTF193" s="78"/>
      <c r="VTG193" s="78"/>
      <c r="VTH193" s="78"/>
      <c r="VTI193" s="100"/>
      <c r="VTJ193" s="78"/>
      <c r="VTK193" s="81"/>
      <c r="VTL193" s="102"/>
      <c r="VTM193" s="80"/>
      <c r="VTN193" s="78"/>
      <c r="VTO193" s="78"/>
      <c r="VTP193" s="78"/>
      <c r="VTQ193" s="78"/>
      <c r="VTR193" s="83"/>
      <c r="VTS193" s="84"/>
      <c r="VTT193" s="84"/>
      <c r="VTU193" s="84"/>
      <c r="VTV193" s="85"/>
      <c r="VTW193" s="78"/>
      <c r="VTX193" s="78"/>
      <c r="VTY193" s="78"/>
      <c r="VTZ193" s="100"/>
      <c r="VUA193" s="78"/>
      <c r="VUB193" s="81"/>
      <c r="VUC193" s="102"/>
      <c r="VUD193" s="80"/>
      <c r="VUE193" s="78"/>
      <c r="VUF193" s="78"/>
      <c r="VUG193" s="78"/>
      <c r="VUH193" s="78"/>
      <c r="VUI193" s="83"/>
      <c r="VUJ193" s="84"/>
      <c r="VUK193" s="84"/>
      <c r="VUL193" s="84"/>
      <c r="VUM193" s="85"/>
      <c r="VUN193" s="78"/>
      <c r="VUO193" s="78"/>
      <c r="VUP193" s="78"/>
      <c r="VUQ193" s="100"/>
      <c r="VUR193" s="78"/>
      <c r="VUS193" s="81"/>
      <c r="VUT193" s="102"/>
      <c r="VUU193" s="80"/>
      <c r="VUV193" s="78"/>
      <c r="VUW193" s="78"/>
      <c r="VUX193" s="78"/>
      <c r="VUY193" s="78"/>
      <c r="VUZ193" s="83"/>
      <c r="VVA193" s="84"/>
      <c r="VVB193" s="84"/>
      <c r="VVC193" s="84"/>
      <c r="VVD193" s="85"/>
      <c r="VVE193" s="78"/>
      <c r="VVF193" s="78"/>
      <c r="VVG193" s="78"/>
      <c r="VVH193" s="100"/>
      <c r="VVI193" s="78"/>
      <c r="VVJ193" s="81"/>
      <c r="VVK193" s="102"/>
      <c r="VVL193" s="80"/>
      <c r="VVM193" s="78"/>
      <c r="VVN193" s="78"/>
      <c r="VVO193" s="78"/>
      <c r="VVP193" s="78"/>
      <c r="VVQ193" s="83"/>
      <c r="VVR193" s="84"/>
      <c r="VVS193" s="84"/>
      <c r="VVT193" s="84"/>
      <c r="VVU193" s="85"/>
      <c r="VVV193" s="78"/>
      <c r="VVW193" s="78"/>
      <c r="VVX193" s="78"/>
      <c r="VVY193" s="100"/>
      <c r="VVZ193" s="78"/>
      <c r="VWA193" s="81"/>
      <c r="VWB193" s="102"/>
      <c r="VWC193" s="80"/>
      <c r="VWD193" s="78"/>
      <c r="VWE193" s="78"/>
      <c r="VWF193" s="78"/>
      <c r="VWG193" s="78"/>
      <c r="VWH193" s="83"/>
      <c r="VWI193" s="84"/>
      <c r="VWJ193" s="84"/>
      <c r="VWK193" s="84"/>
      <c r="VWL193" s="85"/>
      <c r="VWM193" s="78"/>
      <c r="VWN193" s="78"/>
      <c r="VWO193" s="78"/>
      <c r="VWP193" s="100"/>
      <c r="VWQ193" s="78"/>
      <c r="VWR193" s="81"/>
      <c r="VWS193" s="102"/>
      <c r="VWT193" s="80"/>
      <c r="VWU193" s="78"/>
      <c r="VWV193" s="78"/>
      <c r="VWW193" s="78"/>
      <c r="VWX193" s="78"/>
      <c r="VWY193" s="83"/>
      <c r="VWZ193" s="84"/>
      <c r="VXA193" s="84"/>
      <c r="VXB193" s="84"/>
      <c r="VXC193" s="85"/>
      <c r="VXD193" s="78"/>
      <c r="VXE193" s="78"/>
      <c r="VXF193" s="78"/>
      <c r="VXG193" s="100"/>
      <c r="VXH193" s="78"/>
      <c r="VXI193" s="81"/>
      <c r="VXJ193" s="102"/>
      <c r="VXK193" s="80"/>
      <c r="VXL193" s="78"/>
      <c r="VXM193" s="78"/>
      <c r="VXN193" s="78"/>
      <c r="VXO193" s="78"/>
      <c r="VXP193" s="83"/>
      <c r="VXQ193" s="84"/>
      <c r="VXR193" s="84"/>
      <c r="VXS193" s="84"/>
      <c r="VXT193" s="85"/>
      <c r="VXU193" s="78"/>
      <c r="VXV193" s="78"/>
      <c r="VXW193" s="78"/>
      <c r="VXX193" s="100"/>
      <c r="VXY193" s="78"/>
      <c r="VXZ193" s="81"/>
      <c r="VYA193" s="102"/>
      <c r="VYB193" s="80"/>
      <c r="VYC193" s="78"/>
      <c r="VYD193" s="78"/>
      <c r="VYE193" s="78"/>
      <c r="VYF193" s="78"/>
      <c r="VYG193" s="83"/>
      <c r="VYH193" s="84"/>
      <c r="VYI193" s="84"/>
      <c r="VYJ193" s="84"/>
      <c r="VYK193" s="85"/>
      <c r="VYL193" s="78"/>
      <c r="VYM193" s="78"/>
      <c r="VYN193" s="78"/>
      <c r="VYO193" s="100"/>
      <c r="VYP193" s="78"/>
      <c r="VYQ193" s="81"/>
      <c r="VYR193" s="102"/>
      <c r="VYS193" s="80"/>
      <c r="VYT193" s="78"/>
      <c r="VYU193" s="78"/>
      <c r="VYV193" s="78"/>
      <c r="VYW193" s="78"/>
      <c r="VYX193" s="83"/>
      <c r="VYY193" s="84"/>
      <c r="VYZ193" s="84"/>
      <c r="VZA193" s="84"/>
      <c r="VZB193" s="85"/>
      <c r="VZC193" s="78"/>
      <c r="VZD193" s="78"/>
      <c r="VZE193" s="78"/>
      <c r="VZF193" s="100"/>
      <c r="VZG193" s="78"/>
      <c r="VZH193" s="81"/>
      <c r="VZI193" s="102"/>
      <c r="VZJ193" s="80"/>
      <c r="VZK193" s="78"/>
      <c r="VZL193" s="78"/>
      <c r="VZM193" s="78"/>
      <c r="VZN193" s="78"/>
      <c r="VZO193" s="83"/>
      <c r="VZP193" s="84"/>
      <c r="VZQ193" s="84"/>
      <c r="VZR193" s="84"/>
      <c r="VZS193" s="85"/>
      <c r="VZT193" s="78"/>
      <c r="VZU193" s="78"/>
      <c r="VZV193" s="78"/>
      <c r="VZW193" s="100"/>
      <c r="VZX193" s="78"/>
      <c r="VZY193" s="81"/>
      <c r="VZZ193" s="102"/>
      <c r="WAA193" s="80"/>
      <c r="WAB193" s="78"/>
      <c r="WAC193" s="78"/>
      <c r="WAD193" s="78"/>
      <c r="WAE193" s="78"/>
      <c r="WAF193" s="83"/>
      <c r="WAG193" s="84"/>
      <c r="WAH193" s="84"/>
      <c r="WAI193" s="84"/>
      <c r="WAJ193" s="85"/>
      <c r="WAK193" s="78"/>
      <c r="WAL193" s="78"/>
      <c r="WAM193" s="78"/>
      <c r="WAN193" s="100"/>
      <c r="WAO193" s="78"/>
      <c r="WAP193" s="81"/>
      <c r="WAQ193" s="102"/>
      <c r="WAR193" s="80"/>
      <c r="WAS193" s="78"/>
      <c r="WAT193" s="78"/>
      <c r="WAU193" s="78"/>
      <c r="WAV193" s="78"/>
      <c r="WAW193" s="83"/>
      <c r="WAX193" s="84"/>
      <c r="WAY193" s="84"/>
      <c r="WAZ193" s="84"/>
      <c r="WBA193" s="85"/>
      <c r="WBB193" s="78"/>
      <c r="WBC193" s="78"/>
      <c r="WBD193" s="78"/>
      <c r="WBE193" s="100"/>
      <c r="WBF193" s="78"/>
      <c r="WBG193" s="81"/>
      <c r="WBH193" s="102"/>
      <c r="WBI193" s="80"/>
      <c r="WBJ193" s="78"/>
      <c r="WBK193" s="78"/>
      <c r="WBL193" s="78"/>
      <c r="WBM193" s="78"/>
      <c r="WBN193" s="83"/>
      <c r="WBO193" s="84"/>
      <c r="WBP193" s="84"/>
      <c r="WBQ193" s="84"/>
      <c r="WBR193" s="85"/>
      <c r="WBS193" s="78"/>
      <c r="WBT193" s="78"/>
      <c r="WBU193" s="78"/>
      <c r="WBV193" s="100"/>
      <c r="WBW193" s="78"/>
      <c r="WBX193" s="81"/>
      <c r="WBY193" s="102"/>
      <c r="WBZ193" s="80"/>
      <c r="WCA193" s="78"/>
      <c r="WCB193" s="78"/>
      <c r="WCC193" s="78"/>
      <c r="WCD193" s="78"/>
      <c r="WCE193" s="83"/>
      <c r="WCF193" s="84"/>
      <c r="WCG193" s="84"/>
      <c r="WCH193" s="84"/>
      <c r="WCI193" s="85"/>
      <c r="WCJ193" s="78"/>
      <c r="WCK193" s="78"/>
      <c r="WCL193" s="78"/>
      <c r="WCM193" s="100"/>
      <c r="WCN193" s="78"/>
      <c r="WCO193" s="81"/>
      <c r="WCP193" s="102"/>
      <c r="WCQ193" s="80"/>
      <c r="WCR193" s="78"/>
      <c r="WCS193" s="78"/>
      <c r="WCT193" s="78"/>
      <c r="WCU193" s="78"/>
      <c r="WCV193" s="83"/>
      <c r="WCW193" s="84"/>
      <c r="WCX193" s="84"/>
      <c r="WCY193" s="84"/>
      <c r="WCZ193" s="85"/>
      <c r="WDA193" s="78"/>
      <c r="WDB193" s="78"/>
      <c r="WDC193" s="78"/>
      <c r="WDD193" s="100"/>
      <c r="WDE193" s="78"/>
      <c r="WDF193" s="81"/>
      <c r="WDG193" s="102"/>
      <c r="WDH193" s="80"/>
      <c r="WDI193" s="78"/>
      <c r="WDJ193" s="78"/>
      <c r="WDK193" s="78"/>
      <c r="WDL193" s="78"/>
      <c r="WDM193" s="83"/>
      <c r="WDN193" s="84"/>
      <c r="WDO193" s="84"/>
      <c r="WDP193" s="84"/>
      <c r="WDQ193" s="85"/>
      <c r="WDR193" s="78"/>
      <c r="WDS193" s="78"/>
      <c r="WDT193" s="78"/>
      <c r="WDU193" s="100"/>
      <c r="WDV193" s="78"/>
      <c r="WDW193" s="81"/>
      <c r="WDX193" s="102"/>
      <c r="WDY193" s="80"/>
      <c r="WDZ193" s="78"/>
      <c r="WEA193" s="78"/>
      <c r="WEB193" s="78"/>
      <c r="WEC193" s="78"/>
      <c r="WED193" s="83"/>
      <c r="WEE193" s="84"/>
      <c r="WEF193" s="84"/>
      <c r="WEG193" s="84"/>
      <c r="WEH193" s="85"/>
      <c r="WEI193" s="78"/>
      <c r="WEJ193" s="78"/>
      <c r="WEK193" s="78"/>
      <c r="WEL193" s="100"/>
      <c r="WEM193" s="78"/>
      <c r="WEN193" s="81"/>
      <c r="WEO193" s="102"/>
      <c r="WEP193" s="80"/>
      <c r="WEQ193" s="78"/>
      <c r="WER193" s="78"/>
      <c r="WES193" s="78"/>
      <c r="WET193" s="78"/>
      <c r="WEU193" s="83"/>
      <c r="WEV193" s="84"/>
      <c r="WEW193" s="84"/>
      <c r="WEX193" s="84"/>
      <c r="WEY193" s="85"/>
      <c r="WEZ193" s="78"/>
      <c r="WFA193" s="78"/>
      <c r="WFB193" s="78"/>
      <c r="WFC193" s="100"/>
      <c r="WFD193" s="78"/>
      <c r="WFE193" s="81"/>
      <c r="WFF193" s="102"/>
      <c r="WFG193" s="80"/>
      <c r="WFH193" s="78"/>
      <c r="WFI193" s="78"/>
      <c r="WFJ193" s="78"/>
      <c r="WFK193" s="78"/>
      <c r="WFL193" s="83"/>
      <c r="WFM193" s="84"/>
      <c r="WFN193" s="84"/>
      <c r="WFO193" s="84"/>
      <c r="WFP193" s="85"/>
      <c r="WFQ193" s="78"/>
      <c r="WFR193" s="78"/>
      <c r="WFS193" s="78"/>
      <c r="WFT193" s="100"/>
      <c r="WFU193" s="78"/>
      <c r="WFV193" s="81"/>
      <c r="WFW193" s="102"/>
      <c r="WFX193" s="80"/>
      <c r="WFY193" s="78"/>
      <c r="WFZ193" s="78"/>
      <c r="WGA193" s="78"/>
      <c r="WGB193" s="78"/>
      <c r="WGC193" s="83"/>
      <c r="WGD193" s="84"/>
      <c r="WGE193" s="84"/>
      <c r="WGF193" s="84"/>
      <c r="WGG193" s="85"/>
      <c r="WGH193" s="78"/>
      <c r="WGI193" s="78"/>
      <c r="WGJ193" s="78"/>
      <c r="WGK193" s="100"/>
      <c r="WGL193" s="78"/>
      <c r="WGM193" s="81"/>
      <c r="WGN193" s="102"/>
      <c r="WGO193" s="80"/>
      <c r="WGP193" s="78"/>
      <c r="WGQ193" s="78"/>
      <c r="WGR193" s="78"/>
      <c r="WGS193" s="78"/>
      <c r="WGT193" s="83"/>
      <c r="WGU193" s="84"/>
      <c r="WGV193" s="84"/>
      <c r="WGW193" s="84"/>
      <c r="WGX193" s="85"/>
      <c r="WGY193" s="78"/>
      <c r="WGZ193" s="78"/>
      <c r="WHA193" s="78"/>
      <c r="WHB193" s="100"/>
      <c r="WHC193" s="78"/>
      <c r="WHD193" s="81"/>
      <c r="WHE193" s="102"/>
      <c r="WHF193" s="80"/>
      <c r="WHG193" s="78"/>
      <c r="WHH193" s="78"/>
      <c r="WHI193" s="78"/>
      <c r="WHJ193" s="78"/>
      <c r="WHK193" s="83"/>
      <c r="WHL193" s="84"/>
      <c r="WHM193" s="84"/>
      <c r="WHN193" s="84"/>
      <c r="WHO193" s="85"/>
      <c r="WHP193" s="78"/>
      <c r="WHQ193" s="78"/>
      <c r="WHR193" s="78"/>
      <c r="WHS193" s="100"/>
      <c r="WHT193" s="78"/>
      <c r="WHU193" s="81"/>
      <c r="WHV193" s="102"/>
      <c r="WHW193" s="80"/>
      <c r="WHX193" s="78"/>
      <c r="WHY193" s="78"/>
      <c r="WHZ193" s="78"/>
      <c r="WIA193" s="78"/>
      <c r="WIB193" s="83"/>
      <c r="WIC193" s="84"/>
      <c r="WID193" s="84"/>
      <c r="WIE193" s="84"/>
      <c r="WIF193" s="85"/>
      <c r="WIG193" s="78"/>
      <c r="WIH193" s="78"/>
      <c r="WII193" s="78"/>
      <c r="WIJ193" s="100"/>
      <c r="WIK193" s="78"/>
      <c r="WIL193" s="81"/>
      <c r="WIM193" s="102"/>
      <c r="WIN193" s="80"/>
      <c r="WIO193" s="78"/>
      <c r="WIP193" s="78"/>
      <c r="WIQ193" s="78"/>
      <c r="WIR193" s="78"/>
      <c r="WIS193" s="83"/>
      <c r="WIT193" s="84"/>
      <c r="WIU193" s="84"/>
      <c r="WIV193" s="84"/>
      <c r="WIW193" s="85"/>
      <c r="WIX193" s="78"/>
      <c r="WIY193" s="78"/>
      <c r="WIZ193" s="78"/>
      <c r="WJA193" s="100"/>
      <c r="WJB193" s="78"/>
      <c r="WJC193" s="81"/>
      <c r="WJD193" s="102"/>
      <c r="WJE193" s="80"/>
      <c r="WJF193" s="78"/>
      <c r="WJG193" s="78"/>
      <c r="WJH193" s="78"/>
      <c r="WJI193" s="78"/>
      <c r="WJJ193" s="83"/>
      <c r="WJK193" s="84"/>
      <c r="WJL193" s="84"/>
      <c r="WJM193" s="84"/>
      <c r="WJN193" s="85"/>
      <c r="WJO193" s="78"/>
      <c r="WJP193" s="78"/>
      <c r="WJQ193" s="78"/>
      <c r="WJR193" s="100"/>
      <c r="WJS193" s="78"/>
      <c r="WJT193" s="81"/>
      <c r="WJU193" s="102"/>
      <c r="WJV193" s="80"/>
      <c r="WJW193" s="78"/>
      <c r="WJX193" s="78"/>
      <c r="WJY193" s="78"/>
      <c r="WJZ193" s="78"/>
      <c r="WKA193" s="83"/>
      <c r="WKB193" s="84"/>
      <c r="WKC193" s="84"/>
      <c r="WKD193" s="84"/>
      <c r="WKE193" s="85"/>
      <c r="WKF193" s="78"/>
      <c r="WKG193" s="78"/>
      <c r="WKH193" s="78"/>
      <c r="WKI193" s="100"/>
      <c r="WKJ193" s="78"/>
      <c r="WKK193" s="81"/>
      <c r="WKL193" s="102"/>
      <c r="WKM193" s="80"/>
      <c r="WKN193" s="78"/>
      <c r="WKO193" s="78"/>
      <c r="WKP193" s="78"/>
      <c r="WKQ193" s="78"/>
      <c r="WKR193" s="83"/>
      <c r="WKS193" s="84"/>
      <c r="WKT193" s="84"/>
      <c r="WKU193" s="84"/>
      <c r="WKV193" s="85"/>
      <c r="WKW193" s="78"/>
      <c r="WKX193" s="78"/>
      <c r="WKY193" s="78"/>
      <c r="WKZ193" s="100"/>
      <c r="WLA193" s="78"/>
      <c r="WLB193" s="81"/>
      <c r="WLC193" s="102"/>
      <c r="WLD193" s="80"/>
      <c r="WLE193" s="78"/>
      <c r="WLF193" s="78"/>
      <c r="WLG193" s="78"/>
      <c r="WLH193" s="78"/>
      <c r="WLI193" s="83"/>
      <c r="WLJ193" s="84"/>
      <c r="WLK193" s="84"/>
      <c r="WLL193" s="84"/>
      <c r="WLM193" s="85"/>
      <c r="WLN193" s="78"/>
      <c r="WLO193" s="78"/>
      <c r="WLP193" s="78"/>
      <c r="WLQ193" s="100"/>
      <c r="WLR193" s="78"/>
      <c r="WLS193" s="81"/>
      <c r="WLT193" s="102"/>
      <c r="WLU193" s="80"/>
      <c r="WLV193" s="78"/>
      <c r="WLW193" s="78"/>
      <c r="WLX193" s="78"/>
      <c r="WLY193" s="78"/>
      <c r="WLZ193" s="83"/>
      <c r="WMA193" s="84"/>
      <c r="WMB193" s="84"/>
      <c r="WMC193" s="84"/>
      <c r="WMD193" s="85"/>
      <c r="WME193" s="78"/>
      <c r="WMF193" s="78"/>
      <c r="WMG193" s="78"/>
      <c r="WMH193" s="100"/>
      <c r="WMI193" s="78"/>
      <c r="WMJ193" s="81"/>
      <c r="WMK193" s="102"/>
      <c r="WML193" s="80"/>
      <c r="WMM193" s="78"/>
      <c r="WMN193" s="78"/>
      <c r="WMO193" s="78"/>
      <c r="WMP193" s="78"/>
      <c r="WMQ193" s="83"/>
      <c r="WMR193" s="84"/>
      <c r="WMS193" s="84"/>
      <c r="WMT193" s="84"/>
      <c r="WMU193" s="85"/>
      <c r="WMV193" s="78"/>
      <c r="WMW193" s="78"/>
      <c r="WMX193" s="78"/>
      <c r="WMY193" s="100"/>
      <c r="WMZ193" s="78"/>
      <c r="WNA193" s="81"/>
      <c r="WNB193" s="102"/>
      <c r="WNC193" s="80"/>
      <c r="WND193" s="78"/>
      <c r="WNE193" s="78"/>
      <c r="WNF193" s="78"/>
      <c r="WNG193" s="78"/>
      <c r="WNH193" s="83"/>
      <c r="WNI193" s="84"/>
      <c r="WNJ193" s="84"/>
      <c r="WNK193" s="84"/>
      <c r="WNL193" s="85"/>
      <c r="WNM193" s="78"/>
      <c r="WNN193" s="78"/>
      <c r="WNO193" s="78"/>
      <c r="WNP193" s="100"/>
      <c r="WNQ193" s="78"/>
      <c r="WNR193" s="81"/>
      <c r="WNS193" s="102"/>
      <c r="WNT193" s="80"/>
      <c r="WNU193" s="78"/>
      <c r="WNV193" s="78"/>
      <c r="WNW193" s="78"/>
      <c r="WNX193" s="78"/>
      <c r="WNY193" s="83"/>
      <c r="WNZ193" s="84"/>
      <c r="WOA193" s="84"/>
      <c r="WOB193" s="84"/>
      <c r="WOC193" s="85"/>
      <c r="WOD193" s="78"/>
      <c r="WOE193" s="78"/>
      <c r="WOF193" s="78"/>
      <c r="WOG193" s="100"/>
      <c r="WOH193" s="78"/>
      <c r="WOI193" s="81"/>
      <c r="WOJ193" s="102"/>
      <c r="WOK193" s="80"/>
      <c r="WOL193" s="78"/>
      <c r="WOM193" s="78"/>
      <c r="WON193" s="78"/>
      <c r="WOO193" s="78"/>
      <c r="WOP193" s="83"/>
      <c r="WOQ193" s="84"/>
      <c r="WOR193" s="84"/>
      <c r="WOS193" s="84"/>
      <c r="WOT193" s="85"/>
      <c r="WOU193" s="78"/>
      <c r="WOV193" s="78"/>
      <c r="WOW193" s="78"/>
      <c r="WOX193" s="100"/>
      <c r="WOY193" s="78"/>
      <c r="WOZ193" s="81"/>
      <c r="WPA193" s="102"/>
      <c r="WPB193" s="80"/>
      <c r="WPC193" s="78"/>
      <c r="WPD193" s="78"/>
      <c r="WPE193" s="78"/>
      <c r="WPF193" s="78"/>
      <c r="WPG193" s="83"/>
      <c r="WPH193" s="84"/>
      <c r="WPI193" s="84"/>
      <c r="WPJ193" s="84"/>
      <c r="WPK193" s="85"/>
      <c r="WPL193" s="78"/>
      <c r="WPM193" s="78"/>
      <c r="WPN193" s="78"/>
      <c r="WPO193" s="100"/>
      <c r="WPP193" s="78"/>
      <c r="WPQ193" s="81"/>
      <c r="WPR193" s="102"/>
      <c r="WPS193" s="80"/>
      <c r="WPT193" s="78"/>
      <c r="WPU193" s="78"/>
      <c r="WPV193" s="78"/>
      <c r="WPW193" s="78"/>
      <c r="WPX193" s="83"/>
      <c r="WPY193" s="84"/>
      <c r="WPZ193" s="84"/>
      <c r="WQA193" s="84"/>
      <c r="WQB193" s="85"/>
      <c r="WQC193" s="78"/>
      <c r="WQD193" s="78"/>
      <c r="WQE193" s="78"/>
      <c r="WQF193" s="100"/>
      <c r="WQG193" s="78"/>
      <c r="WQH193" s="81"/>
      <c r="WQI193" s="102"/>
      <c r="WQJ193" s="80"/>
      <c r="WQK193" s="78"/>
      <c r="WQL193" s="78"/>
      <c r="WQM193" s="78"/>
      <c r="WQN193" s="78"/>
      <c r="WQO193" s="83"/>
      <c r="WQP193" s="84"/>
      <c r="WQQ193" s="84"/>
      <c r="WQR193" s="84"/>
      <c r="WQS193" s="85"/>
      <c r="WQT193" s="78"/>
      <c r="WQU193" s="78"/>
      <c r="WQV193" s="78"/>
      <c r="WQW193" s="100"/>
      <c r="WQX193" s="78"/>
      <c r="WQY193" s="81"/>
      <c r="WQZ193" s="102"/>
      <c r="WRA193" s="80"/>
      <c r="WRB193" s="78"/>
      <c r="WRC193" s="78"/>
      <c r="WRD193" s="78"/>
      <c r="WRE193" s="78"/>
      <c r="WRF193" s="83"/>
      <c r="WRG193" s="84"/>
      <c r="WRH193" s="84"/>
      <c r="WRI193" s="84"/>
      <c r="WRJ193" s="85"/>
      <c r="WRK193" s="78"/>
      <c r="WRL193" s="78"/>
      <c r="WRM193" s="78"/>
      <c r="WRN193" s="100"/>
      <c r="WRO193" s="78"/>
      <c r="WRP193" s="81"/>
      <c r="WRQ193" s="102"/>
      <c r="WRR193" s="80"/>
      <c r="WRS193" s="78"/>
      <c r="WRT193" s="78"/>
      <c r="WRU193" s="78"/>
      <c r="WRV193" s="78"/>
      <c r="WRW193" s="83"/>
      <c r="WRX193" s="84"/>
      <c r="WRY193" s="84"/>
      <c r="WRZ193" s="84"/>
      <c r="WSA193" s="85"/>
      <c r="WSB193" s="78"/>
      <c r="WSC193" s="78"/>
      <c r="WSD193" s="78"/>
      <c r="WSE193" s="100"/>
      <c r="WSF193" s="78"/>
      <c r="WSG193" s="81"/>
      <c r="WSH193" s="102"/>
      <c r="WSI193" s="80"/>
      <c r="WSJ193" s="78"/>
      <c r="WSK193" s="78"/>
      <c r="WSL193" s="78"/>
      <c r="WSM193" s="78"/>
      <c r="WSN193" s="83"/>
      <c r="WSO193" s="84"/>
      <c r="WSP193" s="84"/>
      <c r="WSQ193" s="84"/>
      <c r="WSR193" s="85"/>
      <c r="WSS193" s="78"/>
      <c r="WST193" s="78"/>
      <c r="WSU193" s="78"/>
      <c r="WSV193" s="100"/>
      <c r="WSW193" s="78"/>
      <c r="WSX193" s="81"/>
      <c r="WSY193" s="102"/>
      <c r="WSZ193" s="80"/>
      <c r="WTA193" s="78"/>
      <c r="WTB193" s="78"/>
      <c r="WTC193" s="78"/>
      <c r="WTD193" s="78"/>
      <c r="WTE193" s="83"/>
      <c r="WTF193" s="84"/>
      <c r="WTG193" s="84"/>
      <c r="WTH193" s="84"/>
      <c r="WTI193" s="85"/>
      <c r="WTJ193" s="78"/>
      <c r="WTK193" s="78"/>
      <c r="WTL193" s="78"/>
      <c r="WTM193" s="100"/>
      <c r="WTN193" s="78"/>
      <c r="WTO193" s="81"/>
      <c r="WTP193" s="102"/>
      <c r="WTQ193" s="80"/>
      <c r="WTR193" s="78"/>
      <c r="WTS193" s="78"/>
      <c r="WTT193" s="78"/>
      <c r="WTU193" s="78"/>
      <c r="WTV193" s="83"/>
      <c r="WTW193" s="84"/>
      <c r="WTX193" s="84"/>
      <c r="WTY193" s="84"/>
      <c r="WTZ193" s="85"/>
      <c r="WUA193" s="78"/>
      <c r="WUB193" s="78"/>
      <c r="WUC193" s="78"/>
      <c r="WUD193" s="100"/>
      <c r="WUE193" s="78"/>
      <c r="WUF193" s="81"/>
      <c r="WUG193" s="102"/>
      <c r="WUH193" s="80"/>
      <c r="WUI193" s="78"/>
      <c r="WUJ193" s="78"/>
      <c r="WUK193" s="78"/>
      <c r="WUL193" s="78"/>
      <c r="WUM193" s="83"/>
      <c r="WUN193" s="84"/>
      <c r="WUO193" s="84"/>
      <c r="WUP193" s="84"/>
      <c r="WUQ193" s="85"/>
      <c r="WUR193" s="78"/>
      <c r="WUS193" s="78"/>
      <c r="WUT193" s="78"/>
      <c r="WUU193" s="100"/>
      <c r="WUV193" s="78"/>
      <c r="WUW193" s="81"/>
      <c r="WUX193" s="102"/>
      <c r="WUY193" s="80"/>
      <c r="WUZ193" s="78"/>
      <c r="WVA193" s="78"/>
      <c r="WVB193" s="78"/>
      <c r="WVC193" s="78"/>
      <c r="WVD193" s="83"/>
      <c r="WVE193" s="84"/>
      <c r="WVF193" s="84"/>
      <c r="WVG193" s="84"/>
      <c r="WVH193" s="85"/>
      <c r="WVI193" s="78"/>
      <c r="WVJ193" s="78"/>
      <c r="WVK193" s="78"/>
      <c r="WVL193" s="100"/>
      <c r="WVM193" s="78"/>
      <c r="WVN193" s="81"/>
      <c r="WVO193" s="102"/>
      <c r="WVP193" s="80"/>
      <c r="WVQ193" s="78"/>
      <c r="WVR193" s="78"/>
      <c r="WVS193" s="78"/>
      <c r="WVT193" s="78"/>
      <c r="WVU193" s="83"/>
      <c r="WVV193" s="84"/>
      <c r="WVW193" s="84"/>
      <c r="WVX193" s="84"/>
      <c r="WVY193" s="85"/>
      <c r="WVZ193" s="78"/>
      <c r="WWA193" s="78"/>
      <c r="WWB193" s="78"/>
      <c r="WWC193" s="100"/>
      <c r="WWD193" s="78"/>
      <c r="WWE193" s="81"/>
      <c r="WWF193" s="102"/>
      <c r="WWG193" s="80"/>
      <c r="WWH193" s="78"/>
      <c r="WWI193" s="78"/>
      <c r="WWJ193" s="78"/>
      <c r="WWK193" s="78"/>
      <c r="WWL193" s="83"/>
      <c r="WWM193" s="84"/>
      <c r="WWN193" s="84"/>
      <c r="WWO193" s="84"/>
      <c r="WWP193" s="85"/>
      <c r="WWQ193" s="78"/>
      <c r="WWR193" s="78"/>
      <c r="WWS193" s="78"/>
      <c r="WWT193" s="100"/>
      <c r="WWU193" s="78"/>
      <c r="WWV193" s="81"/>
      <c r="WWW193" s="102"/>
      <c r="WWX193" s="80"/>
      <c r="WWY193" s="78"/>
      <c r="WWZ193" s="78"/>
      <c r="WXA193" s="78"/>
      <c r="WXB193" s="78"/>
      <c r="WXC193" s="83"/>
      <c r="WXD193" s="84"/>
      <c r="WXE193" s="84"/>
      <c r="WXF193" s="84"/>
      <c r="WXG193" s="85"/>
      <c r="WXH193" s="78"/>
      <c r="WXI193" s="78"/>
      <c r="WXJ193" s="78"/>
      <c r="WXK193" s="100"/>
      <c r="WXL193" s="78"/>
      <c r="WXM193" s="81"/>
      <c r="WXN193" s="102"/>
      <c r="WXO193" s="80"/>
      <c r="WXP193" s="78"/>
      <c r="WXQ193" s="78"/>
      <c r="WXR193" s="78"/>
      <c r="WXS193" s="78"/>
      <c r="WXT193" s="83"/>
      <c r="WXU193" s="84"/>
      <c r="WXV193" s="84"/>
      <c r="WXW193" s="84"/>
      <c r="WXX193" s="85"/>
      <c r="WXY193" s="78"/>
      <c r="WXZ193" s="78"/>
      <c r="WYA193" s="78"/>
      <c r="WYB193" s="100"/>
      <c r="WYC193" s="78"/>
      <c r="WYD193" s="81"/>
      <c r="WYE193" s="102"/>
      <c r="WYF193" s="80"/>
      <c r="WYG193" s="78"/>
      <c r="WYH193" s="78"/>
      <c r="WYI193" s="78"/>
      <c r="WYJ193" s="78"/>
      <c r="WYK193" s="83"/>
      <c r="WYL193" s="84"/>
      <c r="WYM193" s="84"/>
      <c r="WYN193" s="84"/>
      <c r="WYO193" s="85"/>
      <c r="WYP193" s="78"/>
      <c r="WYQ193" s="78"/>
      <c r="WYR193" s="78"/>
      <c r="WYS193" s="100"/>
      <c r="WYT193" s="78"/>
      <c r="WYU193" s="81"/>
      <c r="WYV193" s="102"/>
      <c r="WYW193" s="80"/>
      <c r="WYX193" s="78"/>
      <c r="WYY193" s="78"/>
      <c r="WYZ193" s="78"/>
      <c r="WZA193" s="78"/>
      <c r="WZB193" s="83"/>
      <c r="WZC193" s="84"/>
      <c r="WZD193" s="84"/>
      <c r="WZE193" s="84"/>
      <c r="WZF193" s="85"/>
      <c r="WZG193" s="78"/>
      <c r="WZH193" s="78"/>
      <c r="WZI193" s="78"/>
      <c r="WZJ193" s="100"/>
      <c r="WZK193" s="78"/>
      <c r="WZL193" s="81"/>
      <c r="WZM193" s="102"/>
      <c r="WZN193" s="80"/>
      <c r="WZO193" s="78"/>
      <c r="WZP193" s="78"/>
      <c r="WZQ193" s="78"/>
      <c r="WZR193" s="78"/>
      <c r="WZS193" s="83"/>
      <c r="WZT193" s="84"/>
      <c r="WZU193" s="84"/>
      <c r="WZV193" s="84"/>
      <c r="WZW193" s="85"/>
      <c r="WZX193" s="78"/>
      <c r="WZY193" s="78"/>
      <c r="WZZ193" s="78"/>
      <c r="XAA193" s="100"/>
      <c r="XAB193" s="78"/>
      <c r="XAC193" s="81"/>
      <c r="XAD193" s="102"/>
      <c r="XAE193" s="80"/>
      <c r="XAF193" s="78"/>
      <c r="XAG193" s="78"/>
      <c r="XAH193" s="78"/>
      <c r="XAI193" s="78"/>
      <c r="XAJ193" s="83"/>
      <c r="XAK193" s="84"/>
      <c r="XAL193" s="84"/>
      <c r="XAM193" s="84"/>
      <c r="XAN193" s="85"/>
      <c r="XAO193" s="78"/>
      <c r="XAP193" s="78"/>
      <c r="XAQ193" s="78"/>
      <c r="XAR193" s="100"/>
      <c r="XAS193" s="78"/>
      <c r="XAT193" s="81"/>
      <c r="XAU193" s="102"/>
      <c r="XAV193" s="80"/>
      <c r="XAW193" s="78"/>
      <c r="XAX193" s="78"/>
      <c r="XAY193" s="78"/>
      <c r="XAZ193" s="78"/>
      <c r="XBA193" s="83"/>
      <c r="XBB193" s="84"/>
      <c r="XBC193" s="84"/>
      <c r="XBD193" s="84"/>
      <c r="XBE193" s="85"/>
      <c r="XBF193" s="78"/>
      <c r="XBG193" s="78"/>
      <c r="XBH193" s="78"/>
      <c r="XBI193" s="100"/>
      <c r="XBJ193" s="78"/>
      <c r="XBK193" s="81"/>
      <c r="XBL193" s="102"/>
      <c r="XBM193" s="80"/>
      <c r="XBN193" s="78"/>
      <c r="XBO193" s="78"/>
      <c r="XBP193" s="78"/>
      <c r="XBQ193" s="78"/>
      <c r="XBR193" s="83"/>
      <c r="XBS193" s="84"/>
      <c r="XBT193" s="84"/>
      <c r="XBU193" s="84"/>
      <c r="XBV193" s="85"/>
      <c r="XBW193" s="78"/>
      <c r="XBX193" s="78"/>
      <c r="XBY193" s="78"/>
      <c r="XBZ193" s="100"/>
      <c r="XCA193" s="78"/>
      <c r="XCB193" s="81"/>
      <c r="XCC193" s="102"/>
      <c r="XCD193" s="80"/>
      <c r="XCE193" s="78"/>
      <c r="XCF193" s="78"/>
      <c r="XCG193" s="78"/>
      <c r="XCH193" s="78"/>
      <c r="XCI193" s="83"/>
      <c r="XCJ193" s="84"/>
      <c r="XCK193" s="84"/>
      <c r="XCL193" s="84"/>
      <c r="XCM193" s="85"/>
      <c r="XCN193" s="78"/>
      <c r="XCO193" s="78"/>
      <c r="XCP193" s="78"/>
      <c r="XCQ193" s="100"/>
      <c r="XCR193" s="78"/>
      <c r="XCS193" s="81"/>
      <c r="XCT193" s="102"/>
      <c r="XCU193" s="80"/>
      <c r="XCV193" s="78"/>
      <c r="XCW193" s="78"/>
      <c r="XCX193" s="78"/>
      <c r="XCY193" s="78"/>
      <c r="XCZ193" s="83"/>
      <c r="XDA193" s="84"/>
      <c r="XDB193" s="84"/>
      <c r="XDC193" s="84"/>
      <c r="XDD193" s="85"/>
      <c r="XDE193" s="78"/>
      <c r="XDF193" s="78"/>
      <c r="XDG193" s="78"/>
      <c r="XDH193" s="100"/>
      <c r="XDI193" s="78"/>
      <c r="XDJ193" s="81"/>
      <c r="XDK193" s="102"/>
      <c r="XDL193" s="80"/>
      <c r="XDM193" s="78"/>
      <c r="XDN193" s="78"/>
      <c r="XDO193" s="78"/>
      <c r="XDP193" s="78"/>
      <c r="XDQ193" s="83"/>
      <c r="XDR193" s="84"/>
      <c r="XDS193" s="84"/>
      <c r="XDT193" s="84"/>
      <c r="XDU193" s="85"/>
      <c r="XDV193" s="78"/>
      <c r="XDW193" s="78"/>
      <c r="XDX193" s="78"/>
      <c r="XDY193" s="100"/>
      <c r="XDZ193" s="78"/>
      <c r="XEA193" s="81"/>
      <c r="XEB193" s="102"/>
      <c r="XEC193" s="80"/>
      <c r="XED193" s="78"/>
      <c r="XEE193" s="78"/>
      <c r="XEF193" s="78"/>
      <c r="XEG193" s="78"/>
      <c r="XEH193" s="83"/>
      <c r="XEI193" s="84"/>
      <c r="XEJ193" s="84"/>
      <c r="XEK193" s="84"/>
      <c r="XEL193" s="85"/>
      <c r="XEM193" s="78"/>
      <c r="XEN193" s="78"/>
      <c r="XEO193" s="78"/>
      <c r="XEP193" s="100"/>
      <c r="XEQ193" s="78"/>
      <c r="XER193" s="81"/>
      <c r="XES193" s="102"/>
      <c r="XET193" s="80"/>
      <c r="XEU193" s="78"/>
      <c r="XEV193" s="78"/>
      <c r="XEW193" s="78"/>
      <c r="XEX193" s="78"/>
      <c r="XEY193" s="83"/>
      <c r="XEZ193" s="84"/>
      <c r="XFA193" s="84"/>
      <c r="XFB193" s="84"/>
    </row>
    <row r="194" spans="1:16382" ht="46.5" customHeight="1" x14ac:dyDescent="0.25">
      <c r="A194" s="100" t="s">
        <v>2919</v>
      </c>
      <c r="B194" s="78" t="s">
        <v>2814</v>
      </c>
      <c r="C194" s="101" t="s">
        <v>586</v>
      </c>
      <c r="D194" s="102" t="s">
        <v>3271</v>
      </c>
      <c r="E194" s="80" t="s">
        <v>2911</v>
      </c>
      <c r="F194" s="78" t="s">
        <v>2964</v>
      </c>
      <c r="G194" s="92" t="s">
        <v>2615</v>
      </c>
      <c r="H194" s="92" t="s">
        <v>2775</v>
      </c>
      <c r="I194" s="84" t="s">
        <v>1013</v>
      </c>
      <c r="J194" s="84" t="s">
        <v>1021</v>
      </c>
      <c r="K194" s="84" t="s">
        <v>120</v>
      </c>
      <c r="L194" s="78"/>
      <c r="M194" s="103">
        <v>10000</v>
      </c>
      <c r="N194" s="85" t="s">
        <v>109</v>
      </c>
      <c r="O194" s="78" t="s">
        <v>1000</v>
      </c>
      <c r="P194" s="78"/>
      <c r="Q194" s="78" t="s">
        <v>232</v>
      </c>
      <c r="R194" s="100" t="s">
        <v>218</v>
      </c>
      <c r="S194" s="78"/>
      <c r="T194" s="81" t="s">
        <v>1022</v>
      </c>
      <c r="U194" s="102" t="s">
        <v>1023</v>
      </c>
      <c r="V194" s="80" t="s">
        <v>1023</v>
      </c>
      <c r="W194" s="78" t="s">
        <v>1023</v>
      </c>
      <c r="X194" s="78">
        <v>12000</v>
      </c>
      <c r="Y194" s="78">
        <v>9822.0300000000007</v>
      </c>
      <c r="Z194" s="78">
        <v>10000</v>
      </c>
      <c r="AA194" s="83">
        <v>2000</v>
      </c>
      <c r="AB194" s="84"/>
      <c r="AC194" s="84"/>
      <c r="AD194" s="104" t="str">
        <f>VLOOKUP($G194,'[1]datos totales (FINAL) 2022'!$A$2:$F$408,3,FALSE)</f>
        <v>SI</v>
      </c>
      <c r="AE194" s="85" t="str">
        <f>VLOOKUP($G194,'[1]datos totales (FINAL) 2022'!$A$2:$F$408,4,FALSE)</f>
        <v>OBJETIVO 4: GARANTIZAR UNA EDUCACIÓN INCLUSIVA, EQUITATIVA Y DE CALIDAD Y PROMOVER OPORTUNIDADES DE APRENDIZAJE DURANTE TODA LA VIDA PARA TODOS</v>
      </c>
      <c r="AF194" s="92" t="str">
        <f>VLOOKUP($G194,'[1]datos totales (FINAL) 2022'!$A$2:$F$408,5,FALSE)</f>
        <v>Metas 4.4 y 4.5.</v>
      </c>
      <c r="AG194" s="78" t="str">
        <f>VLOOKUP($G194,'[1]datos totales (FINAL) 2022'!$A$2:$F$408,6,FALSE)</f>
        <v>También vinculado al ODS 10 (meta 10.2)</v>
      </c>
      <c r="AH194" s="78"/>
      <c r="AI194" s="81"/>
      <c r="AJ194" s="102"/>
      <c r="AK194" s="80"/>
      <c r="AL194" s="78"/>
      <c r="AM194" s="78"/>
      <c r="AN194" s="78"/>
      <c r="AO194" s="78"/>
      <c r="AP194" s="83"/>
      <c r="AQ194" s="84"/>
      <c r="AR194" s="84"/>
      <c r="AS194" s="84"/>
      <c r="AT194" s="85"/>
      <c r="AU194" s="78"/>
      <c r="AV194" s="78"/>
      <c r="AW194" s="78"/>
      <c r="AX194" s="100"/>
      <c r="AY194" s="78"/>
      <c r="AZ194" s="81"/>
      <c r="BA194" s="102"/>
      <c r="BB194" s="80"/>
      <c r="BC194" s="78"/>
      <c r="BD194" s="78"/>
      <c r="BE194" s="78"/>
      <c r="BF194" s="78"/>
      <c r="BG194" s="83"/>
      <c r="BH194" s="84"/>
      <c r="BI194" s="84"/>
      <c r="BJ194" s="84"/>
      <c r="BK194" s="85"/>
      <c r="BL194" s="78"/>
      <c r="BM194" s="78"/>
      <c r="BN194" s="78"/>
      <c r="BO194" s="100"/>
      <c r="BP194" s="78"/>
      <c r="BQ194" s="81"/>
      <c r="BR194" s="102"/>
      <c r="BS194" s="80"/>
      <c r="BT194" s="78"/>
      <c r="BU194" s="78"/>
      <c r="BV194" s="78"/>
      <c r="BW194" s="78"/>
      <c r="BX194" s="83"/>
      <c r="BY194" s="84"/>
      <c r="BZ194" s="84"/>
      <c r="CA194" s="84"/>
      <c r="CB194" s="85"/>
      <c r="CC194" s="78"/>
      <c r="CD194" s="78"/>
      <c r="CE194" s="78"/>
      <c r="CF194" s="100"/>
      <c r="CG194" s="78"/>
      <c r="CH194" s="81"/>
      <c r="CI194" s="102"/>
      <c r="CJ194" s="80"/>
      <c r="CK194" s="78"/>
      <c r="CL194" s="78"/>
      <c r="CM194" s="78"/>
      <c r="CN194" s="78"/>
      <c r="CO194" s="83"/>
      <c r="CP194" s="84"/>
      <c r="CQ194" s="84"/>
      <c r="CR194" s="84"/>
      <c r="CS194" s="85"/>
      <c r="CT194" s="78"/>
      <c r="CU194" s="78"/>
      <c r="CV194" s="78"/>
      <c r="CW194" s="100"/>
      <c r="CX194" s="78"/>
      <c r="CY194" s="81"/>
      <c r="CZ194" s="102"/>
      <c r="DA194" s="80"/>
      <c r="DB194" s="78"/>
      <c r="DC194" s="78"/>
      <c r="DD194" s="78"/>
      <c r="DE194" s="78"/>
      <c r="DF194" s="83"/>
      <c r="DG194" s="84"/>
      <c r="DH194" s="84"/>
      <c r="DI194" s="84"/>
      <c r="DJ194" s="85"/>
      <c r="DK194" s="78"/>
      <c r="DL194" s="78"/>
      <c r="DM194" s="78"/>
      <c r="DN194" s="100"/>
      <c r="DO194" s="78"/>
      <c r="DP194" s="81"/>
      <c r="DQ194" s="102"/>
      <c r="DR194" s="80"/>
      <c r="DS194" s="78"/>
      <c r="DT194" s="78"/>
      <c r="DU194" s="78"/>
      <c r="DV194" s="78"/>
      <c r="DW194" s="83"/>
      <c r="DX194" s="84"/>
      <c r="DY194" s="84"/>
      <c r="DZ194" s="84"/>
      <c r="EA194" s="85"/>
      <c r="EB194" s="78"/>
      <c r="EC194" s="78"/>
      <c r="ED194" s="78"/>
      <c r="EE194" s="100"/>
      <c r="EF194" s="78"/>
      <c r="EG194" s="81"/>
      <c r="EH194" s="102"/>
      <c r="EI194" s="80"/>
      <c r="EJ194" s="78"/>
      <c r="EK194" s="78"/>
      <c r="EL194" s="78"/>
      <c r="EM194" s="78"/>
      <c r="EN194" s="83"/>
      <c r="EO194" s="84"/>
      <c r="EP194" s="84"/>
      <c r="EQ194" s="84"/>
      <c r="ER194" s="85"/>
      <c r="ES194" s="78"/>
      <c r="ET194" s="78"/>
      <c r="EU194" s="78"/>
      <c r="EV194" s="100"/>
      <c r="EW194" s="78"/>
      <c r="EX194" s="81"/>
      <c r="EY194" s="102"/>
      <c r="EZ194" s="80"/>
      <c r="FA194" s="78"/>
      <c r="FB194" s="78"/>
      <c r="FC194" s="78"/>
      <c r="FD194" s="78"/>
      <c r="FE194" s="83"/>
      <c r="FF194" s="84"/>
      <c r="FG194" s="84"/>
      <c r="FH194" s="84"/>
      <c r="FI194" s="85"/>
      <c r="FJ194" s="78"/>
      <c r="FK194" s="78"/>
      <c r="FL194" s="78"/>
      <c r="FM194" s="100"/>
      <c r="FN194" s="78"/>
      <c r="FO194" s="81"/>
      <c r="FP194" s="102"/>
      <c r="FQ194" s="80"/>
      <c r="FR194" s="78"/>
      <c r="FS194" s="78"/>
      <c r="FT194" s="78"/>
      <c r="FU194" s="78"/>
      <c r="FV194" s="83"/>
      <c r="FW194" s="84"/>
      <c r="FX194" s="84"/>
      <c r="FY194" s="84"/>
      <c r="FZ194" s="85"/>
      <c r="GA194" s="78"/>
      <c r="GB194" s="78"/>
      <c r="GC194" s="78"/>
      <c r="GD194" s="100"/>
      <c r="GE194" s="78"/>
      <c r="GF194" s="81"/>
      <c r="GG194" s="102"/>
      <c r="GH194" s="80"/>
      <c r="GI194" s="78"/>
      <c r="GJ194" s="78"/>
      <c r="GK194" s="78"/>
      <c r="GL194" s="78"/>
      <c r="GM194" s="83"/>
      <c r="GN194" s="84"/>
      <c r="GO194" s="84"/>
      <c r="GP194" s="84"/>
      <c r="GQ194" s="85"/>
      <c r="GR194" s="78"/>
      <c r="GS194" s="78"/>
      <c r="GT194" s="78"/>
      <c r="GU194" s="100"/>
      <c r="GV194" s="78"/>
      <c r="GW194" s="81"/>
      <c r="GX194" s="102"/>
      <c r="GY194" s="80"/>
      <c r="GZ194" s="78"/>
      <c r="HA194" s="78"/>
      <c r="HB194" s="78"/>
      <c r="HC194" s="78"/>
      <c r="HD194" s="83"/>
      <c r="HE194" s="84"/>
      <c r="HF194" s="84"/>
      <c r="HG194" s="84"/>
      <c r="HH194" s="85"/>
      <c r="HI194" s="78"/>
      <c r="HJ194" s="78"/>
      <c r="HK194" s="78"/>
      <c r="HL194" s="100"/>
      <c r="HM194" s="78"/>
      <c r="HN194" s="81"/>
      <c r="HO194" s="102"/>
      <c r="HP194" s="80"/>
      <c r="HQ194" s="78"/>
      <c r="HR194" s="78"/>
      <c r="HS194" s="78"/>
      <c r="HT194" s="78"/>
      <c r="HU194" s="83"/>
      <c r="HV194" s="84"/>
      <c r="HW194" s="84"/>
      <c r="HX194" s="84"/>
      <c r="HY194" s="85"/>
      <c r="HZ194" s="78"/>
      <c r="IA194" s="78"/>
      <c r="IB194" s="78"/>
      <c r="IC194" s="100"/>
      <c r="ID194" s="78"/>
      <c r="IE194" s="81"/>
      <c r="IF194" s="102"/>
      <c r="IG194" s="80"/>
      <c r="IH194" s="78"/>
      <c r="II194" s="78"/>
      <c r="IJ194" s="78"/>
      <c r="IK194" s="78"/>
      <c r="IL194" s="83"/>
      <c r="IM194" s="84"/>
      <c r="IN194" s="84"/>
      <c r="IO194" s="84"/>
      <c r="IP194" s="85"/>
      <c r="IQ194" s="78"/>
      <c r="IR194" s="78"/>
      <c r="IS194" s="78"/>
      <c r="IT194" s="100"/>
      <c r="IU194" s="78"/>
      <c r="IV194" s="81"/>
      <c r="IW194" s="102"/>
      <c r="IX194" s="80"/>
      <c r="IY194" s="78"/>
      <c r="IZ194" s="78"/>
      <c r="JA194" s="78"/>
      <c r="JB194" s="78"/>
      <c r="JC194" s="83"/>
      <c r="JD194" s="84"/>
      <c r="JE194" s="84"/>
      <c r="JF194" s="84"/>
      <c r="JG194" s="85"/>
      <c r="JH194" s="78"/>
      <c r="JI194" s="78"/>
      <c r="JJ194" s="78"/>
      <c r="JK194" s="100"/>
      <c r="JL194" s="78"/>
      <c r="JM194" s="81"/>
      <c r="JN194" s="102"/>
      <c r="JO194" s="80"/>
      <c r="JP194" s="78"/>
      <c r="JQ194" s="78"/>
      <c r="JR194" s="78"/>
      <c r="JS194" s="78"/>
      <c r="JT194" s="83"/>
      <c r="JU194" s="84"/>
      <c r="JV194" s="84"/>
      <c r="JW194" s="84"/>
      <c r="JX194" s="85"/>
      <c r="JY194" s="78"/>
      <c r="JZ194" s="78"/>
      <c r="KA194" s="78"/>
      <c r="KB194" s="100"/>
      <c r="KC194" s="78"/>
      <c r="KD194" s="81"/>
      <c r="KE194" s="102"/>
      <c r="KF194" s="80"/>
      <c r="KG194" s="78"/>
      <c r="KH194" s="78"/>
      <c r="KI194" s="78"/>
      <c r="KJ194" s="78"/>
      <c r="KK194" s="83"/>
      <c r="KL194" s="84"/>
      <c r="KM194" s="84"/>
      <c r="KN194" s="84"/>
      <c r="KO194" s="85"/>
      <c r="KP194" s="78"/>
      <c r="KQ194" s="78"/>
      <c r="KR194" s="78"/>
      <c r="KS194" s="100"/>
      <c r="KT194" s="78"/>
      <c r="KU194" s="81"/>
      <c r="KV194" s="102"/>
      <c r="KW194" s="80"/>
      <c r="KX194" s="78"/>
      <c r="KY194" s="78"/>
      <c r="KZ194" s="78"/>
      <c r="LA194" s="78"/>
      <c r="LB194" s="83"/>
      <c r="LC194" s="84"/>
      <c r="LD194" s="84"/>
      <c r="LE194" s="84"/>
      <c r="LF194" s="85"/>
      <c r="LG194" s="78"/>
      <c r="LH194" s="78"/>
      <c r="LI194" s="78"/>
      <c r="LJ194" s="100"/>
      <c r="LK194" s="78"/>
      <c r="LL194" s="81"/>
      <c r="LM194" s="102"/>
      <c r="LN194" s="80"/>
      <c r="LO194" s="78"/>
      <c r="LP194" s="78"/>
      <c r="LQ194" s="78"/>
      <c r="LR194" s="78"/>
      <c r="LS194" s="83"/>
      <c r="LT194" s="84"/>
      <c r="LU194" s="84"/>
      <c r="LV194" s="84"/>
      <c r="LW194" s="85"/>
      <c r="LX194" s="78"/>
      <c r="LY194" s="78"/>
      <c r="LZ194" s="78"/>
      <c r="MA194" s="100"/>
      <c r="MB194" s="78"/>
      <c r="MC194" s="81"/>
      <c r="MD194" s="102"/>
      <c r="ME194" s="80"/>
      <c r="MF194" s="78"/>
      <c r="MG194" s="78"/>
      <c r="MH194" s="78"/>
      <c r="MI194" s="78"/>
      <c r="MJ194" s="83"/>
      <c r="MK194" s="84"/>
      <c r="ML194" s="84"/>
      <c r="MM194" s="84"/>
      <c r="MN194" s="85"/>
      <c r="MO194" s="78"/>
      <c r="MP194" s="78"/>
      <c r="MQ194" s="78"/>
      <c r="MR194" s="100"/>
      <c r="MS194" s="78"/>
      <c r="MT194" s="81"/>
      <c r="MU194" s="102"/>
      <c r="MV194" s="80"/>
      <c r="MW194" s="78"/>
      <c r="MX194" s="78"/>
      <c r="MY194" s="78"/>
      <c r="MZ194" s="78"/>
      <c r="NA194" s="83"/>
      <c r="NB194" s="84"/>
      <c r="NC194" s="84"/>
      <c r="ND194" s="84"/>
      <c r="NE194" s="85"/>
      <c r="NF194" s="78"/>
      <c r="NG194" s="78"/>
      <c r="NH194" s="78"/>
      <c r="NI194" s="100"/>
      <c r="NJ194" s="78"/>
      <c r="NK194" s="81"/>
      <c r="NL194" s="102"/>
      <c r="NM194" s="80"/>
      <c r="NN194" s="78"/>
      <c r="NO194" s="78"/>
      <c r="NP194" s="78"/>
      <c r="NQ194" s="78"/>
      <c r="NR194" s="83"/>
      <c r="NS194" s="84"/>
      <c r="NT194" s="84"/>
      <c r="NU194" s="84"/>
      <c r="NV194" s="85"/>
      <c r="NW194" s="78"/>
      <c r="NX194" s="78"/>
      <c r="NY194" s="78"/>
      <c r="NZ194" s="100"/>
      <c r="OA194" s="78"/>
      <c r="OB194" s="81"/>
      <c r="OC194" s="102"/>
      <c r="OD194" s="80"/>
      <c r="OE194" s="78"/>
      <c r="OF194" s="78"/>
      <c r="OG194" s="78"/>
      <c r="OH194" s="78"/>
      <c r="OI194" s="83"/>
      <c r="OJ194" s="84"/>
      <c r="OK194" s="84"/>
      <c r="OL194" s="84"/>
      <c r="OM194" s="85"/>
      <c r="ON194" s="78"/>
      <c r="OO194" s="78"/>
      <c r="OP194" s="78"/>
      <c r="OQ194" s="100"/>
      <c r="OR194" s="78"/>
      <c r="OS194" s="81"/>
      <c r="OT194" s="102"/>
      <c r="OU194" s="80"/>
      <c r="OV194" s="78"/>
      <c r="OW194" s="78"/>
      <c r="OX194" s="78"/>
      <c r="OY194" s="78"/>
      <c r="OZ194" s="83"/>
      <c r="PA194" s="84"/>
      <c r="PB194" s="84"/>
      <c r="PC194" s="84"/>
      <c r="PD194" s="85"/>
      <c r="PE194" s="78"/>
      <c r="PF194" s="78"/>
      <c r="PG194" s="78"/>
      <c r="PH194" s="100"/>
      <c r="PI194" s="78"/>
      <c r="PJ194" s="81"/>
      <c r="PK194" s="102"/>
      <c r="PL194" s="80"/>
      <c r="PM194" s="78"/>
      <c r="PN194" s="78"/>
      <c r="PO194" s="78"/>
      <c r="PP194" s="78"/>
      <c r="PQ194" s="83"/>
      <c r="PR194" s="84"/>
      <c r="PS194" s="84"/>
      <c r="PT194" s="84"/>
      <c r="PU194" s="85"/>
      <c r="PV194" s="78"/>
      <c r="PW194" s="78"/>
      <c r="PX194" s="78"/>
      <c r="PY194" s="100"/>
      <c r="PZ194" s="78"/>
      <c r="QA194" s="81"/>
      <c r="QB194" s="102"/>
      <c r="QC194" s="80"/>
      <c r="QD194" s="78"/>
      <c r="QE194" s="78"/>
      <c r="QF194" s="78"/>
      <c r="QG194" s="78"/>
      <c r="QH194" s="83"/>
      <c r="QI194" s="84"/>
      <c r="QJ194" s="84"/>
      <c r="QK194" s="84"/>
      <c r="QL194" s="85"/>
      <c r="QM194" s="78"/>
      <c r="QN194" s="78"/>
      <c r="QO194" s="78"/>
      <c r="QP194" s="100"/>
      <c r="QQ194" s="78"/>
      <c r="QR194" s="81"/>
      <c r="QS194" s="102"/>
      <c r="QT194" s="80"/>
      <c r="QU194" s="78"/>
      <c r="QV194" s="78"/>
      <c r="QW194" s="78"/>
      <c r="QX194" s="78"/>
      <c r="QY194" s="83"/>
      <c r="QZ194" s="84"/>
      <c r="RA194" s="84"/>
      <c r="RB194" s="84"/>
      <c r="RC194" s="85"/>
      <c r="RD194" s="78"/>
      <c r="RE194" s="78"/>
      <c r="RF194" s="78"/>
      <c r="RG194" s="100"/>
      <c r="RH194" s="78"/>
      <c r="RI194" s="81"/>
      <c r="RJ194" s="102"/>
      <c r="RK194" s="80"/>
      <c r="RL194" s="78"/>
      <c r="RM194" s="78"/>
      <c r="RN194" s="78"/>
      <c r="RO194" s="78"/>
      <c r="RP194" s="83"/>
      <c r="RQ194" s="84"/>
      <c r="RR194" s="84"/>
      <c r="RS194" s="84"/>
      <c r="RT194" s="85"/>
      <c r="RU194" s="78"/>
      <c r="RV194" s="78"/>
      <c r="RW194" s="78"/>
      <c r="RX194" s="100"/>
      <c r="RY194" s="78"/>
      <c r="RZ194" s="81"/>
      <c r="SA194" s="102"/>
      <c r="SB194" s="80"/>
      <c r="SC194" s="78"/>
      <c r="SD194" s="78"/>
      <c r="SE194" s="78"/>
      <c r="SF194" s="78"/>
      <c r="SG194" s="83"/>
      <c r="SH194" s="84"/>
      <c r="SI194" s="84"/>
      <c r="SJ194" s="84"/>
      <c r="SK194" s="85"/>
      <c r="SL194" s="78"/>
      <c r="SM194" s="78"/>
      <c r="SN194" s="78"/>
      <c r="SO194" s="100"/>
      <c r="SP194" s="78"/>
      <c r="SQ194" s="81"/>
      <c r="SR194" s="102"/>
      <c r="SS194" s="80"/>
      <c r="ST194" s="78"/>
      <c r="SU194" s="78"/>
      <c r="SV194" s="78"/>
      <c r="SW194" s="78"/>
      <c r="SX194" s="83"/>
      <c r="SY194" s="84"/>
      <c r="SZ194" s="84"/>
      <c r="TA194" s="84"/>
      <c r="TB194" s="85"/>
      <c r="TC194" s="78"/>
      <c r="TD194" s="78"/>
      <c r="TE194" s="78"/>
      <c r="TF194" s="100"/>
      <c r="TG194" s="78"/>
      <c r="TH194" s="81"/>
      <c r="TI194" s="102"/>
      <c r="TJ194" s="80"/>
      <c r="TK194" s="78"/>
      <c r="TL194" s="78"/>
      <c r="TM194" s="78"/>
      <c r="TN194" s="78"/>
      <c r="TO194" s="83"/>
      <c r="TP194" s="84"/>
      <c r="TQ194" s="84"/>
      <c r="TR194" s="84"/>
      <c r="TS194" s="85"/>
      <c r="TT194" s="78"/>
      <c r="TU194" s="78"/>
      <c r="TV194" s="78"/>
      <c r="TW194" s="100"/>
      <c r="TX194" s="78"/>
      <c r="TY194" s="81"/>
      <c r="TZ194" s="102"/>
      <c r="UA194" s="80"/>
      <c r="UB194" s="78"/>
      <c r="UC194" s="78"/>
      <c r="UD194" s="78"/>
      <c r="UE194" s="78"/>
      <c r="UF194" s="83"/>
      <c r="UG194" s="84"/>
      <c r="UH194" s="84"/>
      <c r="UI194" s="84"/>
      <c r="UJ194" s="85"/>
      <c r="UK194" s="78"/>
      <c r="UL194" s="78"/>
      <c r="UM194" s="78"/>
      <c r="UN194" s="100"/>
      <c r="UO194" s="78"/>
      <c r="UP194" s="81"/>
      <c r="UQ194" s="102"/>
      <c r="UR194" s="80"/>
      <c r="US194" s="78"/>
      <c r="UT194" s="78"/>
      <c r="UU194" s="78"/>
      <c r="UV194" s="78"/>
      <c r="UW194" s="83"/>
      <c r="UX194" s="84"/>
      <c r="UY194" s="84"/>
      <c r="UZ194" s="84"/>
      <c r="VA194" s="85"/>
      <c r="VB194" s="78"/>
      <c r="VC194" s="78"/>
      <c r="VD194" s="78"/>
      <c r="VE194" s="100"/>
      <c r="VF194" s="78"/>
      <c r="VG194" s="81"/>
      <c r="VH194" s="102"/>
      <c r="VI194" s="80"/>
      <c r="VJ194" s="78"/>
      <c r="VK194" s="78"/>
      <c r="VL194" s="78"/>
      <c r="VM194" s="78"/>
      <c r="VN194" s="83"/>
      <c r="VO194" s="84"/>
      <c r="VP194" s="84"/>
      <c r="VQ194" s="84"/>
      <c r="VR194" s="85"/>
      <c r="VS194" s="78"/>
      <c r="VT194" s="78"/>
      <c r="VU194" s="78"/>
      <c r="VV194" s="100"/>
      <c r="VW194" s="78"/>
      <c r="VX194" s="81"/>
      <c r="VY194" s="102"/>
      <c r="VZ194" s="80"/>
      <c r="WA194" s="78"/>
      <c r="WB194" s="78"/>
      <c r="WC194" s="78"/>
      <c r="WD194" s="78"/>
      <c r="WE194" s="83"/>
      <c r="WF194" s="84"/>
      <c r="WG194" s="84"/>
      <c r="WH194" s="84"/>
      <c r="WI194" s="85"/>
      <c r="WJ194" s="78"/>
      <c r="WK194" s="78"/>
      <c r="WL194" s="78"/>
      <c r="WM194" s="100"/>
      <c r="WN194" s="78"/>
      <c r="WO194" s="81"/>
      <c r="WP194" s="102"/>
      <c r="WQ194" s="80"/>
      <c r="WR194" s="78"/>
      <c r="WS194" s="78"/>
      <c r="WT194" s="78"/>
      <c r="WU194" s="78"/>
      <c r="WV194" s="83"/>
      <c r="WW194" s="84"/>
      <c r="WX194" s="84"/>
      <c r="WY194" s="84"/>
      <c r="WZ194" s="85"/>
      <c r="XA194" s="78"/>
      <c r="XB194" s="78"/>
      <c r="XC194" s="78"/>
      <c r="XD194" s="100"/>
      <c r="XE194" s="78"/>
      <c r="XF194" s="81"/>
      <c r="XG194" s="102"/>
      <c r="XH194" s="80"/>
      <c r="XI194" s="78"/>
      <c r="XJ194" s="78"/>
      <c r="XK194" s="78"/>
      <c r="XL194" s="78"/>
      <c r="XM194" s="83"/>
      <c r="XN194" s="84"/>
      <c r="XO194" s="84"/>
      <c r="XP194" s="84"/>
      <c r="XQ194" s="85"/>
      <c r="XR194" s="78"/>
      <c r="XS194" s="78"/>
      <c r="XT194" s="78"/>
      <c r="XU194" s="100"/>
      <c r="XV194" s="78"/>
      <c r="XW194" s="81"/>
      <c r="XX194" s="102"/>
      <c r="XY194" s="80"/>
      <c r="XZ194" s="78"/>
      <c r="YA194" s="78"/>
      <c r="YB194" s="78"/>
      <c r="YC194" s="78"/>
      <c r="YD194" s="83"/>
      <c r="YE194" s="84"/>
      <c r="YF194" s="84"/>
      <c r="YG194" s="84"/>
      <c r="YH194" s="85"/>
      <c r="YI194" s="78"/>
      <c r="YJ194" s="78"/>
      <c r="YK194" s="78"/>
      <c r="YL194" s="100"/>
      <c r="YM194" s="78"/>
      <c r="YN194" s="81"/>
      <c r="YO194" s="102"/>
      <c r="YP194" s="80"/>
      <c r="YQ194" s="78"/>
      <c r="YR194" s="78"/>
      <c r="YS194" s="78"/>
      <c r="YT194" s="78"/>
      <c r="YU194" s="83"/>
      <c r="YV194" s="84"/>
      <c r="YW194" s="84"/>
      <c r="YX194" s="84"/>
      <c r="YY194" s="85"/>
      <c r="YZ194" s="78"/>
      <c r="ZA194" s="78"/>
      <c r="ZB194" s="78"/>
      <c r="ZC194" s="100"/>
      <c r="ZD194" s="78"/>
      <c r="ZE194" s="81"/>
      <c r="ZF194" s="102"/>
      <c r="ZG194" s="80"/>
      <c r="ZH194" s="78"/>
      <c r="ZI194" s="78"/>
      <c r="ZJ194" s="78"/>
      <c r="ZK194" s="78"/>
      <c r="ZL194" s="83"/>
      <c r="ZM194" s="84"/>
      <c r="ZN194" s="84"/>
      <c r="ZO194" s="84"/>
      <c r="ZP194" s="85"/>
      <c r="ZQ194" s="78"/>
      <c r="ZR194" s="78"/>
      <c r="ZS194" s="78"/>
      <c r="ZT194" s="100"/>
      <c r="ZU194" s="78"/>
      <c r="ZV194" s="81"/>
      <c r="ZW194" s="102"/>
      <c r="ZX194" s="80"/>
      <c r="ZY194" s="78"/>
      <c r="ZZ194" s="78"/>
      <c r="AAA194" s="78"/>
      <c r="AAB194" s="78"/>
      <c r="AAC194" s="83"/>
      <c r="AAD194" s="84"/>
      <c r="AAE194" s="84"/>
      <c r="AAF194" s="84"/>
      <c r="AAG194" s="85"/>
      <c r="AAH194" s="78"/>
      <c r="AAI194" s="78"/>
      <c r="AAJ194" s="78"/>
      <c r="AAK194" s="100"/>
      <c r="AAL194" s="78"/>
      <c r="AAM194" s="81"/>
      <c r="AAN194" s="102"/>
      <c r="AAO194" s="80"/>
      <c r="AAP194" s="78"/>
      <c r="AAQ194" s="78"/>
      <c r="AAR194" s="78"/>
      <c r="AAS194" s="78"/>
      <c r="AAT194" s="83"/>
      <c r="AAU194" s="84"/>
      <c r="AAV194" s="84"/>
      <c r="AAW194" s="84"/>
      <c r="AAX194" s="85"/>
      <c r="AAY194" s="78"/>
      <c r="AAZ194" s="78"/>
      <c r="ABA194" s="78"/>
      <c r="ABB194" s="100"/>
      <c r="ABC194" s="78"/>
      <c r="ABD194" s="81"/>
      <c r="ABE194" s="102"/>
      <c r="ABF194" s="80"/>
      <c r="ABG194" s="78"/>
      <c r="ABH194" s="78"/>
      <c r="ABI194" s="78"/>
      <c r="ABJ194" s="78"/>
      <c r="ABK194" s="83"/>
      <c r="ABL194" s="84"/>
      <c r="ABM194" s="84"/>
      <c r="ABN194" s="84"/>
      <c r="ABO194" s="85"/>
      <c r="ABP194" s="78"/>
      <c r="ABQ194" s="78"/>
      <c r="ABR194" s="78"/>
      <c r="ABS194" s="100"/>
      <c r="ABT194" s="78"/>
      <c r="ABU194" s="81"/>
      <c r="ABV194" s="102"/>
      <c r="ABW194" s="80"/>
      <c r="ABX194" s="78"/>
      <c r="ABY194" s="78"/>
      <c r="ABZ194" s="78"/>
      <c r="ACA194" s="78"/>
      <c r="ACB194" s="83"/>
      <c r="ACC194" s="84"/>
      <c r="ACD194" s="84"/>
      <c r="ACE194" s="84"/>
      <c r="ACF194" s="85"/>
      <c r="ACG194" s="78"/>
      <c r="ACH194" s="78"/>
      <c r="ACI194" s="78"/>
      <c r="ACJ194" s="100"/>
      <c r="ACK194" s="78"/>
      <c r="ACL194" s="81"/>
      <c r="ACM194" s="102"/>
      <c r="ACN194" s="80"/>
      <c r="ACO194" s="78"/>
      <c r="ACP194" s="78"/>
      <c r="ACQ194" s="78"/>
      <c r="ACR194" s="78"/>
      <c r="ACS194" s="83"/>
      <c r="ACT194" s="84"/>
      <c r="ACU194" s="84"/>
      <c r="ACV194" s="84"/>
      <c r="ACW194" s="85"/>
      <c r="ACX194" s="78"/>
      <c r="ACY194" s="78"/>
      <c r="ACZ194" s="78"/>
      <c r="ADA194" s="100"/>
      <c r="ADB194" s="78"/>
      <c r="ADC194" s="81"/>
      <c r="ADD194" s="102"/>
      <c r="ADE194" s="80"/>
      <c r="ADF194" s="78"/>
      <c r="ADG194" s="78"/>
      <c r="ADH194" s="78"/>
      <c r="ADI194" s="78"/>
      <c r="ADJ194" s="83"/>
      <c r="ADK194" s="84"/>
      <c r="ADL194" s="84"/>
      <c r="ADM194" s="84"/>
      <c r="ADN194" s="85"/>
      <c r="ADO194" s="78"/>
      <c r="ADP194" s="78"/>
      <c r="ADQ194" s="78"/>
      <c r="ADR194" s="100"/>
      <c r="ADS194" s="78"/>
      <c r="ADT194" s="81"/>
      <c r="ADU194" s="102"/>
      <c r="ADV194" s="80"/>
      <c r="ADW194" s="78"/>
      <c r="ADX194" s="78"/>
      <c r="ADY194" s="78"/>
      <c r="ADZ194" s="78"/>
      <c r="AEA194" s="83"/>
      <c r="AEB194" s="84"/>
      <c r="AEC194" s="84"/>
      <c r="AED194" s="84"/>
      <c r="AEE194" s="85"/>
      <c r="AEF194" s="78"/>
      <c r="AEG194" s="78"/>
      <c r="AEH194" s="78"/>
      <c r="AEI194" s="100"/>
      <c r="AEJ194" s="78"/>
      <c r="AEK194" s="81"/>
      <c r="AEL194" s="102"/>
      <c r="AEM194" s="80"/>
      <c r="AEN194" s="78"/>
      <c r="AEO194" s="78"/>
      <c r="AEP194" s="78"/>
      <c r="AEQ194" s="78"/>
      <c r="AER194" s="83"/>
      <c r="AES194" s="84"/>
      <c r="AET194" s="84"/>
      <c r="AEU194" s="84"/>
      <c r="AEV194" s="85"/>
      <c r="AEW194" s="78"/>
      <c r="AEX194" s="78"/>
      <c r="AEY194" s="78"/>
      <c r="AEZ194" s="100"/>
      <c r="AFA194" s="78"/>
      <c r="AFB194" s="81"/>
      <c r="AFC194" s="102"/>
      <c r="AFD194" s="80"/>
      <c r="AFE194" s="78"/>
      <c r="AFF194" s="78"/>
      <c r="AFG194" s="78"/>
      <c r="AFH194" s="78"/>
      <c r="AFI194" s="83"/>
      <c r="AFJ194" s="84"/>
      <c r="AFK194" s="84"/>
      <c r="AFL194" s="84"/>
      <c r="AFM194" s="85"/>
      <c r="AFN194" s="78"/>
      <c r="AFO194" s="78"/>
      <c r="AFP194" s="78"/>
      <c r="AFQ194" s="100"/>
      <c r="AFR194" s="78"/>
      <c r="AFS194" s="81"/>
      <c r="AFT194" s="102"/>
      <c r="AFU194" s="80"/>
      <c r="AFV194" s="78"/>
      <c r="AFW194" s="78"/>
      <c r="AFX194" s="78"/>
      <c r="AFY194" s="78"/>
      <c r="AFZ194" s="83"/>
      <c r="AGA194" s="84"/>
      <c r="AGB194" s="84"/>
      <c r="AGC194" s="84"/>
      <c r="AGD194" s="85"/>
      <c r="AGE194" s="78"/>
      <c r="AGF194" s="78"/>
      <c r="AGG194" s="78"/>
      <c r="AGH194" s="100"/>
      <c r="AGI194" s="78"/>
      <c r="AGJ194" s="81"/>
      <c r="AGK194" s="102"/>
      <c r="AGL194" s="80"/>
      <c r="AGM194" s="78"/>
      <c r="AGN194" s="78"/>
      <c r="AGO194" s="78"/>
      <c r="AGP194" s="78"/>
      <c r="AGQ194" s="83"/>
      <c r="AGR194" s="84"/>
      <c r="AGS194" s="84"/>
      <c r="AGT194" s="84"/>
      <c r="AGU194" s="85"/>
      <c r="AGV194" s="78"/>
      <c r="AGW194" s="78"/>
      <c r="AGX194" s="78"/>
      <c r="AGY194" s="100"/>
      <c r="AGZ194" s="78"/>
      <c r="AHA194" s="81"/>
      <c r="AHB194" s="102"/>
      <c r="AHC194" s="80"/>
      <c r="AHD194" s="78"/>
      <c r="AHE194" s="78"/>
      <c r="AHF194" s="78"/>
      <c r="AHG194" s="78"/>
      <c r="AHH194" s="83"/>
      <c r="AHI194" s="84"/>
      <c r="AHJ194" s="84"/>
      <c r="AHK194" s="84"/>
      <c r="AHL194" s="85"/>
      <c r="AHM194" s="78"/>
      <c r="AHN194" s="78"/>
      <c r="AHO194" s="78"/>
      <c r="AHP194" s="100"/>
      <c r="AHQ194" s="78"/>
      <c r="AHR194" s="81"/>
      <c r="AHS194" s="102"/>
      <c r="AHT194" s="80"/>
      <c r="AHU194" s="78"/>
      <c r="AHV194" s="78"/>
      <c r="AHW194" s="78"/>
      <c r="AHX194" s="78"/>
      <c r="AHY194" s="83"/>
      <c r="AHZ194" s="84"/>
      <c r="AIA194" s="84"/>
      <c r="AIB194" s="84"/>
      <c r="AIC194" s="85"/>
      <c r="AID194" s="78"/>
      <c r="AIE194" s="78"/>
      <c r="AIF194" s="78"/>
      <c r="AIG194" s="100"/>
      <c r="AIH194" s="78"/>
      <c r="AII194" s="81"/>
      <c r="AIJ194" s="102"/>
      <c r="AIK194" s="80"/>
      <c r="AIL194" s="78"/>
      <c r="AIM194" s="78"/>
      <c r="AIN194" s="78"/>
      <c r="AIO194" s="78"/>
      <c r="AIP194" s="83"/>
      <c r="AIQ194" s="84"/>
      <c r="AIR194" s="84"/>
      <c r="AIS194" s="84"/>
      <c r="AIT194" s="85"/>
      <c r="AIU194" s="78"/>
      <c r="AIV194" s="78"/>
      <c r="AIW194" s="78"/>
      <c r="AIX194" s="100"/>
      <c r="AIY194" s="78"/>
      <c r="AIZ194" s="81"/>
      <c r="AJA194" s="102"/>
      <c r="AJB194" s="80"/>
      <c r="AJC194" s="78"/>
      <c r="AJD194" s="78"/>
      <c r="AJE194" s="78"/>
      <c r="AJF194" s="78"/>
      <c r="AJG194" s="83"/>
      <c r="AJH194" s="84"/>
      <c r="AJI194" s="84"/>
      <c r="AJJ194" s="84"/>
      <c r="AJK194" s="85"/>
      <c r="AJL194" s="78"/>
      <c r="AJM194" s="78"/>
      <c r="AJN194" s="78"/>
      <c r="AJO194" s="100"/>
      <c r="AJP194" s="78"/>
      <c r="AJQ194" s="81"/>
      <c r="AJR194" s="102"/>
      <c r="AJS194" s="80"/>
      <c r="AJT194" s="78"/>
      <c r="AJU194" s="78"/>
      <c r="AJV194" s="78"/>
      <c r="AJW194" s="78"/>
      <c r="AJX194" s="83"/>
      <c r="AJY194" s="84"/>
      <c r="AJZ194" s="84"/>
      <c r="AKA194" s="84"/>
      <c r="AKB194" s="85"/>
      <c r="AKC194" s="78"/>
      <c r="AKD194" s="78"/>
      <c r="AKE194" s="78"/>
      <c r="AKF194" s="100"/>
      <c r="AKG194" s="78"/>
      <c r="AKH194" s="81"/>
      <c r="AKI194" s="102"/>
      <c r="AKJ194" s="80"/>
      <c r="AKK194" s="78"/>
      <c r="AKL194" s="78"/>
      <c r="AKM194" s="78"/>
      <c r="AKN194" s="78"/>
      <c r="AKO194" s="83"/>
      <c r="AKP194" s="84"/>
      <c r="AKQ194" s="84"/>
      <c r="AKR194" s="84"/>
      <c r="AKS194" s="85"/>
      <c r="AKT194" s="78"/>
      <c r="AKU194" s="78"/>
      <c r="AKV194" s="78"/>
      <c r="AKW194" s="100"/>
      <c r="AKX194" s="78"/>
      <c r="AKY194" s="81"/>
      <c r="AKZ194" s="102"/>
      <c r="ALA194" s="80"/>
      <c r="ALB194" s="78"/>
      <c r="ALC194" s="78"/>
      <c r="ALD194" s="78"/>
      <c r="ALE194" s="78"/>
      <c r="ALF194" s="83"/>
      <c r="ALG194" s="84"/>
      <c r="ALH194" s="84"/>
      <c r="ALI194" s="84"/>
      <c r="ALJ194" s="85"/>
      <c r="ALK194" s="78"/>
      <c r="ALL194" s="78"/>
      <c r="ALM194" s="78"/>
      <c r="ALN194" s="100"/>
      <c r="ALO194" s="78"/>
      <c r="ALP194" s="81"/>
      <c r="ALQ194" s="102"/>
      <c r="ALR194" s="80"/>
      <c r="ALS194" s="78"/>
      <c r="ALT194" s="78"/>
      <c r="ALU194" s="78"/>
      <c r="ALV194" s="78"/>
      <c r="ALW194" s="83"/>
      <c r="ALX194" s="84"/>
      <c r="ALY194" s="84"/>
      <c r="ALZ194" s="84"/>
      <c r="AMA194" s="85"/>
      <c r="AMB194" s="78"/>
      <c r="AMC194" s="78"/>
      <c r="AMD194" s="78"/>
      <c r="AME194" s="100"/>
      <c r="AMF194" s="78"/>
      <c r="AMG194" s="81"/>
      <c r="AMH194" s="102"/>
      <c r="AMI194" s="80"/>
      <c r="AMJ194" s="78"/>
      <c r="AMK194" s="78"/>
      <c r="AML194" s="78"/>
      <c r="AMM194" s="78"/>
      <c r="AMN194" s="83"/>
      <c r="AMO194" s="84"/>
      <c r="AMP194" s="84"/>
      <c r="AMQ194" s="84"/>
      <c r="AMR194" s="85"/>
      <c r="AMS194" s="78"/>
      <c r="AMT194" s="78"/>
      <c r="AMU194" s="78"/>
      <c r="AMV194" s="100"/>
      <c r="AMW194" s="78"/>
      <c r="AMX194" s="81"/>
      <c r="AMY194" s="102"/>
      <c r="AMZ194" s="80"/>
      <c r="ANA194" s="78"/>
      <c r="ANB194" s="78"/>
      <c r="ANC194" s="78"/>
      <c r="AND194" s="78"/>
      <c r="ANE194" s="83"/>
      <c r="ANF194" s="84"/>
      <c r="ANG194" s="84"/>
      <c r="ANH194" s="84"/>
      <c r="ANI194" s="85"/>
      <c r="ANJ194" s="78"/>
      <c r="ANK194" s="78"/>
      <c r="ANL194" s="78"/>
      <c r="ANM194" s="100"/>
      <c r="ANN194" s="78"/>
      <c r="ANO194" s="81"/>
      <c r="ANP194" s="102"/>
      <c r="ANQ194" s="80"/>
      <c r="ANR194" s="78"/>
      <c r="ANS194" s="78"/>
      <c r="ANT194" s="78"/>
      <c r="ANU194" s="78"/>
      <c r="ANV194" s="83"/>
      <c r="ANW194" s="84"/>
      <c r="ANX194" s="84"/>
      <c r="ANY194" s="84"/>
      <c r="ANZ194" s="85"/>
      <c r="AOA194" s="78"/>
      <c r="AOB194" s="78"/>
      <c r="AOC194" s="78"/>
      <c r="AOD194" s="100"/>
      <c r="AOE194" s="78"/>
      <c r="AOF194" s="81"/>
      <c r="AOG194" s="102"/>
      <c r="AOH194" s="80"/>
      <c r="AOI194" s="78"/>
      <c r="AOJ194" s="78"/>
      <c r="AOK194" s="78"/>
      <c r="AOL194" s="78"/>
      <c r="AOM194" s="83"/>
      <c r="AON194" s="84"/>
      <c r="AOO194" s="84"/>
      <c r="AOP194" s="84"/>
      <c r="AOQ194" s="85"/>
      <c r="AOR194" s="78"/>
      <c r="AOS194" s="78"/>
      <c r="AOT194" s="78"/>
      <c r="AOU194" s="100"/>
      <c r="AOV194" s="78"/>
      <c r="AOW194" s="81"/>
      <c r="AOX194" s="102"/>
      <c r="AOY194" s="80"/>
      <c r="AOZ194" s="78"/>
      <c r="APA194" s="78"/>
      <c r="APB194" s="78"/>
      <c r="APC194" s="78"/>
      <c r="APD194" s="83"/>
      <c r="APE194" s="84"/>
      <c r="APF194" s="84"/>
      <c r="APG194" s="84"/>
      <c r="APH194" s="85"/>
      <c r="API194" s="78"/>
      <c r="APJ194" s="78"/>
      <c r="APK194" s="78"/>
      <c r="APL194" s="100"/>
      <c r="APM194" s="78"/>
      <c r="APN194" s="81"/>
      <c r="APO194" s="102"/>
      <c r="APP194" s="80"/>
      <c r="APQ194" s="78"/>
      <c r="APR194" s="78"/>
      <c r="APS194" s="78"/>
      <c r="APT194" s="78"/>
      <c r="APU194" s="83"/>
      <c r="APV194" s="84"/>
      <c r="APW194" s="84"/>
      <c r="APX194" s="84"/>
      <c r="APY194" s="85"/>
      <c r="APZ194" s="78"/>
      <c r="AQA194" s="78"/>
      <c r="AQB194" s="78"/>
      <c r="AQC194" s="100"/>
      <c r="AQD194" s="78"/>
      <c r="AQE194" s="81"/>
      <c r="AQF194" s="102"/>
      <c r="AQG194" s="80"/>
      <c r="AQH194" s="78"/>
      <c r="AQI194" s="78"/>
      <c r="AQJ194" s="78"/>
      <c r="AQK194" s="78"/>
      <c r="AQL194" s="83"/>
      <c r="AQM194" s="84"/>
      <c r="AQN194" s="84"/>
      <c r="AQO194" s="84"/>
      <c r="AQP194" s="85"/>
      <c r="AQQ194" s="78"/>
      <c r="AQR194" s="78"/>
      <c r="AQS194" s="78"/>
      <c r="AQT194" s="100"/>
      <c r="AQU194" s="78"/>
      <c r="AQV194" s="81"/>
      <c r="AQW194" s="102"/>
      <c r="AQX194" s="80"/>
      <c r="AQY194" s="78"/>
      <c r="AQZ194" s="78"/>
      <c r="ARA194" s="78"/>
      <c r="ARB194" s="78"/>
      <c r="ARC194" s="83"/>
      <c r="ARD194" s="84"/>
      <c r="ARE194" s="84"/>
      <c r="ARF194" s="84"/>
      <c r="ARG194" s="85"/>
      <c r="ARH194" s="78"/>
      <c r="ARI194" s="78"/>
      <c r="ARJ194" s="78"/>
      <c r="ARK194" s="100"/>
      <c r="ARL194" s="78"/>
      <c r="ARM194" s="81"/>
      <c r="ARN194" s="102"/>
      <c r="ARO194" s="80"/>
      <c r="ARP194" s="78"/>
      <c r="ARQ194" s="78"/>
      <c r="ARR194" s="78"/>
      <c r="ARS194" s="78"/>
      <c r="ART194" s="83"/>
      <c r="ARU194" s="84"/>
      <c r="ARV194" s="84"/>
      <c r="ARW194" s="84"/>
      <c r="ARX194" s="85"/>
      <c r="ARY194" s="78"/>
      <c r="ARZ194" s="78"/>
      <c r="ASA194" s="78"/>
      <c r="ASB194" s="100"/>
      <c r="ASC194" s="78"/>
      <c r="ASD194" s="81"/>
      <c r="ASE194" s="102"/>
      <c r="ASF194" s="80"/>
      <c r="ASG194" s="78"/>
      <c r="ASH194" s="78"/>
      <c r="ASI194" s="78"/>
      <c r="ASJ194" s="78"/>
      <c r="ASK194" s="83"/>
      <c r="ASL194" s="84"/>
      <c r="ASM194" s="84"/>
      <c r="ASN194" s="84"/>
      <c r="ASO194" s="85"/>
      <c r="ASP194" s="78"/>
      <c r="ASQ194" s="78"/>
      <c r="ASR194" s="78"/>
      <c r="ASS194" s="100"/>
      <c r="AST194" s="78"/>
      <c r="ASU194" s="81"/>
      <c r="ASV194" s="102"/>
      <c r="ASW194" s="80"/>
      <c r="ASX194" s="78"/>
      <c r="ASY194" s="78"/>
      <c r="ASZ194" s="78"/>
      <c r="ATA194" s="78"/>
      <c r="ATB194" s="83"/>
      <c r="ATC194" s="84"/>
      <c r="ATD194" s="84"/>
      <c r="ATE194" s="84"/>
      <c r="ATF194" s="85"/>
      <c r="ATG194" s="78"/>
      <c r="ATH194" s="78"/>
      <c r="ATI194" s="78"/>
      <c r="ATJ194" s="100"/>
      <c r="ATK194" s="78"/>
      <c r="ATL194" s="81"/>
      <c r="ATM194" s="102"/>
      <c r="ATN194" s="80"/>
      <c r="ATO194" s="78"/>
      <c r="ATP194" s="78"/>
      <c r="ATQ194" s="78"/>
      <c r="ATR194" s="78"/>
      <c r="ATS194" s="83"/>
      <c r="ATT194" s="84"/>
      <c r="ATU194" s="84"/>
      <c r="ATV194" s="84"/>
      <c r="ATW194" s="85"/>
      <c r="ATX194" s="78"/>
      <c r="ATY194" s="78"/>
      <c r="ATZ194" s="78"/>
      <c r="AUA194" s="100"/>
      <c r="AUB194" s="78"/>
      <c r="AUC194" s="81"/>
      <c r="AUD194" s="102"/>
      <c r="AUE194" s="80"/>
      <c r="AUF194" s="78"/>
      <c r="AUG194" s="78"/>
      <c r="AUH194" s="78"/>
      <c r="AUI194" s="78"/>
      <c r="AUJ194" s="83"/>
      <c r="AUK194" s="84"/>
      <c r="AUL194" s="84"/>
      <c r="AUM194" s="84"/>
      <c r="AUN194" s="85"/>
      <c r="AUO194" s="78"/>
      <c r="AUP194" s="78"/>
      <c r="AUQ194" s="78"/>
      <c r="AUR194" s="100"/>
      <c r="AUS194" s="78"/>
      <c r="AUT194" s="81"/>
      <c r="AUU194" s="102"/>
      <c r="AUV194" s="80"/>
      <c r="AUW194" s="78"/>
      <c r="AUX194" s="78"/>
      <c r="AUY194" s="78"/>
      <c r="AUZ194" s="78"/>
      <c r="AVA194" s="83"/>
      <c r="AVB194" s="84"/>
      <c r="AVC194" s="84"/>
      <c r="AVD194" s="84"/>
      <c r="AVE194" s="85"/>
      <c r="AVF194" s="78"/>
      <c r="AVG194" s="78"/>
      <c r="AVH194" s="78"/>
      <c r="AVI194" s="100"/>
      <c r="AVJ194" s="78"/>
      <c r="AVK194" s="81"/>
      <c r="AVL194" s="102"/>
      <c r="AVM194" s="80"/>
      <c r="AVN194" s="78"/>
      <c r="AVO194" s="78"/>
      <c r="AVP194" s="78"/>
      <c r="AVQ194" s="78"/>
      <c r="AVR194" s="83"/>
      <c r="AVS194" s="84"/>
      <c r="AVT194" s="84"/>
      <c r="AVU194" s="84"/>
      <c r="AVV194" s="85"/>
      <c r="AVW194" s="78"/>
      <c r="AVX194" s="78"/>
      <c r="AVY194" s="78"/>
      <c r="AVZ194" s="100"/>
      <c r="AWA194" s="78"/>
      <c r="AWB194" s="81"/>
      <c r="AWC194" s="102"/>
      <c r="AWD194" s="80"/>
      <c r="AWE194" s="78"/>
      <c r="AWF194" s="78"/>
      <c r="AWG194" s="78"/>
      <c r="AWH194" s="78"/>
      <c r="AWI194" s="83"/>
      <c r="AWJ194" s="84"/>
      <c r="AWK194" s="84"/>
      <c r="AWL194" s="84"/>
      <c r="AWM194" s="85"/>
      <c r="AWN194" s="78"/>
      <c r="AWO194" s="78"/>
      <c r="AWP194" s="78"/>
      <c r="AWQ194" s="100"/>
      <c r="AWR194" s="78"/>
      <c r="AWS194" s="81"/>
      <c r="AWT194" s="102"/>
      <c r="AWU194" s="80"/>
      <c r="AWV194" s="78"/>
      <c r="AWW194" s="78"/>
      <c r="AWX194" s="78"/>
      <c r="AWY194" s="78"/>
      <c r="AWZ194" s="83"/>
      <c r="AXA194" s="84"/>
      <c r="AXB194" s="84"/>
      <c r="AXC194" s="84"/>
      <c r="AXD194" s="85"/>
      <c r="AXE194" s="78"/>
      <c r="AXF194" s="78"/>
      <c r="AXG194" s="78"/>
      <c r="AXH194" s="100"/>
      <c r="AXI194" s="78"/>
      <c r="AXJ194" s="81"/>
      <c r="AXK194" s="102"/>
      <c r="AXL194" s="80"/>
      <c r="AXM194" s="78"/>
      <c r="AXN194" s="78"/>
      <c r="AXO194" s="78"/>
      <c r="AXP194" s="78"/>
      <c r="AXQ194" s="83"/>
      <c r="AXR194" s="84"/>
      <c r="AXS194" s="84"/>
      <c r="AXT194" s="84"/>
      <c r="AXU194" s="85"/>
      <c r="AXV194" s="78"/>
      <c r="AXW194" s="78"/>
      <c r="AXX194" s="78"/>
      <c r="AXY194" s="100"/>
      <c r="AXZ194" s="78"/>
      <c r="AYA194" s="81"/>
      <c r="AYB194" s="102"/>
      <c r="AYC194" s="80"/>
      <c r="AYD194" s="78"/>
      <c r="AYE194" s="78"/>
      <c r="AYF194" s="78"/>
      <c r="AYG194" s="78"/>
      <c r="AYH194" s="83"/>
      <c r="AYI194" s="84"/>
      <c r="AYJ194" s="84"/>
      <c r="AYK194" s="84"/>
      <c r="AYL194" s="85"/>
      <c r="AYM194" s="78"/>
      <c r="AYN194" s="78"/>
      <c r="AYO194" s="78"/>
      <c r="AYP194" s="100"/>
      <c r="AYQ194" s="78"/>
      <c r="AYR194" s="81"/>
      <c r="AYS194" s="102"/>
      <c r="AYT194" s="80"/>
      <c r="AYU194" s="78"/>
      <c r="AYV194" s="78"/>
      <c r="AYW194" s="78"/>
      <c r="AYX194" s="78"/>
      <c r="AYY194" s="83"/>
      <c r="AYZ194" s="84"/>
      <c r="AZA194" s="84"/>
      <c r="AZB194" s="84"/>
      <c r="AZC194" s="85"/>
      <c r="AZD194" s="78"/>
      <c r="AZE194" s="78"/>
      <c r="AZF194" s="78"/>
      <c r="AZG194" s="100"/>
      <c r="AZH194" s="78"/>
      <c r="AZI194" s="81"/>
      <c r="AZJ194" s="102"/>
      <c r="AZK194" s="80"/>
      <c r="AZL194" s="78"/>
      <c r="AZM194" s="78"/>
      <c r="AZN194" s="78"/>
      <c r="AZO194" s="78"/>
      <c r="AZP194" s="83"/>
      <c r="AZQ194" s="84"/>
      <c r="AZR194" s="84"/>
      <c r="AZS194" s="84"/>
      <c r="AZT194" s="85"/>
      <c r="AZU194" s="78"/>
      <c r="AZV194" s="78"/>
      <c r="AZW194" s="78"/>
      <c r="AZX194" s="100"/>
      <c r="AZY194" s="78"/>
      <c r="AZZ194" s="81"/>
      <c r="BAA194" s="102"/>
      <c r="BAB194" s="80"/>
      <c r="BAC194" s="78"/>
      <c r="BAD194" s="78"/>
      <c r="BAE194" s="78"/>
      <c r="BAF194" s="78"/>
      <c r="BAG194" s="83"/>
      <c r="BAH194" s="84"/>
      <c r="BAI194" s="84"/>
      <c r="BAJ194" s="84"/>
      <c r="BAK194" s="85"/>
      <c r="BAL194" s="78"/>
      <c r="BAM194" s="78"/>
      <c r="BAN194" s="78"/>
      <c r="BAO194" s="100"/>
      <c r="BAP194" s="78"/>
      <c r="BAQ194" s="81"/>
      <c r="BAR194" s="102"/>
      <c r="BAS194" s="80"/>
      <c r="BAT194" s="78"/>
      <c r="BAU194" s="78"/>
      <c r="BAV194" s="78"/>
      <c r="BAW194" s="78"/>
      <c r="BAX194" s="83"/>
      <c r="BAY194" s="84"/>
      <c r="BAZ194" s="84"/>
      <c r="BBA194" s="84"/>
      <c r="BBB194" s="85"/>
      <c r="BBC194" s="78"/>
      <c r="BBD194" s="78"/>
      <c r="BBE194" s="78"/>
      <c r="BBF194" s="100"/>
      <c r="BBG194" s="78"/>
      <c r="BBH194" s="81"/>
      <c r="BBI194" s="102"/>
      <c r="BBJ194" s="80"/>
      <c r="BBK194" s="78"/>
      <c r="BBL194" s="78"/>
      <c r="BBM194" s="78"/>
      <c r="BBN194" s="78"/>
      <c r="BBO194" s="83"/>
      <c r="BBP194" s="84"/>
      <c r="BBQ194" s="84"/>
      <c r="BBR194" s="84"/>
      <c r="BBS194" s="85"/>
      <c r="BBT194" s="78"/>
      <c r="BBU194" s="78"/>
      <c r="BBV194" s="78"/>
      <c r="BBW194" s="100"/>
      <c r="BBX194" s="78"/>
      <c r="BBY194" s="81"/>
      <c r="BBZ194" s="102"/>
      <c r="BCA194" s="80"/>
      <c r="BCB194" s="78"/>
      <c r="BCC194" s="78"/>
      <c r="BCD194" s="78"/>
      <c r="BCE194" s="78"/>
      <c r="BCF194" s="83"/>
      <c r="BCG194" s="84"/>
      <c r="BCH194" s="84"/>
      <c r="BCI194" s="84"/>
      <c r="BCJ194" s="85"/>
      <c r="BCK194" s="78"/>
      <c r="BCL194" s="78"/>
      <c r="BCM194" s="78"/>
      <c r="BCN194" s="100"/>
      <c r="BCO194" s="78"/>
      <c r="BCP194" s="81"/>
      <c r="BCQ194" s="102"/>
      <c r="BCR194" s="80"/>
      <c r="BCS194" s="78"/>
      <c r="BCT194" s="78"/>
      <c r="BCU194" s="78"/>
      <c r="BCV194" s="78"/>
      <c r="BCW194" s="83"/>
      <c r="BCX194" s="84"/>
      <c r="BCY194" s="84"/>
      <c r="BCZ194" s="84"/>
      <c r="BDA194" s="85"/>
      <c r="BDB194" s="78"/>
      <c r="BDC194" s="78"/>
      <c r="BDD194" s="78"/>
      <c r="BDE194" s="100"/>
      <c r="BDF194" s="78"/>
      <c r="BDG194" s="81"/>
      <c r="BDH194" s="102"/>
      <c r="BDI194" s="80"/>
      <c r="BDJ194" s="78"/>
      <c r="BDK194" s="78"/>
      <c r="BDL194" s="78"/>
      <c r="BDM194" s="78"/>
      <c r="BDN194" s="83"/>
      <c r="BDO194" s="84"/>
      <c r="BDP194" s="84"/>
      <c r="BDQ194" s="84"/>
      <c r="BDR194" s="85"/>
      <c r="BDS194" s="78"/>
      <c r="BDT194" s="78"/>
      <c r="BDU194" s="78"/>
      <c r="BDV194" s="100"/>
      <c r="BDW194" s="78"/>
      <c r="BDX194" s="81"/>
      <c r="BDY194" s="102"/>
      <c r="BDZ194" s="80"/>
      <c r="BEA194" s="78"/>
      <c r="BEB194" s="78"/>
      <c r="BEC194" s="78"/>
      <c r="BED194" s="78"/>
      <c r="BEE194" s="83"/>
      <c r="BEF194" s="84"/>
      <c r="BEG194" s="84"/>
      <c r="BEH194" s="84"/>
      <c r="BEI194" s="85"/>
      <c r="BEJ194" s="78"/>
      <c r="BEK194" s="78"/>
      <c r="BEL194" s="78"/>
      <c r="BEM194" s="100"/>
      <c r="BEN194" s="78"/>
      <c r="BEO194" s="81"/>
      <c r="BEP194" s="102"/>
      <c r="BEQ194" s="80"/>
      <c r="BER194" s="78"/>
      <c r="BES194" s="78"/>
      <c r="BET194" s="78"/>
      <c r="BEU194" s="78"/>
      <c r="BEV194" s="83"/>
      <c r="BEW194" s="84"/>
      <c r="BEX194" s="84"/>
      <c r="BEY194" s="84"/>
      <c r="BEZ194" s="85"/>
      <c r="BFA194" s="78"/>
      <c r="BFB194" s="78"/>
      <c r="BFC194" s="78"/>
      <c r="BFD194" s="100"/>
      <c r="BFE194" s="78"/>
      <c r="BFF194" s="81"/>
      <c r="BFG194" s="102"/>
      <c r="BFH194" s="80"/>
      <c r="BFI194" s="78"/>
      <c r="BFJ194" s="78"/>
      <c r="BFK194" s="78"/>
      <c r="BFL194" s="78"/>
      <c r="BFM194" s="83"/>
      <c r="BFN194" s="84"/>
      <c r="BFO194" s="84"/>
      <c r="BFP194" s="84"/>
      <c r="BFQ194" s="85"/>
      <c r="BFR194" s="78"/>
      <c r="BFS194" s="78"/>
      <c r="BFT194" s="78"/>
      <c r="BFU194" s="100"/>
      <c r="BFV194" s="78"/>
      <c r="BFW194" s="81"/>
      <c r="BFX194" s="102"/>
      <c r="BFY194" s="80"/>
      <c r="BFZ194" s="78"/>
      <c r="BGA194" s="78"/>
      <c r="BGB194" s="78"/>
      <c r="BGC194" s="78"/>
      <c r="BGD194" s="83"/>
      <c r="BGE194" s="84"/>
      <c r="BGF194" s="84"/>
      <c r="BGG194" s="84"/>
      <c r="BGH194" s="85"/>
      <c r="BGI194" s="78"/>
      <c r="BGJ194" s="78"/>
      <c r="BGK194" s="78"/>
      <c r="BGL194" s="100"/>
      <c r="BGM194" s="78"/>
      <c r="BGN194" s="81"/>
      <c r="BGO194" s="102"/>
      <c r="BGP194" s="80"/>
      <c r="BGQ194" s="78"/>
      <c r="BGR194" s="78"/>
      <c r="BGS194" s="78"/>
      <c r="BGT194" s="78"/>
      <c r="BGU194" s="83"/>
      <c r="BGV194" s="84"/>
      <c r="BGW194" s="84"/>
      <c r="BGX194" s="84"/>
      <c r="BGY194" s="85"/>
      <c r="BGZ194" s="78"/>
      <c r="BHA194" s="78"/>
      <c r="BHB194" s="78"/>
      <c r="BHC194" s="100"/>
      <c r="BHD194" s="78"/>
      <c r="BHE194" s="81"/>
      <c r="BHF194" s="102"/>
      <c r="BHG194" s="80"/>
      <c r="BHH194" s="78"/>
      <c r="BHI194" s="78"/>
      <c r="BHJ194" s="78"/>
      <c r="BHK194" s="78"/>
      <c r="BHL194" s="83"/>
      <c r="BHM194" s="84"/>
      <c r="BHN194" s="84"/>
      <c r="BHO194" s="84"/>
      <c r="BHP194" s="85"/>
      <c r="BHQ194" s="78"/>
      <c r="BHR194" s="78"/>
      <c r="BHS194" s="78"/>
      <c r="BHT194" s="100"/>
      <c r="BHU194" s="78"/>
      <c r="BHV194" s="81"/>
      <c r="BHW194" s="102"/>
      <c r="BHX194" s="80"/>
      <c r="BHY194" s="78"/>
      <c r="BHZ194" s="78"/>
      <c r="BIA194" s="78"/>
      <c r="BIB194" s="78"/>
      <c r="BIC194" s="83"/>
      <c r="BID194" s="84"/>
      <c r="BIE194" s="84"/>
      <c r="BIF194" s="84"/>
      <c r="BIG194" s="85"/>
      <c r="BIH194" s="78"/>
      <c r="BII194" s="78"/>
      <c r="BIJ194" s="78"/>
      <c r="BIK194" s="100"/>
      <c r="BIL194" s="78"/>
      <c r="BIM194" s="81"/>
      <c r="BIN194" s="102"/>
      <c r="BIO194" s="80"/>
      <c r="BIP194" s="78"/>
      <c r="BIQ194" s="78"/>
      <c r="BIR194" s="78"/>
      <c r="BIS194" s="78"/>
      <c r="BIT194" s="83"/>
      <c r="BIU194" s="84"/>
      <c r="BIV194" s="84"/>
      <c r="BIW194" s="84"/>
      <c r="BIX194" s="85"/>
      <c r="BIY194" s="78"/>
      <c r="BIZ194" s="78"/>
      <c r="BJA194" s="78"/>
      <c r="BJB194" s="100"/>
      <c r="BJC194" s="78"/>
      <c r="BJD194" s="81"/>
      <c r="BJE194" s="102"/>
      <c r="BJF194" s="80"/>
      <c r="BJG194" s="78"/>
      <c r="BJH194" s="78"/>
      <c r="BJI194" s="78"/>
      <c r="BJJ194" s="78"/>
      <c r="BJK194" s="83"/>
      <c r="BJL194" s="84"/>
      <c r="BJM194" s="84"/>
      <c r="BJN194" s="84"/>
      <c r="BJO194" s="85"/>
      <c r="BJP194" s="78"/>
      <c r="BJQ194" s="78"/>
      <c r="BJR194" s="78"/>
      <c r="BJS194" s="100"/>
      <c r="BJT194" s="78"/>
      <c r="BJU194" s="81"/>
      <c r="BJV194" s="102"/>
      <c r="BJW194" s="80"/>
      <c r="BJX194" s="78"/>
      <c r="BJY194" s="78"/>
      <c r="BJZ194" s="78"/>
      <c r="BKA194" s="78"/>
      <c r="BKB194" s="83"/>
      <c r="BKC194" s="84"/>
      <c r="BKD194" s="84"/>
      <c r="BKE194" s="84"/>
      <c r="BKF194" s="85"/>
      <c r="BKG194" s="78"/>
      <c r="BKH194" s="78"/>
      <c r="BKI194" s="78"/>
      <c r="BKJ194" s="100"/>
      <c r="BKK194" s="78"/>
      <c r="BKL194" s="81"/>
      <c r="BKM194" s="102"/>
      <c r="BKN194" s="80"/>
      <c r="BKO194" s="78"/>
      <c r="BKP194" s="78"/>
      <c r="BKQ194" s="78"/>
      <c r="BKR194" s="78"/>
      <c r="BKS194" s="83"/>
      <c r="BKT194" s="84"/>
      <c r="BKU194" s="84"/>
      <c r="BKV194" s="84"/>
      <c r="BKW194" s="85"/>
      <c r="BKX194" s="78"/>
      <c r="BKY194" s="78"/>
      <c r="BKZ194" s="78"/>
      <c r="BLA194" s="100"/>
      <c r="BLB194" s="78"/>
      <c r="BLC194" s="81"/>
      <c r="BLD194" s="102"/>
      <c r="BLE194" s="80"/>
      <c r="BLF194" s="78"/>
      <c r="BLG194" s="78"/>
      <c r="BLH194" s="78"/>
      <c r="BLI194" s="78"/>
      <c r="BLJ194" s="83"/>
      <c r="BLK194" s="84"/>
      <c r="BLL194" s="84"/>
      <c r="BLM194" s="84"/>
      <c r="BLN194" s="85"/>
      <c r="BLO194" s="78"/>
      <c r="BLP194" s="78"/>
      <c r="BLQ194" s="78"/>
      <c r="BLR194" s="100"/>
      <c r="BLS194" s="78"/>
      <c r="BLT194" s="81"/>
      <c r="BLU194" s="102"/>
      <c r="BLV194" s="80"/>
      <c r="BLW194" s="78"/>
      <c r="BLX194" s="78"/>
      <c r="BLY194" s="78"/>
      <c r="BLZ194" s="78"/>
      <c r="BMA194" s="83"/>
      <c r="BMB194" s="84"/>
      <c r="BMC194" s="84"/>
      <c r="BMD194" s="84"/>
      <c r="BME194" s="85"/>
      <c r="BMF194" s="78"/>
      <c r="BMG194" s="78"/>
      <c r="BMH194" s="78"/>
      <c r="BMI194" s="100"/>
      <c r="BMJ194" s="78"/>
      <c r="BMK194" s="81"/>
      <c r="BML194" s="102"/>
      <c r="BMM194" s="80"/>
      <c r="BMN194" s="78"/>
      <c r="BMO194" s="78"/>
      <c r="BMP194" s="78"/>
      <c r="BMQ194" s="78"/>
      <c r="BMR194" s="83"/>
      <c r="BMS194" s="84"/>
      <c r="BMT194" s="84"/>
      <c r="BMU194" s="84"/>
      <c r="BMV194" s="85"/>
      <c r="BMW194" s="78"/>
      <c r="BMX194" s="78"/>
      <c r="BMY194" s="78"/>
      <c r="BMZ194" s="100"/>
      <c r="BNA194" s="78"/>
      <c r="BNB194" s="81"/>
      <c r="BNC194" s="102"/>
      <c r="BND194" s="80"/>
      <c r="BNE194" s="78"/>
      <c r="BNF194" s="78"/>
      <c r="BNG194" s="78"/>
      <c r="BNH194" s="78"/>
      <c r="BNI194" s="83"/>
      <c r="BNJ194" s="84"/>
      <c r="BNK194" s="84"/>
      <c r="BNL194" s="84"/>
      <c r="BNM194" s="85"/>
      <c r="BNN194" s="78"/>
      <c r="BNO194" s="78"/>
      <c r="BNP194" s="78"/>
      <c r="BNQ194" s="100"/>
      <c r="BNR194" s="78"/>
      <c r="BNS194" s="81"/>
      <c r="BNT194" s="102"/>
      <c r="BNU194" s="80"/>
      <c r="BNV194" s="78"/>
      <c r="BNW194" s="78"/>
      <c r="BNX194" s="78"/>
      <c r="BNY194" s="78"/>
      <c r="BNZ194" s="83"/>
      <c r="BOA194" s="84"/>
      <c r="BOB194" s="84"/>
      <c r="BOC194" s="84"/>
      <c r="BOD194" s="85"/>
      <c r="BOE194" s="78"/>
      <c r="BOF194" s="78"/>
      <c r="BOG194" s="78"/>
      <c r="BOH194" s="100"/>
      <c r="BOI194" s="78"/>
      <c r="BOJ194" s="81"/>
      <c r="BOK194" s="102"/>
      <c r="BOL194" s="80"/>
      <c r="BOM194" s="78"/>
      <c r="BON194" s="78"/>
      <c r="BOO194" s="78"/>
      <c r="BOP194" s="78"/>
      <c r="BOQ194" s="83"/>
      <c r="BOR194" s="84"/>
      <c r="BOS194" s="84"/>
      <c r="BOT194" s="84"/>
      <c r="BOU194" s="85"/>
      <c r="BOV194" s="78"/>
      <c r="BOW194" s="78"/>
      <c r="BOX194" s="78"/>
      <c r="BOY194" s="100"/>
      <c r="BOZ194" s="78"/>
      <c r="BPA194" s="81"/>
      <c r="BPB194" s="102"/>
      <c r="BPC194" s="80"/>
      <c r="BPD194" s="78"/>
      <c r="BPE194" s="78"/>
      <c r="BPF194" s="78"/>
      <c r="BPG194" s="78"/>
      <c r="BPH194" s="83"/>
      <c r="BPI194" s="84"/>
      <c r="BPJ194" s="84"/>
      <c r="BPK194" s="84"/>
      <c r="BPL194" s="85"/>
      <c r="BPM194" s="78"/>
      <c r="BPN194" s="78"/>
      <c r="BPO194" s="78"/>
      <c r="BPP194" s="100"/>
      <c r="BPQ194" s="78"/>
      <c r="BPR194" s="81"/>
      <c r="BPS194" s="102"/>
      <c r="BPT194" s="80"/>
      <c r="BPU194" s="78"/>
      <c r="BPV194" s="78"/>
      <c r="BPW194" s="78"/>
      <c r="BPX194" s="78"/>
      <c r="BPY194" s="83"/>
      <c r="BPZ194" s="84"/>
      <c r="BQA194" s="84"/>
      <c r="BQB194" s="84"/>
      <c r="BQC194" s="85"/>
      <c r="BQD194" s="78"/>
      <c r="BQE194" s="78"/>
      <c r="BQF194" s="78"/>
      <c r="BQG194" s="100"/>
      <c r="BQH194" s="78"/>
      <c r="BQI194" s="81"/>
      <c r="BQJ194" s="102"/>
      <c r="BQK194" s="80"/>
      <c r="BQL194" s="78"/>
      <c r="BQM194" s="78"/>
      <c r="BQN194" s="78"/>
      <c r="BQO194" s="78"/>
      <c r="BQP194" s="83"/>
      <c r="BQQ194" s="84"/>
      <c r="BQR194" s="84"/>
      <c r="BQS194" s="84"/>
      <c r="BQT194" s="85"/>
      <c r="BQU194" s="78"/>
      <c r="BQV194" s="78"/>
      <c r="BQW194" s="78"/>
      <c r="BQX194" s="100"/>
      <c r="BQY194" s="78"/>
      <c r="BQZ194" s="81"/>
      <c r="BRA194" s="102"/>
      <c r="BRB194" s="80"/>
      <c r="BRC194" s="78"/>
      <c r="BRD194" s="78"/>
      <c r="BRE194" s="78"/>
      <c r="BRF194" s="78"/>
      <c r="BRG194" s="83"/>
      <c r="BRH194" s="84"/>
      <c r="BRI194" s="84"/>
      <c r="BRJ194" s="84"/>
      <c r="BRK194" s="85"/>
      <c r="BRL194" s="78"/>
      <c r="BRM194" s="78"/>
      <c r="BRN194" s="78"/>
      <c r="BRO194" s="100"/>
      <c r="BRP194" s="78"/>
      <c r="BRQ194" s="81"/>
      <c r="BRR194" s="102"/>
      <c r="BRS194" s="80"/>
      <c r="BRT194" s="78"/>
      <c r="BRU194" s="78"/>
      <c r="BRV194" s="78"/>
      <c r="BRW194" s="78"/>
      <c r="BRX194" s="83"/>
      <c r="BRY194" s="84"/>
      <c r="BRZ194" s="84"/>
      <c r="BSA194" s="84"/>
      <c r="BSB194" s="85"/>
      <c r="BSC194" s="78"/>
      <c r="BSD194" s="78"/>
      <c r="BSE194" s="78"/>
      <c r="BSF194" s="100"/>
      <c r="BSG194" s="78"/>
      <c r="BSH194" s="81"/>
      <c r="BSI194" s="102"/>
      <c r="BSJ194" s="80"/>
      <c r="BSK194" s="78"/>
      <c r="BSL194" s="78"/>
      <c r="BSM194" s="78"/>
      <c r="BSN194" s="78"/>
      <c r="BSO194" s="83"/>
      <c r="BSP194" s="84"/>
      <c r="BSQ194" s="84"/>
      <c r="BSR194" s="84"/>
      <c r="BSS194" s="85"/>
      <c r="BST194" s="78"/>
      <c r="BSU194" s="78"/>
      <c r="BSV194" s="78"/>
      <c r="BSW194" s="100"/>
      <c r="BSX194" s="78"/>
      <c r="BSY194" s="81"/>
      <c r="BSZ194" s="102"/>
      <c r="BTA194" s="80"/>
      <c r="BTB194" s="78"/>
      <c r="BTC194" s="78"/>
      <c r="BTD194" s="78"/>
      <c r="BTE194" s="78"/>
      <c r="BTF194" s="83"/>
      <c r="BTG194" s="84"/>
      <c r="BTH194" s="84"/>
      <c r="BTI194" s="84"/>
      <c r="BTJ194" s="85"/>
      <c r="BTK194" s="78"/>
      <c r="BTL194" s="78"/>
      <c r="BTM194" s="78"/>
      <c r="BTN194" s="100"/>
      <c r="BTO194" s="78"/>
      <c r="BTP194" s="81"/>
      <c r="BTQ194" s="102"/>
      <c r="BTR194" s="80"/>
      <c r="BTS194" s="78"/>
      <c r="BTT194" s="78"/>
      <c r="BTU194" s="78"/>
      <c r="BTV194" s="78"/>
      <c r="BTW194" s="83"/>
      <c r="BTX194" s="84"/>
      <c r="BTY194" s="84"/>
      <c r="BTZ194" s="84"/>
      <c r="BUA194" s="85"/>
      <c r="BUB194" s="78"/>
      <c r="BUC194" s="78"/>
      <c r="BUD194" s="78"/>
      <c r="BUE194" s="100"/>
      <c r="BUF194" s="78"/>
      <c r="BUG194" s="81"/>
      <c r="BUH194" s="102"/>
      <c r="BUI194" s="80"/>
      <c r="BUJ194" s="78"/>
      <c r="BUK194" s="78"/>
      <c r="BUL194" s="78"/>
      <c r="BUM194" s="78"/>
      <c r="BUN194" s="83"/>
      <c r="BUO194" s="84"/>
      <c r="BUP194" s="84"/>
      <c r="BUQ194" s="84"/>
      <c r="BUR194" s="85"/>
      <c r="BUS194" s="78"/>
      <c r="BUT194" s="78"/>
      <c r="BUU194" s="78"/>
      <c r="BUV194" s="100"/>
      <c r="BUW194" s="78"/>
      <c r="BUX194" s="81"/>
      <c r="BUY194" s="102"/>
      <c r="BUZ194" s="80"/>
      <c r="BVA194" s="78"/>
      <c r="BVB194" s="78"/>
      <c r="BVC194" s="78"/>
      <c r="BVD194" s="78"/>
      <c r="BVE194" s="83"/>
      <c r="BVF194" s="84"/>
      <c r="BVG194" s="84"/>
      <c r="BVH194" s="84"/>
      <c r="BVI194" s="85"/>
      <c r="BVJ194" s="78"/>
      <c r="BVK194" s="78"/>
      <c r="BVL194" s="78"/>
      <c r="BVM194" s="100"/>
      <c r="BVN194" s="78"/>
      <c r="BVO194" s="81"/>
      <c r="BVP194" s="102"/>
      <c r="BVQ194" s="80"/>
      <c r="BVR194" s="78"/>
      <c r="BVS194" s="78"/>
      <c r="BVT194" s="78"/>
      <c r="BVU194" s="78"/>
      <c r="BVV194" s="83"/>
      <c r="BVW194" s="84"/>
      <c r="BVX194" s="84"/>
      <c r="BVY194" s="84"/>
      <c r="BVZ194" s="85"/>
      <c r="BWA194" s="78"/>
      <c r="BWB194" s="78"/>
      <c r="BWC194" s="78"/>
      <c r="BWD194" s="100"/>
      <c r="BWE194" s="78"/>
      <c r="BWF194" s="81"/>
      <c r="BWG194" s="102"/>
      <c r="BWH194" s="80"/>
      <c r="BWI194" s="78"/>
      <c r="BWJ194" s="78"/>
      <c r="BWK194" s="78"/>
      <c r="BWL194" s="78"/>
      <c r="BWM194" s="83"/>
      <c r="BWN194" s="84"/>
      <c r="BWO194" s="84"/>
      <c r="BWP194" s="84"/>
      <c r="BWQ194" s="85"/>
      <c r="BWR194" s="78"/>
      <c r="BWS194" s="78"/>
      <c r="BWT194" s="78"/>
      <c r="BWU194" s="100"/>
      <c r="BWV194" s="78"/>
      <c r="BWW194" s="81"/>
      <c r="BWX194" s="102"/>
      <c r="BWY194" s="80"/>
      <c r="BWZ194" s="78"/>
      <c r="BXA194" s="78"/>
      <c r="BXB194" s="78"/>
      <c r="BXC194" s="78"/>
      <c r="BXD194" s="83"/>
      <c r="BXE194" s="84"/>
      <c r="BXF194" s="84"/>
      <c r="BXG194" s="84"/>
      <c r="BXH194" s="85"/>
      <c r="BXI194" s="78"/>
      <c r="BXJ194" s="78"/>
      <c r="BXK194" s="78"/>
      <c r="BXL194" s="100"/>
      <c r="BXM194" s="78"/>
      <c r="BXN194" s="81"/>
      <c r="BXO194" s="102"/>
      <c r="BXP194" s="80"/>
      <c r="BXQ194" s="78"/>
      <c r="BXR194" s="78"/>
      <c r="BXS194" s="78"/>
      <c r="BXT194" s="78"/>
      <c r="BXU194" s="83"/>
      <c r="BXV194" s="84"/>
      <c r="BXW194" s="84"/>
      <c r="BXX194" s="84"/>
      <c r="BXY194" s="85"/>
      <c r="BXZ194" s="78"/>
      <c r="BYA194" s="78"/>
      <c r="BYB194" s="78"/>
      <c r="BYC194" s="100"/>
      <c r="BYD194" s="78"/>
      <c r="BYE194" s="81"/>
      <c r="BYF194" s="102"/>
      <c r="BYG194" s="80"/>
      <c r="BYH194" s="78"/>
      <c r="BYI194" s="78"/>
      <c r="BYJ194" s="78"/>
      <c r="BYK194" s="78"/>
      <c r="BYL194" s="83"/>
      <c r="BYM194" s="84"/>
      <c r="BYN194" s="84"/>
      <c r="BYO194" s="84"/>
      <c r="BYP194" s="85"/>
      <c r="BYQ194" s="78"/>
      <c r="BYR194" s="78"/>
      <c r="BYS194" s="78"/>
      <c r="BYT194" s="100"/>
      <c r="BYU194" s="78"/>
      <c r="BYV194" s="81"/>
      <c r="BYW194" s="102"/>
      <c r="BYX194" s="80"/>
      <c r="BYY194" s="78"/>
      <c r="BYZ194" s="78"/>
      <c r="BZA194" s="78"/>
      <c r="BZB194" s="78"/>
      <c r="BZC194" s="83"/>
      <c r="BZD194" s="84"/>
      <c r="BZE194" s="84"/>
      <c r="BZF194" s="84"/>
      <c r="BZG194" s="85"/>
      <c r="BZH194" s="78"/>
      <c r="BZI194" s="78"/>
      <c r="BZJ194" s="78"/>
      <c r="BZK194" s="100"/>
      <c r="BZL194" s="78"/>
      <c r="BZM194" s="81"/>
      <c r="BZN194" s="102"/>
      <c r="BZO194" s="80"/>
      <c r="BZP194" s="78"/>
      <c r="BZQ194" s="78"/>
      <c r="BZR194" s="78"/>
      <c r="BZS194" s="78"/>
      <c r="BZT194" s="83"/>
      <c r="BZU194" s="84"/>
      <c r="BZV194" s="84"/>
      <c r="BZW194" s="84"/>
      <c r="BZX194" s="85"/>
      <c r="BZY194" s="78"/>
      <c r="BZZ194" s="78"/>
      <c r="CAA194" s="78"/>
      <c r="CAB194" s="100"/>
      <c r="CAC194" s="78"/>
      <c r="CAD194" s="81"/>
      <c r="CAE194" s="102"/>
      <c r="CAF194" s="80"/>
      <c r="CAG194" s="78"/>
      <c r="CAH194" s="78"/>
      <c r="CAI194" s="78"/>
      <c r="CAJ194" s="78"/>
      <c r="CAK194" s="83"/>
      <c r="CAL194" s="84"/>
      <c r="CAM194" s="84"/>
      <c r="CAN194" s="84"/>
      <c r="CAO194" s="85"/>
      <c r="CAP194" s="78"/>
      <c r="CAQ194" s="78"/>
      <c r="CAR194" s="78"/>
      <c r="CAS194" s="100"/>
      <c r="CAT194" s="78"/>
      <c r="CAU194" s="81"/>
      <c r="CAV194" s="102"/>
      <c r="CAW194" s="80"/>
      <c r="CAX194" s="78"/>
      <c r="CAY194" s="78"/>
      <c r="CAZ194" s="78"/>
      <c r="CBA194" s="78"/>
      <c r="CBB194" s="83"/>
      <c r="CBC194" s="84"/>
      <c r="CBD194" s="84"/>
      <c r="CBE194" s="84"/>
      <c r="CBF194" s="85"/>
      <c r="CBG194" s="78"/>
      <c r="CBH194" s="78"/>
      <c r="CBI194" s="78"/>
      <c r="CBJ194" s="100"/>
      <c r="CBK194" s="78"/>
      <c r="CBL194" s="81"/>
      <c r="CBM194" s="102"/>
      <c r="CBN194" s="80"/>
      <c r="CBO194" s="78"/>
      <c r="CBP194" s="78"/>
      <c r="CBQ194" s="78"/>
      <c r="CBR194" s="78"/>
      <c r="CBS194" s="83"/>
      <c r="CBT194" s="84"/>
      <c r="CBU194" s="84"/>
      <c r="CBV194" s="84"/>
      <c r="CBW194" s="85"/>
      <c r="CBX194" s="78"/>
      <c r="CBY194" s="78"/>
      <c r="CBZ194" s="78"/>
      <c r="CCA194" s="100"/>
      <c r="CCB194" s="78"/>
      <c r="CCC194" s="81"/>
      <c r="CCD194" s="102"/>
      <c r="CCE194" s="80"/>
      <c r="CCF194" s="78"/>
      <c r="CCG194" s="78"/>
      <c r="CCH194" s="78"/>
      <c r="CCI194" s="78"/>
      <c r="CCJ194" s="83"/>
      <c r="CCK194" s="84"/>
      <c r="CCL194" s="84"/>
      <c r="CCM194" s="84"/>
      <c r="CCN194" s="85"/>
      <c r="CCO194" s="78"/>
      <c r="CCP194" s="78"/>
      <c r="CCQ194" s="78"/>
      <c r="CCR194" s="100"/>
      <c r="CCS194" s="78"/>
      <c r="CCT194" s="81"/>
      <c r="CCU194" s="102"/>
      <c r="CCV194" s="80"/>
      <c r="CCW194" s="78"/>
      <c r="CCX194" s="78"/>
      <c r="CCY194" s="78"/>
      <c r="CCZ194" s="78"/>
      <c r="CDA194" s="83"/>
      <c r="CDB194" s="84"/>
      <c r="CDC194" s="84"/>
      <c r="CDD194" s="84"/>
      <c r="CDE194" s="85"/>
      <c r="CDF194" s="78"/>
      <c r="CDG194" s="78"/>
      <c r="CDH194" s="78"/>
      <c r="CDI194" s="100"/>
      <c r="CDJ194" s="78"/>
      <c r="CDK194" s="81"/>
      <c r="CDL194" s="102"/>
      <c r="CDM194" s="80"/>
      <c r="CDN194" s="78"/>
      <c r="CDO194" s="78"/>
      <c r="CDP194" s="78"/>
      <c r="CDQ194" s="78"/>
      <c r="CDR194" s="83"/>
      <c r="CDS194" s="84"/>
      <c r="CDT194" s="84"/>
      <c r="CDU194" s="84"/>
      <c r="CDV194" s="85"/>
      <c r="CDW194" s="78"/>
      <c r="CDX194" s="78"/>
      <c r="CDY194" s="78"/>
      <c r="CDZ194" s="100"/>
      <c r="CEA194" s="78"/>
      <c r="CEB194" s="81"/>
      <c r="CEC194" s="102"/>
      <c r="CED194" s="80"/>
      <c r="CEE194" s="78"/>
      <c r="CEF194" s="78"/>
      <c r="CEG194" s="78"/>
      <c r="CEH194" s="78"/>
      <c r="CEI194" s="83"/>
      <c r="CEJ194" s="84"/>
      <c r="CEK194" s="84"/>
      <c r="CEL194" s="84"/>
      <c r="CEM194" s="85"/>
      <c r="CEN194" s="78"/>
      <c r="CEO194" s="78"/>
      <c r="CEP194" s="78"/>
      <c r="CEQ194" s="100"/>
      <c r="CER194" s="78"/>
      <c r="CES194" s="81"/>
      <c r="CET194" s="102"/>
      <c r="CEU194" s="80"/>
      <c r="CEV194" s="78"/>
      <c r="CEW194" s="78"/>
      <c r="CEX194" s="78"/>
      <c r="CEY194" s="78"/>
      <c r="CEZ194" s="83"/>
      <c r="CFA194" s="84"/>
      <c r="CFB194" s="84"/>
      <c r="CFC194" s="84"/>
      <c r="CFD194" s="85"/>
      <c r="CFE194" s="78"/>
      <c r="CFF194" s="78"/>
      <c r="CFG194" s="78"/>
      <c r="CFH194" s="100"/>
      <c r="CFI194" s="78"/>
      <c r="CFJ194" s="81"/>
      <c r="CFK194" s="102"/>
      <c r="CFL194" s="80"/>
      <c r="CFM194" s="78"/>
      <c r="CFN194" s="78"/>
      <c r="CFO194" s="78"/>
      <c r="CFP194" s="78"/>
      <c r="CFQ194" s="83"/>
      <c r="CFR194" s="84"/>
      <c r="CFS194" s="84"/>
      <c r="CFT194" s="84"/>
      <c r="CFU194" s="85"/>
      <c r="CFV194" s="78"/>
      <c r="CFW194" s="78"/>
      <c r="CFX194" s="78"/>
      <c r="CFY194" s="100"/>
      <c r="CFZ194" s="78"/>
      <c r="CGA194" s="81"/>
      <c r="CGB194" s="102"/>
      <c r="CGC194" s="80"/>
      <c r="CGD194" s="78"/>
      <c r="CGE194" s="78"/>
      <c r="CGF194" s="78"/>
      <c r="CGG194" s="78"/>
      <c r="CGH194" s="83"/>
      <c r="CGI194" s="84"/>
      <c r="CGJ194" s="84"/>
      <c r="CGK194" s="84"/>
      <c r="CGL194" s="85"/>
      <c r="CGM194" s="78"/>
      <c r="CGN194" s="78"/>
      <c r="CGO194" s="78"/>
      <c r="CGP194" s="100"/>
      <c r="CGQ194" s="78"/>
      <c r="CGR194" s="81"/>
      <c r="CGS194" s="102"/>
      <c r="CGT194" s="80"/>
      <c r="CGU194" s="78"/>
      <c r="CGV194" s="78"/>
      <c r="CGW194" s="78"/>
      <c r="CGX194" s="78"/>
      <c r="CGY194" s="83"/>
      <c r="CGZ194" s="84"/>
      <c r="CHA194" s="84"/>
      <c r="CHB194" s="84"/>
      <c r="CHC194" s="85"/>
      <c r="CHD194" s="78"/>
      <c r="CHE194" s="78"/>
      <c r="CHF194" s="78"/>
      <c r="CHG194" s="100"/>
      <c r="CHH194" s="78"/>
      <c r="CHI194" s="81"/>
      <c r="CHJ194" s="102"/>
      <c r="CHK194" s="80"/>
      <c r="CHL194" s="78"/>
      <c r="CHM194" s="78"/>
      <c r="CHN194" s="78"/>
      <c r="CHO194" s="78"/>
      <c r="CHP194" s="83"/>
      <c r="CHQ194" s="84"/>
      <c r="CHR194" s="84"/>
      <c r="CHS194" s="84"/>
      <c r="CHT194" s="85"/>
      <c r="CHU194" s="78"/>
      <c r="CHV194" s="78"/>
      <c r="CHW194" s="78"/>
      <c r="CHX194" s="100"/>
      <c r="CHY194" s="78"/>
      <c r="CHZ194" s="81"/>
      <c r="CIA194" s="102"/>
      <c r="CIB194" s="80"/>
      <c r="CIC194" s="78"/>
      <c r="CID194" s="78"/>
      <c r="CIE194" s="78"/>
      <c r="CIF194" s="78"/>
      <c r="CIG194" s="83"/>
      <c r="CIH194" s="84"/>
      <c r="CII194" s="84"/>
      <c r="CIJ194" s="84"/>
      <c r="CIK194" s="85"/>
      <c r="CIL194" s="78"/>
      <c r="CIM194" s="78"/>
      <c r="CIN194" s="78"/>
      <c r="CIO194" s="100"/>
      <c r="CIP194" s="78"/>
      <c r="CIQ194" s="81"/>
      <c r="CIR194" s="102"/>
      <c r="CIS194" s="80"/>
      <c r="CIT194" s="78"/>
      <c r="CIU194" s="78"/>
      <c r="CIV194" s="78"/>
      <c r="CIW194" s="78"/>
      <c r="CIX194" s="83"/>
      <c r="CIY194" s="84"/>
      <c r="CIZ194" s="84"/>
      <c r="CJA194" s="84"/>
      <c r="CJB194" s="85"/>
      <c r="CJC194" s="78"/>
      <c r="CJD194" s="78"/>
      <c r="CJE194" s="78"/>
      <c r="CJF194" s="100"/>
      <c r="CJG194" s="78"/>
      <c r="CJH194" s="81"/>
      <c r="CJI194" s="102"/>
      <c r="CJJ194" s="80"/>
      <c r="CJK194" s="78"/>
      <c r="CJL194" s="78"/>
      <c r="CJM194" s="78"/>
      <c r="CJN194" s="78"/>
      <c r="CJO194" s="83"/>
      <c r="CJP194" s="84"/>
      <c r="CJQ194" s="84"/>
      <c r="CJR194" s="84"/>
      <c r="CJS194" s="85"/>
      <c r="CJT194" s="78"/>
      <c r="CJU194" s="78"/>
      <c r="CJV194" s="78"/>
      <c r="CJW194" s="100"/>
      <c r="CJX194" s="78"/>
      <c r="CJY194" s="81"/>
      <c r="CJZ194" s="102"/>
      <c r="CKA194" s="80"/>
      <c r="CKB194" s="78"/>
      <c r="CKC194" s="78"/>
      <c r="CKD194" s="78"/>
      <c r="CKE194" s="78"/>
      <c r="CKF194" s="83"/>
      <c r="CKG194" s="84"/>
      <c r="CKH194" s="84"/>
      <c r="CKI194" s="84"/>
      <c r="CKJ194" s="85"/>
      <c r="CKK194" s="78"/>
      <c r="CKL194" s="78"/>
      <c r="CKM194" s="78"/>
      <c r="CKN194" s="100"/>
      <c r="CKO194" s="78"/>
      <c r="CKP194" s="81"/>
      <c r="CKQ194" s="102"/>
      <c r="CKR194" s="80"/>
      <c r="CKS194" s="78"/>
      <c r="CKT194" s="78"/>
      <c r="CKU194" s="78"/>
      <c r="CKV194" s="78"/>
      <c r="CKW194" s="83"/>
      <c r="CKX194" s="84"/>
      <c r="CKY194" s="84"/>
      <c r="CKZ194" s="84"/>
      <c r="CLA194" s="85"/>
      <c r="CLB194" s="78"/>
      <c r="CLC194" s="78"/>
      <c r="CLD194" s="78"/>
      <c r="CLE194" s="100"/>
      <c r="CLF194" s="78"/>
      <c r="CLG194" s="81"/>
      <c r="CLH194" s="102"/>
      <c r="CLI194" s="80"/>
      <c r="CLJ194" s="78"/>
      <c r="CLK194" s="78"/>
      <c r="CLL194" s="78"/>
      <c r="CLM194" s="78"/>
      <c r="CLN194" s="83"/>
      <c r="CLO194" s="84"/>
      <c r="CLP194" s="84"/>
      <c r="CLQ194" s="84"/>
      <c r="CLR194" s="85"/>
      <c r="CLS194" s="78"/>
      <c r="CLT194" s="78"/>
      <c r="CLU194" s="78"/>
      <c r="CLV194" s="100"/>
      <c r="CLW194" s="78"/>
      <c r="CLX194" s="81"/>
      <c r="CLY194" s="102"/>
      <c r="CLZ194" s="80"/>
      <c r="CMA194" s="78"/>
      <c r="CMB194" s="78"/>
      <c r="CMC194" s="78"/>
      <c r="CMD194" s="78"/>
      <c r="CME194" s="83"/>
      <c r="CMF194" s="84"/>
      <c r="CMG194" s="84"/>
      <c r="CMH194" s="84"/>
      <c r="CMI194" s="85"/>
      <c r="CMJ194" s="78"/>
      <c r="CMK194" s="78"/>
      <c r="CML194" s="78"/>
      <c r="CMM194" s="100"/>
      <c r="CMN194" s="78"/>
      <c r="CMO194" s="81"/>
      <c r="CMP194" s="102"/>
      <c r="CMQ194" s="80"/>
      <c r="CMR194" s="78"/>
      <c r="CMS194" s="78"/>
      <c r="CMT194" s="78"/>
      <c r="CMU194" s="78"/>
      <c r="CMV194" s="83"/>
      <c r="CMW194" s="84"/>
      <c r="CMX194" s="84"/>
      <c r="CMY194" s="84"/>
      <c r="CMZ194" s="85"/>
      <c r="CNA194" s="78"/>
      <c r="CNB194" s="78"/>
      <c r="CNC194" s="78"/>
      <c r="CND194" s="100"/>
      <c r="CNE194" s="78"/>
      <c r="CNF194" s="81"/>
      <c r="CNG194" s="102"/>
      <c r="CNH194" s="80"/>
      <c r="CNI194" s="78"/>
      <c r="CNJ194" s="78"/>
      <c r="CNK194" s="78"/>
      <c r="CNL194" s="78"/>
      <c r="CNM194" s="83"/>
      <c r="CNN194" s="84"/>
      <c r="CNO194" s="84"/>
      <c r="CNP194" s="84"/>
      <c r="CNQ194" s="85"/>
      <c r="CNR194" s="78"/>
      <c r="CNS194" s="78"/>
      <c r="CNT194" s="78"/>
      <c r="CNU194" s="100"/>
      <c r="CNV194" s="78"/>
      <c r="CNW194" s="81"/>
      <c r="CNX194" s="102"/>
      <c r="CNY194" s="80"/>
      <c r="CNZ194" s="78"/>
      <c r="COA194" s="78"/>
      <c r="COB194" s="78"/>
      <c r="COC194" s="78"/>
      <c r="COD194" s="83"/>
      <c r="COE194" s="84"/>
      <c r="COF194" s="84"/>
      <c r="COG194" s="84"/>
      <c r="COH194" s="85"/>
      <c r="COI194" s="78"/>
      <c r="COJ194" s="78"/>
      <c r="COK194" s="78"/>
      <c r="COL194" s="100"/>
      <c r="COM194" s="78"/>
      <c r="CON194" s="81"/>
      <c r="COO194" s="102"/>
      <c r="COP194" s="80"/>
      <c r="COQ194" s="78"/>
      <c r="COR194" s="78"/>
      <c r="COS194" s="78"/>
      <c r="COT194" s="78"/>
      <c r="COU194" s="83"/>
      <c r="COV194" s="84"/>
      <c r="COW194" s="84"/>
      <c r="COX194" s="84"/>
      <c r="COY194" s="85"/>
      <c r="COZ194" s="78"/>
      <c r="CPA194" s="78"/>
      <c r="CPB194" s="78"/>
      <c r="CPC194" s="100"/>
      <c r="CPD194" s="78"/>
      <c r="CPE194" s="81"/>
      <c r="CPF194" s="102"/>
      <c r="CPG194" s="80"/>
      <c r="CPH194" s="78"/>
      <c r="CPI194" s="78"/>
      <c r="CPJ194" s="78"/>
      <c r="CPK194" s="78"/>
      <c r="CPL194" s="83"/>
      <c r="CPM194" s="84"/>
      <c r="CPN194" s="84"/>
      <c r="CPO194" s="84"/>
      <c r="CPP194" s="85"/>
      <c r="CPQ194" s="78"/>
      <c r="CPR194" s="78"/>
      <c r="CPS194" s="78"/>
      <c r="CPT194" s="100"/>
      <c r="CPU194" s="78"/>
      <c r="CPV194" s="81"/>
      <c r="CPW194" s="102"/>
      <c r="CPX194" s="80"/>
      <c r="CPY194" s="78"/>
      <c r="CPZ194" s="78"/>
      <c r="CQA194" s="78"/>
      <c r="CQB194" s="78"/>
      <c r="CQC194" s="83"/>
      <c r="CQD194" s="84"/>
      <c r="CQE194" s="84"/>
      <c r="CQF194" s="84"/>
      <c r="CQG194" s="85"/>
      <c r="CQH194" s="78"/>
      <c r="CQI194" s="78"/>
      <c r="CQJ194" s="78"/>
      <c r="CQK194" s="100"/>
      <c r="CQL194" s="78"/>
      <c r="CQM194" s="81"/>
      <c r="CQN194" s="102"/>
      <c r="CQO194" s="80"/>
      <c r="CQP194" s="78"/>
      <c r="CQQ194" s="78"/>
      <c r="CQR194" s="78"/>
      <c r="CQS194" s="78"/>
      <c r="CQT194" s="83"/>
      <c r="CQU194" s="84"/>
      <c r="CQV194" s="84"/>
      <c r="CQW194" s="84"/>
      <c r="CQX194" s="85"/>
      <c r="CQY194" s="78"/>
      <c r="CQZ194" s="78"/>
      <c r="CRA194" s="78"/>
      <c r="CRB194" s="100"/>
      <c r="CRC194" s="78"/>
      <c r="CRD194" s="81"/>
      <c r="CRE194" s="102"/>
      <c r="CRF194" s="80"/>
      <c r="CRG194" s="78"/>
      <c r="CRH194" s="78"/>
      <c r="CRI194" s="78"/>
      <c r="CRJ194" s="78"/>
      <c r="CRK194" s="83"/>
      <c r="CRL194" s="84"/>
      <c r="CRM194" s="84"/>
      <c r="CRN194" s="84"/>
      <c r="CRO194" s="85"/>
      <c r="CRP194" s="78"/>
      <c r="CRQ194" s="78"/>
      <c r="CRR194" s="78"/>
      <c r="CRS194" s="100"/>
      <c r="CRT194" s="78"/>
      <c r="CRU194" s="81"/>
      <c r="CRV194" s="102"/>
      <c r="CRW194" s="80"/>
      <c r="CRX194" s="78"/>
      <c r="CRY194" s="78"/>
      <c r="CRZ194" s="78"/>
      <c r="CSA194" s="78"/>
      <c r="CSB194" s="83"/>
      <c r="CSC194" s="84"/>
      <c r="CSD194" s="84"/>
      <c r="CSE194" s="84"/>
      <c r="CSF194" s="85"/>
      <c r="CSG194" s="78"/>
      <c r="CSH194" s="78"/>
      <c r="CSI194" s="78"/>
      <c r="CSJ194" s="100"/>
      <c r="CSK194" s="78"/>
      <c r="CSL194" s="81"/>
      <c r="CSM194" s="102"/>
      <c r="CSN194" s="80"/>
      <c r="CSO194" s="78"/>
      <c r="CSP194" s="78"/>
      <c r="CSQ194" s="78"/>
      <c r="CSR194" s="78"/>
      <c r="CSS194" s="83"/>
      <c r="CST194" s="84"/>
      <c r="CSU194" s="84"/>
      <c r="CSV194" s="84"/>
      <c r="CSW194" s="85"/>
      <c r="CSX194" s="78"/>
      <c r="CSY194" s="78"/>
      <c r="CSZ194" s="78"/>
      <c r="CTA194" s="100"/>
      <c r="CTB194" s="78"/>
      <c r="CTC194" s="81"/>
      <c r="CTD194" s="102"/>
      <c r="CTE194" s="80"/>
      <c r="CTF194" s="78"/>
      <c r="CTG194" s="78"/>
      <c r="CTH194" s="78"/>
      <c r="CTI194" s="78"/>
      <c r="CTJ194" s="83"/>
      <c r="CTK194" s="84"/>
      <c r="CTL194" s="84"/>
      <c r="CTM194" s="84"/>
      <c r="CTN194" s="85"/>
      <c r="CTO194" s="78"/>
      <c r="CTP194" s="78"/>
      <c r="CTQ194" s="78"/>
      <c r="CTR194" s="100"/>
      <c r="CTS194" s="78"/>
      <c r="CTT194" s="81"/>
      <c r="CTU194" s="102"/>
      <c r="CTV194" s="80"/>
      <c r="CTW194" s="78"/>
      <c r="CTX194" s="78"/>
      <c r="CTY194" s="78"/>
      <c r="CTZ194" s="78"/>
      <c r="CUA194" s="83"/>
      <c r="CUB194" s="84"/>
      <c r="CUC194" s="84"/>
      <c r="CUD194" s="84"/>
      <c r="CUE194" s="85"/>
      <c r="CUF194" s="78"/>
      <c r="CUG194" s="78"/>
      <c r="CUH194" s="78"/>
      <c r="CUI194" s="100"/>
      <c r="CUJ194" s="78"/>
      <c r="CUK194" s="81"/>
      <c r="CUL194" s="102"/>
      <c r="CUM194" s="80"/>
      <c r="CUN194" s="78"/>
      <c r="CUO194" s="78"/>
      <c r="CUP194" s="78"/>
      <c r="CUQ194" s="78"/>
      <c r="CUR194" s="83"/>
      <c r="CUS194" s="84"/>
      <c r="CUT194" s="84"/>
      <c r="CUU194" s="84"/>
      <c r="CUV194" s="85"/>
      <c r="CUW194" s="78"/>
      <c r="CUX194" s="78"/>
      <c r="CUY194" s="78"/>
      <c r="CUZ194" s="100"/>
      <c r="CVA194" s="78"/>
      <c r="CVB194" s="81"/>
      <c r="CVC194" s="102"/>
      <c r="CVD194" s="80"/>
      <c r="CVE194" s="78"/>
      <c r="CVF194" s="78"/>
      <c r="CVG194" s="78"/>
      <c r="CVH194" s="78"/>
      <c r="CVI194" s="83"/>
      <c r="CVJ194" s="84"/>
      <c r="CVK194" s="84"/>
      <c r="CVL194" s="84"/>
      <c r="CVM194" s="85"/>
      <c r="CVN194" s="78"/>
      <c r="CVO194" s="78"/>
      <c r="CVP194" s="78"/>
      <c r="CVQ194" s="100"/>
      <c r="CVR194" s="78"/>
      <c r="CVS194" s="81"/>
      <c r="CVT194" s="102"/>
      <c r="CVU194" s="80"/>
      <c r="CVV194" s="78"/>
      <c r="CVW194" s="78"/>
      <c r="CVX194" s="78"/>
      <c r="CVY194" s="78"/>
      <c r="CVZ194" s="83"/>
      <c r="CWA194" s="84"/>
      <c r="CWB194" s="84"/>
      <c r="CWC194" s="84"/>
      <c r="CWD194" s="85"/>
      <c r="CWE194" s="78"/>
      <c r="CWF194" s="78"/>
      <c r="CWG194" s="78"/>
      <c r="CWH194" s="100"/>
      <c r="CWI194" s="78"/>
      <c r="CWJ194" s="81"/>
      <c r="CWK194" s="102"/>
      <c r="CWL194" s="80"/>
      <c r="CWM194" s="78"/>
      <c r="CWN194" s="78"/>
      <c r="CWO194" s="78"/>
      <c r="CWP194" s="78"/>
      <c r="CWQ194" s="83"/>
      <c r="CWR194" s="84"/>
      <c r="CWS194" s="84"/>
      <c r="CWT194" s="84"/>
      <c r="CWU194" s="85"/>
      <c r="CWV194" s="78"/>
      <c r="CWW194" s="78"/>
      <c r="CWX194" s="78"/>
      <c r="CWY194" s="100"/>
      <c r="CWZ194" s="78"/>
      <c r="CXA194" s="81"/>
      <c r="CXB194" s="102"/>
      <c r="CXC194" s="80"/>
      <c r="CXD194" s="78"/>
      <c r="CXE194" s="78"/>
      <c r="CXF194" s="78"/>
      <c r="CXG194" s="78"/>
      <c r="CXH194" s="83"/>
      <c r="CXI194" s="84"/>
      <c r="CXJ194" s="84"/>
      <c r="CXK194" s="84"/>
      <c r="CXL194" s="85"/>
      <c r="CXM194" s="78"/>
      <c r="CXN194" s="78"/>
      <c r="CXO194" s="78"/>
      <c r="CXP194" s="100"/>
      <c r="CXQ194" s="78"/>
      <c r="CXR194" s="81"/>
      <c r="CXS194" s="102"/>
      <c r="CXT194" s="80"/>
      <c r="CXU194" s="78"/>
      <c r="CXV194" s="78"/>
      <c r="CXW194" s="78"/>
      <c r="CXX194" s="78"/>
      <c r="CXY194" s="83"/>
      <c r="CXZ194" s="84"/>
      <c r="CYA194" s="84"/>
      <c r="CYB194" s="84"/>
      <c r="CYC194" s="85"/>
      <c r="CYD194" s="78"/>
      <c r="CYE194" s="78"/>
      <c r="CYF194" s="78"/>
      <c r="CYG194" s="100"/>
      <c r="CYH194" s="78"/>
      <c r="CYI194" s="81"/>
      <c r="CYJ194" s="102"/>
      <c r="CYK194" s="80"/>
      <c r="CYL194" s="78"/>
      <c r="CYM194" s="78"/>
      <c r="CYN194" s="78"/>
      <c r="CYO194" s="78"/>
      <c r="CYP194" s="83"/>
      <c r="CYQ194" s="84"/>
      <c r="CYR194" s="84"/>
      <c r="CYS194" s="84"/>
      <c r="CYT194" s="85"/>
      <c r="CYU194" s="78"/>
      <c r="CYV194" s="78"/>
      <c r="CYW194" s="78"/>
      <c r="CYX194" s="100"/>
      <c r="CYY194" s="78"/>
      <c r="CYZ194" s="81"/>
      <c r="CZA194" s="102"/>
      <c r="CZB194" s="80"/>
      <c r="CZC194" s="78"/>
      <c r="CZD194" s="78"/>
      <c r="CZE194" s="78"/>
      <c r="CZF194" s="78"/>
      <c r="CZG194" s="83"/>
      <c r="CZH194" s="84"/>
      <c r="CZI194" s="84"/>
      <c r="CZJ194" s="84"/>
      <c r="CZK194" s="85"/>
      <c r="CZL194" s="78"/>
      <c r="CZM194" s="78"/>
      <c r="CZN194" s="78"/>
      <c r="CZO194" s="100"/>
      <c r="CZP194" s="78"/>
      <c r="CZQ194" s="81"/>
      <c r="CZR194" s="102"/>
      <c r="CZS194" s="80"/>
      <c r="CZT194" s="78"/>
      <c r="CZU194" s="78"/>
      <c r="CZV194" s="78"/>
      <c r="CZW194" s="78"/>
      <c r="CZX194" s="83"/>
      <c r="CZY194" s="84"/>
      <c r="CZZ194" s="84"/>
      <c r="DAA194" s="84"/>
      <c r="DAB194" s="85"/>
      <c r="DAC194" s="78"/>
      <c r="DAD194" s="78"/>
      <c r="DAE194" s="78"/>
      <c r="DAF194" s="100"/>
      <c r="DAG194" s="78"/>
      <c r="DAH194" s="81"/>
      <c r="DAI194" s="102"/>
      <c r="DAJ194" s="80"/>
      <c r="DAK194" s="78"/>
      <c r="DAL194" s="78"/>
      <c r="DAM194" s="78"/>
      <c r="DAN194" s="78"/>
      <c r="DAO194" s="83"/>
      <c r="DAP194" s="84"/>
      <c r="DAQ194" s="84"/>
      <c r="DAR194" s="84"/>
      <c r="DAS194" s="85"/>
      <c r="DAT194" s="78"/>
      <c r="DAU194" s="78"/>
      <c r="DAV194" s="78"/>
      <c r="DAW194" s="100"/>
      <c r="DAX194" s="78"/>
      <c r="DAY194" s="81"/>
      <c r="DAZ194" s="102"/>
      <c r="DBA194" s="80"/>
      <c r="DBB194" s="78"/>
      <c r="DBC194" s="78"/>
      <c r="DBD194" s="78"/>
      <c r="DBE194" s="78"/>
      <c r="DBF194" s="83"/>
      <c r="DBG194" s="84"/>
      <c r="DBH194" s="84"/>
      <c r="DBI194" s="84"/>
      <c r="DBJ194" s="85"/>
      <c r="DBK194" s="78"/>
      <c r="DBL194" s="78"/>
      <c r="DBM194" s="78"/>
      <c r="DBN194" s="100"/>
      <c r="DBO194" s="78"/>
      <c r="DBP194" s="81"/>
      <c r="DBQ194" s="102"/>
      <c r="DBR194" s="80"/>
      <c r="DBS194" s="78"/>
      <c r="DBT194" s="78"/>
      <c r="DBU194" s="78"/>
      <c r="DBV194" s="78"/>
      <c r="DBW194" s="83"/>
      <c r="DBX194" s="84"/>
      <c r="DBY194" s="84"/>
      <c r="DBZ194" s="84"/>
      <c r="DCA194" s="85"/>
      <c r="DCB194" s="78"/>
      <c r="DCC194" s="78"/>
      <c r="DCD194" s="78"/>
      <c r="DCE194" s="100"/>
      <c r="DCF194" s="78"/>
      <c r="DCG194" s="81"/>
      <c r="DCH194" s="102"/>
      <c r="DCI194" s="80"/>
      <c r="DCJ194" s="78"/>
      <c r="DCK194" s="78"/>
      <c r="DCL194" s="78"/>
      <c r="DCM194" s="78"/>
      <c r="DCN194" s="83"/>
      <c r="DCO194" s="84"/>
      <c r="DCP194" s="84"/>
      <c r="DCQ194" s="84"/>
      <c r="DCR194" s="85"/>
      <c r="DCS194" s="78"/>
      <c r="DCT194" s="78"/>
      <c r="DCU194" s="78"/>
      <c r="DCV194" s="100"/>
      <c r="DCW194" s="78"/>
      <c r="DCX194" s="81"/>
      <c r="DCY194" s="102"/>
      <c r="DCZ194" s="80"/>
      <c r="DDA194" s="78"/>
      <c r="DDB194" s="78"/>
      <c r="DDC194" s="78"/>
      <c r="DDD194" s="78"/>
      <c r="DDE194" s="83"/>
      <c r="DDF194" s="84"/>
      <c r="DDG194" s="84"/>
      <c r="DDH194" s="84"/>
      <c r="DDI194" s="85"/>
      <c r="DDJ194" s="78"/>
      <c r="DDK194" s="78"/>
      <c r="DDL194" s="78"/>
      <c r="DDM194" s="100"/>
      <c r="DDN194" s="78"/>
      <c r="DDO194" s="81"/>
      <c r="DDP194" s="102"/>
      <c r="DDQ194" s="80"/>
      <c r="DDR194" s="78"/>
      <c r="DDS194" s="78"/>
      <c r="DDT194" s="78"/>
      <c r="DDU194" s="78"/>
      <c r="DDV194" s="83"/>
      <c r="DDW194" s="84"/>
      <c r="DDX194" s="84"/>
      <c r="DDY194" s="84"/>
      <c r="DDZ194" s="85"/>
      <c r="DEA194" s="78"/>
      <c r="DEB194" s="78"/>
      <c r="DEC194" s="78"/>
      <c r="DED194" s="100"/>
      <c r="DEE194" s="78"/>
      <c r="DEF194" s="81"/>
      <c r="DEG194" s="102"/>
      <c r="DEH194" s="80"/>
      <c r="DEI194" s="78"/>
      <c r="DEJ194" s="78"/>
      <c r="DEK194" s="78"/>
      <c r="DEL194" s="78"/>
      <c r="DEM194" s="83"/>
      <c r="DEN194" s="84"/>
      <c r="DEO194" s="84"/>
      <c r="DEP194" s="84"/>
      <c r="DEQ194" s="85"/>
      <c r="DER194" s="78"/>
      <c r="DES194" s="78"/>
      <c r="DET194" s="78"/>
      <c r="DEU194" s="100"/>
      <c r="DEV194" s="78"/>
      <c r="DEW194" s="81"/>
      <c r="DEX194" s="102"/>
      <c r="DEY194" s="80"/>
      <c r="DEZ194" s="78"/>
      <c r="DFA194" s="78"/>
      <c r="DFB194" s="78"/>
      <c r="DFC194" s="78"/>
      <c r="DFD194" s="83"/>
      <c r="DFE194" s="84"/>
      <c r="DFF194" s="84"/>
      <c r="DFG194" s="84"/>
      <c r="DFH194" s="85"/>
      <c r="DFI194" s="78"/>
      <c r="DFJ194" s="78"/>
      <c r="DFK194" s="78"/>
      <c r="DFL194" s="100"/>
      <c r="DFM194" s="78"/>
      <c r="DFN194" s="81"/>
      <c r="DFO194" s="102"/>
      <c r="DFP194" s="80"/>
      <c r="DFQ194" s="78"/>
      <c r="DFR194" s="78"/>
      <c r="DFS194" s="78"/>
      <c r="DFT194" s="78"/>
      <c r="DFU194" s="83"/>
      <c r="DFV194" s="84"/>
      <c r="DFW194" s="84"/>
      <c r="DFX194" s="84"/>
      <c r="DFY194" s="85"/>
      <c r="DFZ194" s="78"/>
      <c r="DGA194" s="78"/>
      <c r="DGB194" s="78"/>
      <c r="DGC194" s="100"/>
      <c r="DGD194" s="78"/>
      <c r="DGE194" s="81"/>
      <c r="DGF194" s="102"/>
      <c r="DGG194" s="80"/>
      <c r="DGH194" s="78"/>
      <c r="DGI194" s="78"/>
      <c r="DGJ194" s="78"/>
      <c r="DGK194" s="78"/>
      <c r="DGL194" s="83"/>
      <c r="DGM194" s="84"/>
      <c r="DGN194" s="84"/>
      <c r="DGO194" s="84"/>
      <c r="DGP194" s="85"/>
      <c r="DGQ194" s="78"/>
      <c r="DGR194" s="78"/>
      <c r="DGS194" s="78"/>
      <c r="DGT194" s="100"/>
      <c r="DGU194" s="78"/>
      <c r="DGV194" s="81"/>
      <c r="DGW194" s="102"/>
      <c r="DGX194" s="80"/>
      <c r="DGY194" s="78"/>
      <c r="DGZ194" s="78"/>
      <c r="DHA194" s="78"/>
      <c r="DHB194" s="78"/>
      <c r="DHC194" s="83"/>
      <c r="DHD194" s="84"/>
      <c r="DHE194" s="84"/>
      <c r="DHF194" s="84"/>
      <c r="DHG194" s="85"/>
      <c r="DHH194" s="78"/>
      <c r="DHI194" s="78"/>
      <c r="DHJ194" s="78"/>
      <c r="DHK194" s="100"/>
      <c r="DHL194" s="78"/>
      <c r="DHM194" s="81"/>
      <c r="DHN194" s="102"/>
      <c r="DHO194" s="80"/>
      <c r="DHP194" s="78"/>
      <c r="DHQ194" s="78"/>
      <c r="DHR194" s="78"/>
      <c r="DHS194" s="78"/>
      <c r="DHT194" s="83"/>
      <c r="DHU194" s="84"/>
      <c r="DHV194" s="84"/>
      <c r="DHW194" s="84"/>
      <c r="DHX194" s="85"/>
      <c r="DHY194" s="78"/>
      <c r="DHZ194" s="78"/>
      <c r="DIA194" s="78"/>
      <c r="DIB194" s="100"/>
      <c r="DIC194" s="78"/>
      <c r="DID194" s="81"/>
      <c r="DIE194" s="102"/>
      <c r="DIF194" s="80"/>
      <c r="DIG194" s="78"/>
      <c r="DIH194" s="78"/>
      <c r="DII194" s="78"/>
      <c r="DIJ194" s="78"/>
      <c r="DIK194" s="83"/>
      <c r="DIL194" s="84"/>
      <c r="DIM194" s="84"/>
      <c r="DIN194" s="84"/>
      <c r="DIO194" s="85"/>
      <c r="DIP194" s="78"/>
      <c r="DIQ194" s="78"/>
      <c r="DIR194" s="78"/>
      <c r="DIS194" s="100"/>
      <c r="DIT194" s="78"/>
      <c r="DIU194" s="81"/>
      <c r="DIV194" s="102"/>
      <c r="DIW194" s="80"/>
      <c r="DIX194" s="78"/>
      <c r="DIY194" s="78"/>
      <c r="DIZ194" s="78"/>
      <c r="DJA194" s="78"/>
      <c r="DJB194" s="83"/>
      <c r="DJC194" s="84"/>
      <c r="DJD194" s="84"/>
      <c r="DJE194" s="84"/>
      <c r="DJF194" s="85"/>
      <c r="DJG194" s="78"/>
      <c r="DJH194" s="78"/>
      <c r="DJI194" s="78"/>
      <c r="DJJ194" s="100"/>
      <c r="DJK194" s="78"/>
      <c r="DJL194" s="81"/>
      <c r="DJM194" s="102"/>
      <c r="DJN194" s="80"/>
      <c r="DJO194" s="78"/>
      <c r="DJP194" s="78"/>
      <c r="DJQ194" s="78"/>
      <c r="DJR194" s="78"/>
      <c r="DJS194" s="83"/>
      <c r="DJT194" s="84"/>
      <c r="DJU194" s="84"/>
      <c r="DJV194" s="84"/>
      <c r="DJW194" s="85"/>
      <c r="DJX194" s="78"/>
      <c r="DJY194" s="78"/>
      <c r="DJZ194" s="78"/>
      <c r="DKA194" s="100"/>
      <c r="DKB194" s="78"/>
      <c r="DKC194" s="81"/>
      <c r="DKD194" s="102"/>
      <c r="DKE194" s="80"/>
      <c r="DKF194" s="78"/>
      <c r="DKG194" s="78"/>
      <c r="DKH194" s="78"/>
      <c r="DKI194" s="78"/>
      <c r="DKJ194" s="83"/>
      <c r="DKK194" s="84"/>
      <c r="DKL194" s="84"/>
      <c r="DKM194" s="84"/>
      <c r="DKN194" s="85"/>
      <c r="DKO194" s="78"/>
      <c r="DKP194" s="78"/>
      <c r="DKQ194" s="78"/>
      <c r="DKR194" s="100"/>
      <c r="DKS194" s="78"/>
      <c r="DKT194" s="81"/>
      <c r="DKU194" s="102"/>
      <c r="DKV194" s="80"/>
      <c r="DKW194" s="78"/>
      <c r="DKX194" s="78"/>
      <c r="DKY194" s="78"/>
      <c r="DKZ194" s="78"/>
      <c r="DLA194" s="83"/>
      <c r="DLB194" s="84"/>
      <c r="DLC194" s="84"/>
      <c r="DLD194" s="84"/>
      <c r="DLE194" s="85"/>
      <c r="DLF194" s="78"/>
      <c r="DLG194" s="78"/>
      <c r="DLH194" s="78"/>
      <c r="DLI194" s="100"/>
      <c r="DLJ194" s="78"/>
      <c r="DLK194" s="81"/>
      <c r="DLL194" s="102"/>
      <c r="DLM194" s="80"/>
      <c r="DLN194" s="78"/>
      <c r="DLO194" s="78"/>
      <c r="DLP194" s="78"/>
      <c r="DLQ194" s="78"/>
      <c r="DLR194" s="83"/>
      <c r="DLS194" s="84"/>
      <c r="DLT194" s="84"/>
      <c r="DLU194" s="84"/>
      <c r="DLV194" s="85"/>
      <c r="DLW194" s="78"/>
      <c r="DLX194" s="78"/>
      <c r="DLY194" s="78"/>
      <c r="DLZ194" s="100"/>
      <c r="DMA194" s="78"/>
      <c r="DMB194" s="81"/>
      <c r="DMC194" s="102"/>
      <c r="DMD194" s="80"/>
      <c r="DME194" s="78"/>
      <c r="DMF194" s="78"/>
      <c r="DMG194" s="78"/>
      <c r="DMH194" s="78"/>
      <c r="DMI194" s="83"/>
      <c r="DMJ194" s="84"/>
      <c r="DMK194" s="84"/>
      <c r="DML194" s="84"/>
      <c r="DMM194" s="85"/>
      <c r="DMN194" s="78"/>
      <c r="DMO194" s="78"/>
      <c r="DMP194" s="78"/>
      <c r="DMQ194" s="100"/>
      <c r="DMR194" s="78"/>
      <c r="DMS194" s="81"/>
      <c r="DMT194" s="102"/>
      <c r="DMU194" s="80"/>
      <c r="DMV194" s="78"/>
      <c r="DMW194" s="78"/>
      <c r="DMX194" s="78"/>
      <c r="DMY194" s="78"/>
      <c r="DMZ194" s="83"/>
      <c r="DNA194" s="84"/>
      <c r="DNB194" s="84"/>
      <c r="DNC194" s="84"/>
      <c r="DND194" s="85"/>
      <c r="DNE194" s="78"/>
      <c r="DNF194" s="78"/>
      <c r="DNG194" s="78"/>
      <c r="DNH194" s="100"/>
      <c r="DNI194" s="78"/>
      <c r="DNJ194" s="81"/>
      <c r="DNK194" s="102"/>
      <c r="DNL194" s="80"/>
      <c r="DNM194" s="78"/>
      <c r="DNN194" s="78"/>
      <c r="DNO194" s="78"/>
      <c r="DNP194" s="78"/>
      <c r="DNQ194" s="83"/>
      <c r="DNR194" s="84"/>
      <c r="DNS194" s="84"/>
      <c r="DNT194" s="84"/>
      <c r="DNU194" s="85"/>
      <c r="DNV194" s="78"/>
      <c r="DNW194" s="78"/>
      <c r="DNX194" s="78"/>
      <c r="DNY194" s="100"/>
      <c r="DNZ194" s="78"/>
      <c r="DOA194" s="81"/>
      <c r="DOB194" s="102"/>
      <c r="DOC194" s="80"/>
      <c r="DOD194" s="78"/>
      <c r="DOE194" s="78"/>
      <c r="DOF194" s="78"/>
      <c r="DOG194" s="78"/>
      <c r="DOH194" s="83"/>
      <c r="DOI194" s="84"/>
      <c r="DOJ194" s="84"/>
      <c r="DOK194" s="84"/>
      <c r="DOL194" s="85"/>
      <c r="DOM194" s="78"/>
      <c r="DON194" s="78"/>
      <c r="DOO194" s="78"/>
      <c r="DOP194" s="100"/>
      <c r="DOQ194" s="78"/>
      <c r="DOR194" s="81"/>
      <c r="DOS194" s="102"/>
      <c r="DOT194" s="80"/>
      <c r="DOU194" s="78"/>
      <c r="DOV194" s="78"/>
      <c r="DOW194" s="78"/>
      <c r="DOX194" s="78"/>
      <c r="DOY194" s="83"/>
      <c r="DOZ194" s="84"/>
      <c r="DPA194" s="84"/>
      <c r="DPB194" s="84"/>
      <c r="DPC194" s="85"/>
      <c r="DPD194" s="78"/>
      <c r="DPE194" s="78"/>
      <c r="DPF194" s="78"/>
      <c r="DPG194" s="100"/>
      <c r="DPH194" s="78"/>
      <c r="DPI194" s="81"/>
      <c r="DPJ194" s="102"/>
      <c r="DPK194" s="80"/>
      <c r="DPL194" s="78"/>
      <c r="DPM194" s="78"/>
      <c r="DPN194" s="78"/>
      <c r="DPO194" s="78"/>
      <c r="DPP194" s="83"/>
      <c r="DPQ194" s="84"/>
      <c r="DPR194" s="84"/>
      <c r="DPS194" s="84"/>
      <c r="DPT194" s="85"/>
      <c r="DPU194" s="78"/>
      <c r="DPV194" s="78"/>
      <c r="DPW194" s="78"/>
      <c r="DPX194" s="100"/>
      <c r="DPY194" s="78"/>
      <c r="DPZ194" s="81"/>
      <c r="DQA194" s="102"/>
      <c r="DQB194" s="80"/>
      <c r="DQC194" s="78"/>
      <c r="DQD194" s="78"/>
      <c r="DQE194" s="78"/>
      <c r="DQF194" s="78"/>
      <c r="DQG194" s="83"/>
      <c r="DQH194" s="84"/>
      <c r="DQI194" s="84"/>
      <c r="DQJ194" s="84"/>
      <c r="DQK194" s="85"/>
      <c r="DQL194" s="78"/>
      <c r="DQM194" s="78"/>
      <c r="DQN194" s="78"/>
      <c r="DQO194" s="100"/>
      <c r="DQP194" s="78"/>
      <c r="DQQ194" s="81"/>
      <c r="DQR194" s="102"/>
      <c r="DQS194" s="80"/>
      <c r="DQT194" s="78"/>
      <c r="DQU194" s="78"/>
      <c r="DQV194" s="78"/>
      <c r="DQW194" s="78"/>
      <c r="DQX194" s="83"/>
      <c r="DQY194" s="84"/>
      <c r="DQZ194" s="84"/>
      <c r="DRA194" s="84"/>
      <c r="DRB194" s="85"/>
      <c r="DRC194" s="78"/>
      <c r="DRD194" s="78"/>
      <c r="DRE194" s="78"/>
      <c r="DRF194" s="100"/>
      <c r="DRG194" s="78"/>
      <c r="DRH194" s="81"/>
      <c r="DRI194" s="102"/>
      <c r="DRJ194" s="80"/>
      <c r="DRK194" s="78"/>
      <c r="DRL194" s="78"/>
      <c r="DRM194" s="78"/>
      <c r="DRN194" s="78"/>
      <c r="DRO194" s="83"/>
      <c r="DRP194" s="84"/>
      <c r="DRQ194" s="84"/>
      <c r="DRR194" s="84"/>
      <c r="DRS194" s="85"/>
      <c r="DRT194" s="78"/>
      <c r="DRU194" s="78"/>
      <c r="DRV194" s="78"/>
      <c r="DRW194" s="100"/>
      <c r="DRX194" s="78"/>
      <c r="DRY194" s="81"/>
      <c r="DRZ194" s="102"/>
      <c r="DSA194" s="80"/>
      <c r="DSB194" s="78"/>
      <c r="DSC194" s="78"/>
      <c r="DSD194" s="78"/>
      <c r="DSE194" s="78"/>
      <c r="DSF194" s="83"/>
      <c r="DSG194" s="84"/>
      <c r="DSH194" s="84"/>
      <c r="DSI194" s="84"/>
      <c r="DSJ194" s="85"/>
      <c r="DSK194" s="78"/>
      <c r="DSL194" s="78"/>
      <c r="DSM194" s="78"/>
      <c r="DSN194" s="100"/>
      <c r="DSO194" s="78"/>
      <c r="DSP194" s="81"/>
      <c r="DSQ194" s="102"/>
      <c r="DSR194" s="80"/>
      <c r="DSS194" s="78"/>
      <c r="DST194" s="78"/>
      <c r="DSU194" s="78"/>
      <c r="DSV194" s="78"/>
      <c r="DSW194" s="83"/>
      <c r="DSX194" s="84"/>
      <c r="DSY194" s="84"/>
      <c r="DSZ194" s="84"/>
      <c r="DTA194" s="85"/>
      <c r="DTB194" s="78"/>
      <c r="DTC194" s="78"/>
      <c r="DTD194" s="78"/>
      <c r="DTE194" s="100"/>
      <c r="DTF194" s="78"/>
      <c r="DTG194" s="81"/>
      <c r="DTH194" s="102"/>
      <c r="DTI194" s="80"/>
      <c r="DTJ194" s="78"/>
      <c r="DTK194" s="78"/>
      <c r="DTL194" s="78"/>
      <c r="DTM194" s="78"/>
      <c r="DTN194" s="83"/>
      <c r="DTO194" s="84"/>
      <c r="DTP194" s="84"/>
      <c r="DTQ194" s="84"/>
      <c r="DTR194" s="85"/>
      <c r="DTS194" s="78"/>
      <c r="DTT194" s="78"/>
      <c r="DTU194" s="78"/>
      <c r="DTV194" s="100"/>
      <c r="DTW194" s="78"/>
      <c r="DTX194" s="81"/>
      <c r="DTY194" s="102"/>
      <c r="DTZ194" s="80"/>
      <c r="DUA194" s="78"/>
      <c r="DUB194" s="78"/>
      <c r="DUC194" s="78"/>
      <c r="DUD194" s="78"/>
      <c r="DUE194" s="83"/>
      <c r="DUF194" s="84"/>
      <c r="DUG194" s="84"/>
      <c r="DUH194" s="84"/>
      <c r="DUI194" s="85"/>
      <c r="DUJ194" s="78"/>
      <c r="DUK194" s="78"/>
      <c r="DUL194" s="78"/>
      <c r="DUM194" s="100"/>
      <c r="DUN194" s="78"/>
      <c r="DUO194" s="81"/>
      <c r="DUP194" s="102"/>
      <c r="DUQ194" s="80"/>
      <c r="DUR194" s="78"/>
      <c r="DUS194" s="78"/>
      <c r="DUT194" s="78"/>
      <c r="DUU194" s="78"/>
      <c r="DUV194" s="83"/>
      <c r="DUW194" s="84"/>
      <c r="DUX194" s="84"/>
      <c r="DUY194" s="84"/>
      <c r="DUZ194" s="85"/>
      <c r="DVA194" s="78"/>
      <c r="DVB194" s="78"/>
      <c r="DVC194" s="78"/>
      <c r="DVD194" s="100"/>
      <c r="DVE194" s="78"/>
      <c r="DVF194" s="81"/>
      <c r="DVG194" s="102"/>
      <c r="DVH194" s="80"/>
      <c r="DVI194" s="78"/>
      <c r="DVJ194" s="78"/>
      <c r="DVK194" s="78"/>
      <c r="DVL194" s="78"/>
      <c r="DVM194" s="83"/>
      <c r="DVN194" s="84"/>
      <c r="DVO194" s="84"/>
      <c r="DVP194" s="84"/>
      <c r="DVQ194" s="85"/>
      <c r="DVR194" s="78"/>
      <c r="DVS194" s="78"/>
      <c r="DVT194" s="78"/>
      <c r="DVU194" s="100"/>
      <c r="DVV194" s="78"/>
      <c r="DVW194" s="81"/>
      <c r="DVX194" s="102"/>
      <c r="DVY194" s="80"/>
      <c r="DVZ194" s="78"/>
      <c r="DWA194" s="78"/>
      <c r="DWB194" s="78"/>
      <c r="DWC194" s="78"/>
      <c r="DWD194" s="83"/>
      <c r="DWE194" s="84"/>
      <c r="DWF194" s="84"/>
      <c r="DWG194" s="84"/>
      <c r="DWH194" s="85"/>
      <c r="DWI194" s="78"/>
      <c r="DWJ194" s="78"/>
      <c r="DWK194" s="78"/>
      <c r="DWL194" s="100"/>
      <c r="DWM194" s="78"/>
      <c r="DWN194" s="81"/>
      <c r="DWO194" s="102"/>
      <c r="DWP194" s="80"/>
      <c r="DWQ194" s="78"/>
      <c r="DWR194" s="78"/>
      <c r="DWS194" s="78"/>
      <c r="DWT194" s="78"/>
      <c r="DWU194" s="83"/>
      <c r="DWV194" s="84"/>
      <c r="DWW194" s="84"/>
      <c r="DWX194" s="84"/>
      <c r="DWY194" s="85"/>
      <c r="DWZ194" s="78"/>
      <c r="DXA194" s="78"/>
      <c r="DXB194" s="78"/>
      <c r="DXC194" s="100"/>
      <c r="DXD194" s="78"/>
      <c r="DXE194" s="81"/>
      <c r="DXF194" s="102"/>
      <c r="DXG194" s="80"/>
      <c r="DXH194" s="78"/>
      <c r="DXI194" s="78"/>
      <c r="DXJ194" s="78"/>
      <c r="DXK194" s="78"/>
      <c r="DXL194" s="83"/>
      <c r="DXM194" s="84"/>
      <c r="DXN194" s="84"/>
      <c r="DXO194" s="84"/>
      <c r="DXP194" s="85"/>
      <c r="DXQ194" s="78"/>
      <c r="DXR194" s="78"/>
      <c r="DXS194" s="78"/>
      <c r="DXT194" s="100"/>
      <c r="DXU194" s="78"/>
      <c r="DXV194" s="81"/>
      <c r="DXW194" s="102"/>
      <c r="DXX194" s="80"/>
      <c r="DXY194" s="78"/>
      <c r="DXZ194" s="78"/>
      <c r="DYA194" s="78"/>
      <c r="DYB194" s="78"/>
      <c r="DYC194" s="83"/>
      <c r="DYD194" s="84"/>
      <c r="DYE194" s="84"/>
      <c r="DYF194" s="84"/>
      <c r="DYG194" s="85"/>
      <c r="DYH194" s="78"/>
      <c r="DYI194" s="78"/>
      <c r="DYJ194" s="78"/>
      <c r="DYK194" s="100"/>
      <c r="DYL194" s="78"/>
      <c r="DYM194" s="81"/>
      <c r="DYN194" s="102"/>
      <c r="DYO194" s="80"/>
      <c r="DYP194" s="78"/>
      <c r="DYQ194" s="78"/>
      <c r="DYR194" s="78"/>
      <c r="DYS194" s="78"/>
      <c r="DYT194" s="83"/>
      <c r="DYU194" s="84"/>
      <c r="DYV194" s="84"/>
      <c r="DYW194" s="84"/>
      <c r="DYX194" s="85"/>
      <c r="DYY194" s="78"/>
      <c r="DYZ194" s="78"/>
      <c r="DZA194" s="78"/>
      <c r="DZB194" s="100"/>
      <c r="DZC194" s="78"/>
      <c r="DZD194" s="81"/>
      <c r="DZE194" s="102"/>
      <c r="DZF194" s="80"/>
      <c r="DZG194" s="78"/>
      <c r="DZH194" s="78"/>
      <c r="DZI194" s="78"/>
      <c r="DZJ194" s="78"/>
      <c r="DZK194" s="83"/>
      <c r="DZL194" s="84"/>
      <c r="DZM194" s="84"/>
      <c r="DZN194" s="84"/>
      <c r="DZO194" s="85"/>
      <c r="DZP194" s="78"/>
      <c r="DZQ194" s="78"/>
      <c r="DZR194" s="78"/>
      <c r="DZS194" s="100"/>
      <c r="DZT194" s="78"/>
      <c r="DZU194" s="81"/>
      <c r="DZV194" s="102"/>
      <c r="DZW194" s="80"/>
      <c r="DZX194" s="78"/>
      <c r="DZY194" s="78"/>
      <c r="DZZ194" s="78"/>
      <c r="EAA194" s="78"/>
      <c r="EAB194" s="83"/>
      <c r="EAC194" s="84"/>
      <c r="EAD194" s="84"/>
      <c r="EAE194" s="84"/>
      <c r="EAF194" s="85"/>
      <c r="EAG194" s="78"/>
      <c r="EAH194" s="78"/>
      <c r="EAI194" s="78"/>
      <c r="EAJ194" s="100"/>
      <c r="EAK194" s="78"/>
      <c r="EAL194" s="81"/>
      <c r="EAM194" s="102"/>
      <c r="EAN194" s="80"/>
      <c r="EAO194" s="78"/>
      <c r="EAP194" s="78"/>
      <c r="EAQ194" s="78"/>
      <c r="EAR194" s="78"/>
      <c r="EAS194" s="83"/>
      <c r="EAT194" s="84"/>
      <c r="EAU194" s="84"/>
      <c r="EAV194" s="84"/>
      <c r="EAW194" s="85"/>
      <c r="EAX194" s="78"/>
      <c r="EAY194" s="78"/>
      <c r="EAZ194" s="78"/>
      <c r="EBA194" s="100"/>
      <c r="EBB194" s="78"/>
      <c r="EBC194" s="81"/>
      <c r="EBD194" s="102"/>
      <c r="EBE194" s="80"/>
      <c r="EBF194" s="78"/>
      <c r="EBG194" s="78"/>
      <c r="EBH194" s="78"/>
      <c r="EBI194" s="78"/>
      <c r="EBJ194" s="83"/>
      <c r="EBK194" s="84"/>
      <c r="EBL194" s="84"/>
      <c r="EBM194" s="84"/>
      <c r="EBN194" s="85"/>
      <c r="EBO194" s="78"/>
      <c r="EBP194" s="78"/>
      <c r="EBQ194" s="78"/>
      <c r="EBR194" s="100"/>
      <c r="EBS194" s="78"/>
      <c r="EBT194" s="81"/>
      <c r="EBU194" s="102"/>
      <c r="EBV194" s="80"/>
      <c r="EBW194" s="78"/>
      <c r="EBX194" s="78"/>
      <c r="EBY194" s="78"/>
      <c r="EBZ194" s="78"/>
      <c r="ECA194" s="83"/>
      <c r="ECB194" s="84"/>
      <c r="ECC194" s="84"/>
      <c r="ECD194" s="84"/>
      <c r="ECE194" s="85"/>
      <c r="ECF194" s="78"/>
      <c r="ECG194" s="78"/>
      <c r="ECH194" s="78"/>
      <c r="ECI194" s="100"/>
      <c r="ECJ194" s="78"/>
      <c r="ECK194" s="81"/>
      <c r="ECL194" s="102"/>
      <c r="ECM194" s="80"/>
      <c r="ECN194" s="78"/>
      <c r="ECO194" s="78"/>
      <c r="ECP194" s="78"/>
      <c r="ECQ194" s="78"/>
      <c r="ECR194" s="83"/>
      <c r="ECS194" s="84"/>
      <c r="ECT194" s="84"/>
      <c r="ECU194" s="84"/>
      <c r="ECV194" s="85"/>
      <c r="ECW194" s="78"/>
      <c r="ECX194" s="78"/>
      <c r="ECY194" s="78"/>
      <c r="ECZ194" s="100"/>
      <c r="EDA194" s="78"/>
      <c r="EDB194" s="81"/>
      <c r="EDC194" s="102"/>
      <c r="EDD194" s="80"/>
      <c r="EDE194" s="78"/>
      <c r="EDF194" s="78"/>
      <c r="EDG194" s="78"/>
      <c r="EDH194" s="78"/>
      <c r="EDI194" s="83"/>
      <c r="EDJ194" s="84"/>
      <c r="EDK194" s="84"/>
      <c r="EDL194" s="84"/>
      <c r="EDM194" s="85"/>
      <c r="EDN194" s="78"/>
      <c r="EDO194" s="78"/>
      <c r="EDP194" s="78"/>
      <c r="EDQ194" s="100"/>
      <c r="EDR194" s="78"/>
      <c r="EDS194" s="81"/>
      <c r="EDT194" s="102"/>
      <c r="EDU194" s="80"/>
      <c r="EDV194" s="78"/>
      <c r="EDW194" s="78"/>
      <c r="EDX194" s="78"/>
      <c r="EDY194" s="78"/>
      <c r="EDZ194" s="83"/>
      <c r="EEA194" s="84"/>
      <c r="EEB194" s="84"/>
      <c r="EEC194" s="84"/>
      <c r="EED194" s="85"/>
      <c r="EEE194" s="78"/>
      <c r="EEF194" s="78"/>
      <c r="EEG194" s="78"/>
      <c r="EEH194" s="100"/>
      <c r="EEI194" s="78"/>
      <c r="EEJ194" s="81"/>
      <c r="EEK194" s="102"/>
      <c r="EEL194" s="80"/>
      <c r="EEM194" s="78"/>
      <c r="EEN194" s="78"/>
      <c r="EEO194" s="78"/>
      <c r="EEP194" s="78"/>
      <c r="EEQ194" s="83"/>
      <c r="EER194" s="84"/>
      <c r="EES194" s="84"/>
      <c r="EET194" s="84"/>
      <c r="EEU194" s="85"/>
      <c r="EEV194" s="78"/>
      <c r="EEW194" s="78"/>
      <c r="EEX194" s="78"/>
      <c r="EEY194" s="100"/>
      <c r="EEZ194" s="78"/>
      <c r="EFA194" s="81"/>
      <c r="EFB194" s="102"/>
      <c r="EFC194" s="80"/>
      <c r="EFD194" s="78"/>
      <c r="EFE194" s="78"/>
      <c r="EFF194" s="78"/>
      <c r="EFG194" s="78"/>
      <c r="EFH194" s="83"/>
      <c r="EFI194" s="84"/>
      <c r="EFJ194" s="84"/>
      <c r="EFK194" s="84"/>
      <c r="EFL194" s="85"/>
      <c r="EFM194" s="78"/>
      <c r="EFN194" s="78"/>
      <c r="EFO194" s="78"/>
      <c r="EFP194" s="100"/>
      <c r="EFQ194" s="78"/>
      <c r="EFR194" s="81"/>
      <c r="EFS194" s="102"/>
      <c r="EFT194" s="80"/>
      <c r="EFU194" s="78"/>
      <c r="EFV194" s="78"/>
      <c r="EFW194" s="78"/>
      <c r="EFX194" s="78"/>
      <c r="EFY194" s="83"/>
      <c r="EFZ194" s="84"/>
      <c r="EGA194" s="84"/>
      <c r="EGB194" s="84"/>
      <c r="EGC194" s="85"/>
      <c r="EGD194" s="78"/>
      <c r="EGE194" s="78"/>
      <c r="EGF194" s="78"/>
      <c r="EGG194" s="100"/>
      <c r="EGH194" s="78"/>
      <c r="EGI194" s="81"/>
      <c r="EGJ194" s="102"/>
      <c r="EGK194" s="80"/>
      <c r="EGL194" s="78"/>
      <c r="EGM194" s="78"/>
      <c r="EGN194" s="78"/>
      <c r="EGO194" s="78"/>
      <c r="EGP194" s="83"/>
      <c r="EGQ194" s="84"/>
      <c r="EGR194" s="84"/>
      <c r="EGS194" s="84"/>
      <c r="EGT194" s="85"/>
      <c r="EGU194" s="78"/>
      <c r="EGV194" s="78"/>
      <c r="EGW194" s="78"/>
      <c r="EGX194" s="100"/>
      <c r="EGY194" s="78"/>
      <c r="EGZ194" s="81"/>
      <c r="EHA194" s="102"/>
      <c r="EHB194" s="80"/>
      <c r="EHC194" s="78"/>
      <c r="EHD194" s="78"/>
      <c r="EHE194" s="78"/>
      <c r="EHF194" s="78"/>
      <c r="EHG194" s="83"/>
      <c r="EHH194" s="84"/>
      <c r="EHI194" s="84"/>
      <c r="EHJ194" s="84"/>
      <c r="EHK194" s="85"/>
      <c r="EHL194" s="78"/>
      <c r="EHM194" s="78"/>
      <c r="EHN194" s="78"/>
      <c r="EHO194" s="100"/>
      <c r="EHP194" s="78"/>
      <c r="EHQ194" s="81"/>
      <c r="EHR194" s="102"/>
      <c r="EHS194" s="80"/>
      <c r="EHT194" s="78"/>
      <c r="EHU194" s="78"/>
      <c r="EHV194" s="78"/>
      <c r="EHW194" s="78"/>
      <c r="EHX194" s="83"/>
      <c r="EHY194" s="84"/>
      <c r="EHZ194" s="84"/>
      <c r="EIA194" s="84"/>
      <c r="EIB194" s="85"/>
      <c r="EIC194" s="78"/>
      <c r="EID194" s="78"/>
      <c r="EIE194" s="78"/>
      <c r="EIF194" s="100"/>
      <c r="EIG194" s="78"/>
      <c r="EIH194" s="81"/>
      <c r="EII194" s="102"/>
      <c r="EIJ194" s="80"/>
      <c r="EIK194" s="78"/>
      <c r="EIL194" s="78"/>
      <c r="EIM194" s="78"/>
      <c r="EIN194" s="78"/>
      <c r="EIO194" s="83"/>
      <c r="EIP194" s="84"/>
      <c r="EIQ194" s="84"/>
      <c r="EIR194" s="84"/>
      <c r="EIS194" s="85"/>
      <c r="EIT194" s="78"/>
      <c r="EIU194" s="78"/>
      <c r="EIV194" s="78"/>
      <c r="EIW194" s="100"/>
      <c r="EIX194" s="78"/>
      <c r="EIY194" s="81"/>
      <c r="EIZ194" s="102"/>
      <c r="EJA194" s="80"/>
      <c r="EJB194" s="78"/>
      <c r="EJC194" s="78"/>
      <c r="EJD194" s="78"/>
      <c r="EJE194" s="78"/>
      <c r="EJF194" s="83"/>
      <c r="EJG194" s="84"/>
      <c r="EJH194" s="84"/>
      <c r="EJI194" s="84"/>
      <c r="EJJ194" s="85"/>
      <c r="EJK194" s="78"/>
      <c r="EJL194" s="78"/>
      <c r="EJM194" s="78"/>
      <c r="EJN194" s="100"/>
      <c r="EJO194" s="78"/>
      <c r="EJP194" s="81"/>
      <c r="EJQ194" s="102"/>
      <c r="EJR194" s="80"/>
      <c r="EJS194" s="78"/>
      <c r="EJT194" s="78"/>
      <c r="EJU194" s="78"/>
      <c r="EJV194" s="78"/>
      <c r="EJW194" s="83"/>
      <c r="EJX194" s="84"/>
      <c r="EJY194" s="84"/>
      <c r="EJZ194" s="84"/>
      <c r="EKA194" s="85"/>
      <c r="EKB194" s="78"/>
      <c r="EKC194" s="78"/>
      <c r="EKD194" s="78"/>
      <c r="EKE194" s="100"/>
      <c r="EKF194" s="78"/>
      <c r="EKG194" s="81"/>
      <c r="EKH194" s="102"/>
      <c r="EKI194" s="80"/>
      <c r="EKJ194" s="78"/>
      <c r="EKK194" s="78"/>
      <c r="EKL194" s="78"/>
      <c r="EKM194" s="78"/>
      <c r="EKN194" s="83"/>
      <c r="EKO194" s="84"/>
      <c r="EKP194" s="84"/>
      <c r="EKQ194" s="84"/>
      <c r="EKR194" s="85"/>
      <c r="EKS194" s="78"/>
      <c r="EKT194" s="78"/>
      <c r="EKU194" s="78"/>
      <c r="EKV194" s="100"/>
      <c r="EKW194" s="78"/>
      <c r="EKX194" s="81"/>
      <c r="EKY194" s="102"/>
      <c r="EKZ194" s="80"/>
      <c r="ELA194" s="78"/>
      <c r="ELB194" s="78"/>
      <c r="ELC194" s="78"/>
      <c r="ELD194" s="78"/>
      <c r="ELE194" s="83"/>
      <c r="ELF194" s="84"/>
      <c r="ELG194" s="84"/>
      <c r="ELH194" s="84"/>
      <c r="ELI194" s="85"/>
      <c r="ELJ194" s="78"/>
      <c r="ELK194" s="78"/>
      <c r="ELL194" s="78"/>
      <c r="ELM194" s="100"/>
      <c r="ELN194" s="78"/>
      <c r="ELO194" s="81"/>
      <c r="ELP194" s="102"/>
      <c r="ELQ194" s="80"/>
      <c r="ELR194" s="78"/>
      <c r="ELS194" s="78"/>
      <c r="ELT194" s="78"/>
      <c r="ELU194" s="78"/>
      <c r="ELV194" s="83"/>
      <c r="ELW194" s="84"/>
      <c r="ELX194" s="84"/>
      <c r="ELY194" s="84"/>
      <c r="ELZ194" s="85"/>
      <c r="EMA194" s="78"/>
      <c r="EMB194" s="78"/>
      <c r="EMC194" s="78"/>
      <c r="EMD194" s="100"/>
      <c r="EME194" s="78"/>
      <c r="EMF194" s="81"/>
      <c r="EMG194" s="102"/>
      <c r="EMH194" s="80"/>
      <c r="EMI194" s="78"/>
      <c r="EMJ194" s="78"/>
      <c r="EMK194" s="78"/>
      <c r="EML194" s="78"/>
      <c r="EMM194" s="83"/>
      <c r="EMN194" s="84"/>
      <c r="EMO194" s="84"/>
      <c r="EMP194" s="84"/>
      <c r="EMQ194" s="85"/>
      <c r="EMR194" s="78"/>
      <c r="EMS194" s="78"/>
      <c r="EMT194" s="78"/>
      <c r="EMU194" s="100"/>
      <c r="EMV194" s="78"/>
      <c r="EMW194" s="81"/>
      <c r="EMX194" s="102"/>
      <c r="EMY194" s="80"/>
      <c r="EMZ194" s="78"/>
      <c r="ENA194" s="78"/>
      <c r="ENB194" s="78"/>
      <c r="ENC194" s="78"/>
      <c r="END194" s="83"/>
      <c r="ENE194" s="84"/>
      <c r="ENF194" s="84"/>
      <c r="ENG194" s="84"/>
      <c r="ENH194" s="85"/>
      <c r="ENI194" s="78"/>
      <c r="ENJ194" s="78"/>
      <c r="ENK194" s="78"/>
      <c r="ENL194" s="100"/>
      <c r="ENM194" s="78"/>
      <c r="ENN194" s="81"/>
      <c r="ENO194" s="102"/>
      <c r="ENP194" s="80"/>
      <c r="ENQ194" s="78"/>
      <c r="ENR194" s="78"/>
      <c r="ENS194" s="78"/>
      <c r="ENT194" s="78"/>
      <c r="ENU194" s="83"/>
      <c r="ENV194" s="84"/>
      <c r="ENW194" s="84"/>
      <c r="ENX194" s="84"/>
      <c r="ENY194" s="85"/>
      <c r="ENZ194" s="78"/>
      <c r="EOA194" s="78"/>
      <c r="EOB194" s="78"/>
      <c r="EOC194" s="100"/>
      <c r="EOD194" s="78"/>
      <c r="EOE194" s="81"/>
      <c r="EOF194" s="102"/>
      <c r="EOG194" s="80"/>
      <c r="EOH194" s="78"/>
      <c r="EOI194" s="78"/>
      <c r="EOJ194" s="78"/>
      <c r="EOK194" s="78"/>
      <c r="EOL194" s="83"/>
      <c r="EOM194" s="84"/>
      <c r="EON194" s="84"/>
      <c r="EOO194" s="84"/>
      <c r="EOP194" s="85"/>
      <c r="EOQ194" s="78"/>
      <c r="EOR194" s="78"/>
      <c r="EOS194" s="78"/>
      <c r="EOT194" s="100"/>
      <c r="EOU194" s="78"/>
      <c r="EOV194" s="81"/>
      <c r="EOW194" s="102"/>
      <c r="EOX194" s="80"/>
      <c r="EOY194" s="78"/>
      <c r="EOZ194" s="78"/>
      <c r="EPA194" s="78"/>
      <c r="EPB194" s="78"/>
      <c r="EPC194" s="83"/>
      <c r="EPD194" s="84"/>
      <c r="EPE194" s="84"/>
      <c r="EPF194" s="84"/>
      <c r="EPG194" s="85"/>
      <c r="EPH194" s="78"/>
      <c r="EPI194" s="78"/>
      <c r="EPJ194" s="78"/>
      <c r="EPK194" s="100"/>
      <c r="EPL194" s="78"/>
      <c r="EPM194" s="81"/>
      <c r="EPN194" s="102"/>
      <c r="EPO194" s="80"/>
      <c r="EPP194" s="78"/>
      <c r="EPQ194" s="78"/>
      <c r="EPR194" s="78"/>
      <c r="EPS194" s="78"/>
      <c r="EPT194" s="83"/>
      <c r="EPU194" s="84"/>
      <c r="EPV194" s="84"/>
      <c r="EPW194" s="84"/>
      <c r="EPX194" s="85"/>
      <c r="EPY194" s="78"/>
      <c r="EPZ194" s="78"/>
      <c r="EQA194" s="78"/>
      <c r="EQB194" s="100"/>
      <c r="EQC194" s="78"/>
      <c r="EQD194" s="81"/>
      <c r="EQE194" s="102"/>
      <c r="EQF194" s="80"/>
      <c r="EQG194" s="78"/>
      <c r="EQH194" s="78"/>
      <c r="EQI194" s="78"/>
      <c r="EQJ194" s="78"/>
      <c r="EQK194" s="83"/>
      <c r="EQL194" s="84"/>
      <c r="EQM194" s="84"/>
      <c r="EQN194" s="84"/>
      <c r="EQO194" s="85"/>
      <c r="EQP194" s="78"/>
      <c r="EQQ194" s="78"/>
      <c r="EQR194" s="78"/>
      <c r="EQS194" s="100"/>
      <c r="EQT194" s="78"/>
      <c r="EQU194" s="81"/>
      <c r="EQV194" s="102"/>
      <c r="EQW194" s="80"/>
      <c r="EQX194" s="78"/>
      <c r="EQY194" s="78"/>
      <c r="EQZ194" s="78"/>
      <c r="ERA194" s="78"/>
      <c r="ERB194" s="83"/>
      <c r="ERC194" s="84"/>
      <c r="ERD194" s="84"/>
      <c r="ERE194" s="84"/>
      <c r="ERF194" s="85"/>
      <c r="ERG194" s="78"/>
      <c r="ERH194" s="78"/>
      <c r="ERI194" s="78"/>
      <c r="ERJ194" s="100"/>
      <c r="ERK194" s="78"/>
      <c r="ERL194" s="81"/>
      <c r="ERM194" s="102"/>
      <c r="ERN194" s="80"/>
      <c r="ERO194" s="78"/>
      <c r="ERP194" s="78"/>
      <c r="ERQ194" s="78"/>
      <c r="ERR194" s="78"/>
      <c r="ERS194" s="83"/>
      <c r="ERT194" s="84"/>
      <c r="ERU194" s="84"/>
      <c r="ERV194" s="84"/>
      <c r="ERW194" s="85"/>
      <c r="ERX194" s="78"/>
      <c r="ERY194" s="78"/>
      <c r="ERZ194" s="78"/>
      <c r="ESA194" s="100"/>
      <c r="ESB194" s="78"/>
      <c r="ESC194" s="81"/>
      <c r="ESD194" s="102"/>
      <c r="ESE194" s="80"/>
      <c r="ESF194" s="78"/>
      <c r="ESG194" s="78"/>
      <c r="ESH194" s="78"/>
      <c r="ESI194" s="78"/>
      <c r="ESJ194" s="83"/>
      <c r="ESK194" s="84"/>
      <c r="ESL194" s="84"/>
      <c r="ESM194" s="84"/>
      <c r="ESN194" s="85"/>
      <c r="ESO194" s="78"/>
      <c r="ESP194" s="78"/>
      <c r="ESQ194" s="78"/>
      <c r="ESR194" s="100"/>
      <c r="ESS194" s="78"/>
      <c r="EST194" s="81"/>
      <c r="ESU194" s="102"/>
      <c r="ESV194" s="80"/>
      <c r="ESW194" s="78"/>
      <c r="ESX194" s="78"/>
      <c r="ESY194" s="78"/>
      <c r="ESZ194" s="78"/>
      <c r="ETA194" s="83"/>
      <c r="ETB194" s="84"/>
      <c r="ETC194" s="84"/>
      <c r="ETD194" s="84"/>
      <c r="ETE194" s="85"/>
      <c r="ETF194" s="78"/>
      <c r="ETG194" s="78"/>
      <c r="ETH194" s="78"/>
      <c r="ETI194" s="100"/>
      <c r="ETJ194" s="78"/>
      <c r="ETK194" s="81"/>
      <c r="ETL194" s="102"/>
      <c r="ETM194" s="80"/>
      <c r="ETN194" s="78"/>
      <c r="ETO194" s="78"/>
      <c r="ETP194" s="78"/>
      <c r="ETQ194" s="78"/>
      <c r="ETR194" s="83"/>
      <c r="ETS194" s="84"/>
      <c r="ETT194" s="84"/>
      <c r="ETU194" s="84"/>
      <c r="ETV194" s="85"/>
      <c r="ETW194" s="78"/>
      <c r="ETX194" s="78"/>
      <c r="ETY194" s="78"/>
      <c r="ETZ194" s="100"/>
      <c r="EUA194" s="78"/>
      <c r="EUB194" s="81"/>
      <c r="EUC194" s="102"/>
      <c r="EUD194" s="80"/>
      <c r="EUE194" s="78"/>
      <c r="EUF194" s="78"/>
      <c r="EUG194" s="78"/>
      <c r="EUH194" s="78"/>
      <c r="EUI194" s="83"/>
      <c r="EUJ194" s="84"/>
      <c r="EUK194" s="84"/>
      <c r="EUL194" s="84"/>
      <c r="EUM194" s="85"/>
      <c r="EUN194" s="78"/>
      <c r="EUO194" s="78"/>
      <c r="EUP194" s="78"/>
      <c r="EUQ194" s="100"/>
      <c r="EUR194" s="78"/>
      <c r="EUS194" s="81"/>
      <c r="EUT194" s="102"/>
      <c r="EUU194" s="80"/>
      <c r="EUV194" s="78"/>
      <c r="EUW194" s="78"/>
      <c r="EUX194" s="78"/>
      <c r="EUY194" s="78"/>
      <c r="EUZ194" s="83"/>
      <c r="EVA194" s="84"/>
      <c r="EVB194" s="84"/>
      <c r="EVC194" s="84"/>
      <c r="EVD194" s="85"/>
      <c r="EVE194" s="78"/>
      <c r="EVF194" s="78"/>
      <c r="EVG194" s="78"/>
      <c r="EVH194" s="100"/>
      <c r="EVI194" s="78"/>
      <c r="EVJ194" s="81"/>
      <c r="EVK194" s="102"/>
      <c r="EVL194" s="80"/>
      <c r="EVM194" s="78"/>
      <c r="EVN194" s="78"/>
      <c r="EVO194" s="78"/>
      <c r="EVP194" s="78"/>
      <c r="EVQ194" s="83"/>
      <c r="EVR194" s="84"/>
      <c r="EVS194" s="84"/>
      <c r="EVT194" s="84"/>
      <c r="EVU194" s="85"/>
      <c r="EVV194" s="78"/>
      <c r="EVW194" s="78"/>
      <c r="EVX194" s="78"/>
      <c r="EVY194" s="100"/>
      <c r="EVZ194" s="78"/>
      <c r="EWA194" s="81"/>
      <c r="EWB194" s="102"/>
      <c r="EWC194" s="80"/>
      <c r="EWD194" s="78"/>
      <c r="EWE194" s="78"/>
      <c r="EWF194" s="78"/>
      <c r="EWG194" s="78"/>
      <c r="EWH194" s="83"/>
      <c r="EWI194" s="84"/>
      <c r="EWJ194" s="84"/>
      <c r="EWK194" s="84"/>
      <c r="EWL194" s="85"/>
      <c r="EWM194" s="78"/>
      <c r="EWN194" s="78"/>
      <c r="EWO194" s="78"/>
      <c r="EWP194" s="100"/>
      <c r="EWQ194" s="78"/>
      <c r="EWR194" s="81"/>
      <c r="EWS194" s="102"/>
      <c r="EWT194" s="80"/>
      <c r="EWU194" s="78"/>
      <c r="EWV194" s="78"/>
      <c r="EWW194" s="78"/>
      <c r="EWX194" s="78"/>
      <c r="EWY194" s="83"/>
      <c r="EWZ194" s="84"/>
      <c r="EXA194" s="84"/>
      <c r="EXB194" s="84"/>
      <c r="EXC194" s="85"/>
      <c r="EXD194" s="78"/>
      <c r="EXE194" s="78"/>
      <c r="EXF194" s="78"/>
      <c r="EXG194" s="100"/>
      <c r="EXH194" s="78"/>
      <c r="EXI194" s="81"/>
      <c r="EXJ194" s="102"/>
      <c r="EXK194" s="80"/>
      <c r="EXL194" s="78"/>
      <c r="EXM194" s="78"/>
      <c r="EXN194" s="78"/>
      <c r="EXO194" s="78"/>
      <c r="EXP194" s="83"/>
      <c r="EXQ194" s="84"/>
      <c r="EXR194" s="84"/>
      <c r="EXS194" s="84"/>
      <c r="EXT194" s="85"/>
      <c r="EXU194" s="78"/>
      <c r="EXV194" s="78"/>
      <c r="EXW194" s="78"/>
      <c r="EXX194" s="100"/>
      <c r="EXY194" s="78"/>
      <c r="EXZ194" s="81"/>
      <c r="EYA194" s="102"/>
      <c r="EYB194" s="80"/>
      <c r="EYC194" s="78"/>
      <c r="EYD194" s="78"/>
      <c r="EYE194" s="78"/>
      <c r="EYF194" s="78"/>
      <c r="EYG194" s="83"/>
      <c r="EYH194" s="84"/>
      <c r="EYI194" s="84"/>
      <c r="EYJ194" s="84"/>
      <c r="EYK194" s="85"/>
      <c r="EYL194" s="78"/>
      <c r="EYM194" s="78"/>
      <c r="EYN194" s="78"/>
      <c r="EYO194" s="100"/>
      <c r="EYP194" s="78"/>
      <c r="EYQ194" s="81"/>
      <c r="EYR194" s="102"/>
      <c r="EYS194" s="80"/>
      <c r="EYT194" s="78"/>
      <c r="EYU194" s="78"/>
      <c r="EYV194" s="78"/>
      <c r="EYW194" s="78"/>
      <c r="EYX194" s="83"/>
      <c r="EYY194" s="84"/>
      <c r="EYZ194" s="84"/>
      <c r="EZA194" s="84"/>
      <c r="EZB194" s="85"/>
      <c r="EZC194" s="78"/>
      <c r="EZD194" s="78"/>
      <c r="EZE194" s="78"/>
      <c r="EZF194" s="100"/>
      <c r="EZG194" s="78"/>
      <c r="EZH194" s="81"/>
      <c r="EZI194" s="102"/>
      <c r="EZJ194" s="80"/>
      <c r="EZK194" s="78"/>
      <c r="EZL194" s="78"/>
      <c r="EZM194" s="78"/>
      <c r="EZN194" s="78"/>
      <c r="EZO194" s="83"/>
      <c r="EZP194" s="84"/>
      <c r="EZQ194" s="84"/>
      <c r="EZR194" s="84"/>
      <c r="EZS194" s="85"/>
      <c r="EZT194" s="78"/>
      <c r="EZU194" s="78"/>
      <c r="EZV194" s="78"/>
      <c r="EZW194" s="100"/>
      <c r="EZX194" s="78"/>
      <c r="EZY194" s="81"/>
      <c r="EZZ194" s="102"/>
      <c r="FAA194" s="80"/>
      <c r="FAB194" s="78"/>
      <c r="FAC194" s="78"/>
      <c r="FAD194" s="78"/>
      <c r="FAE194" s="78"/>
      <c r="FAF194" s="83"/>
      <c r="FAG194" s="84"/>
      <c r="FAH194" s="84"/>
      <c r="FAI194" s="84"/>
      <c r="FAJ194" s="85"/>
      <c r="FAK194" s="78"/>
      <c r="FAL194" s="78"/>
      <c r="FAM194" s="78"/>
      <c r="FAN194" s="100"/>
      <c r="FAO194" s="78"/>
      <c r="FAP194" s="81"/>
      <c r="FAQ194" s="102"/>
      <c r="FAR194" s="80"/>
      <c r="FAS194" s="78"/>
      <c r="FAT194" s="78"/>
      <c r="FAU194" s="78"/>
      <c r="FAV194" s="78"/>
      <c r="FAW194" s="83"/>
      <c r="FAX194" s="84"/>
      <c r="FAY194" s="84"/>
      <c r="FAZ194" s="84"/>
      <c r="FBA194" s="85"/>
      <c r="FBB194" s="78"/>
      <c r="FBC194" s="78"/>
      <c r="FBD194" s="78"/>
      <c r="FBE194" s="100"/>
      <c r="FBF194" s="78"/>
      <c r="FBG194" s="81"/>
      <c r="FBH194" s="102"/>
      <c r="FBI194" s="80"/>
      <c r="FBJ194" s="78"/>
      <c r="FBK194" s="78"/>
      <c r="FBL194" s="78"/>
      <c r="FBM194" s="78"/>
      <c r="FBN194" s="83"/>
      <c r="FBO194" s="84"/>
      <c r="FBP194" s="84"/>
      <c r="FBQ194" s="84"/>
      <c r="FBR194" s="85"/>
      <c r="FBS194" s="78"/>
      <c r="FBT194" s="78"/>
      <c r="FBU194" s="78"/>
      <c r="FBV194" s="100"/>
      <c r="FBW194" s="78"/>
      <c r="FBX194" s="81"/>
      <c r="FBY194" s="102"/>
      <c r="FBZ194" s="80"/>
      <c r="FCA194" s="78"/>
      <c r="FCB194" s="78"/>
      <c r="FCC194" s="78"/>
      <c r="FCD194" s="78"/>
      <c r="FCE194" s="83"/>
      <c r="FCF194" s="84"/>
      <c r="FCG194" s="84"/>
      <c r="FCH194" s="84"/>
      <c r="FCI194" s="85"/>
      <c r="FCJ194" s="78"/>
      <c r="FCK194" s="78"/>
      <c r="FCL194" s="78"/>
      <c r="FCM194" s="100"/>
      <c r="FCN194" s="78"/>
      <c r="FCO194" s="81"/>
      <c r="FCP194" s="102"/>
      <c r="FCQ194" s="80"/>
      <c r="FCR194" s="78"/>
      <c r="FCS194" s="78"/>
      <c r="FCT194" s="78"/>
      <c r="FCU194" s="78"/>
      <c r="FCV194" s="83"/>
      <c r="FCW194" s="84"/>
      <c r="FCX194" s="84"/>
      <c r="FCY194" s="84"/>
      <c r="FCZ194" s="85"/>
      <c r="FDA194" s="78"/>
      <c r="FDB194" s="78"/>
      <c r="FDC194" s="78"/>
      <c r="FDD194" s="100"/>
      <c r="FDE194" s="78"/>
      <c r="FDF194" s="81"/>
      <c r="FDG194" s="102"/>
      <c r="FDH194" s="80"/>
      <c r="FDI194" s="78"/>
      <c r="FDJ194" s="78"/>
      <c r="FDK194" s="78"/>
      <c r="FDL194" s="78"/>
      <c r="FDM194" s="83"/>
      <c r="FDN194" s="84"/>
      <c r="FDO194" s="84"/>
      <c r="FDP194" s="84"/>
      <c r="FDQ194" s="85"/>
      <c r="FDR194" s="78"/>
      <c r="FDS194" s="78"/>
      <c r="FDT194" s="78"/>
      <c r="FDU194" s="100"/>
      <c r="FDV194" s="78"/>
      <c r="FDW194" s="81"/>
      <c r="FDX194" s="102"/>
      <c r="FDY194" s="80"/>
      <c r="FDZ194" s="78"/>
      <c r="FEA194" s="78"/>
      <c r="FEB194" s="78"/>
      <c r="FEC194" s="78"/>
      <c r="FED194" s="83"/>
      <c r="FEE194" s="84"/>
      <c r="FEF194" s="84"/>
      <c r="FEG194" s="84"/>
      <c r="FEH194" s="85"/>
      <c r="FEI194" s="78"/>
      <c r="FEJ194" s="78"/>
      <c r="FEK194" s="78"/>
      <c r="FEL194" s="100"/>
      <c r="FEM194" s="78"/>
      <c r="FEN194" s="81"/>
      <c r="FEO194" s="102"/>
      <c r="FEP194" s="80"/>
      <c r="FEQ194" s="78"/>
      <c r="FER194" s="78"/>
      <c r="FES194" s="78"/>
      <c r="FET194" s="78"/>
      <c r="FEU194" s="83"/>
      <c r="FEV194" s="84"/>
      <c r="FEW194" s="84"/>
      <c r="FEX194" s="84"/>
      <c r="FEY194" s="85"/>
      <c r="FEZ194" s="78"/>
      <c r="FFA194" s="78"/>
      <c r="FFB194" s="78"/>
      <c r="FFC194" s="100"/>
      <c r="FFD194" s="78"/>
      <c r="FFE194" s="81"/>
      <c r="FFF194" s="102"/>
      <c r="FFG194" s="80"/>
      <c r="FFH194" s="78"/>
      <c r="FFI194" s="78"/>
      <c r="FFJ194" s="78"/>
      <c r="FFK194" s="78"/>
      <c r="FFL194" s="83"/>
      <c r="FFM194" s="84"/>
      <c r="FFN194" s="84"/>
      <c r="FFO194" s="84"/>
      <c r="FFP194" s="85"/>
      <c r="FFQ194" s="78"/>
      <c r="FFR194" s="78"/>
      <c r="FFS194" s="78"/>
      <c r="FFT194" s="100"/>
      <c r="FFU194" s="78"/>
      <c r="FFV194" s="81"/>
      <c r="FFW194" s="102"/>
      <c r="FFX194" s="80"/>
      <c r="FFY194" s="78"/>
      <c r="FFZ194" s="78"/>
      <c r="FGA194" s="78"/>
      <c r="FGB194" s="78"/>
      <c r="FGC194" s="83"/>
      <c r="FGD194" s="84"/>
      <c r="FGE194" s="84"/>
      <c r="FGF194" s="84"/>
      <c r="FGG194" s="85"/>
      <c r="FGH194" s="78"/>
      <c r="FGI194" s="78"/>
      <c r="FGJ194" s="78"/>
      <c r="FGK194" s="100"/>
      <c r="FGL194" s="78"/>
      <c r="FGM194" s="81"/>
      <c r="FGN194" s="102"/>
      <c r="FGO194" s="80"/>
      <c r="FGP194" s="78"/>
      <c r="FGQ194" s="78"/>
      <c r="FGR194" s="78"/>
      <c r="FGS194" s="78"/>
      <c r="FGT194" s="83"/>
      <c r="FGU194" s="84"/>
      <c r="FGV194" s="84"/>
      <c r="FGW194" s="84"/>
      <c r="FGX194" s="85"/>
      <c r="FGY194" s="78"/>
      <c r="FGZ194" s="78"/>
      <c r="FHA194" s="78"/>
      <c r="FHB194" s="100"/>
      <c r="FHC194" s="78"/>
      <c r="FHD194" s="81"/>
      <c r="FHE194" s="102"/>
      <c r="FHF194" s="80"/>
      <c r="FHG194" s="78"/>
      <c r="FHH194" s="78"/>
      <c r="FHI194" s="78"/>
      <c r="FHJ194" s="78"/>
      <c r="FHK194" s="83"/>
      <c r="FHL194" s="84"/>
      <c r="FHM194" s="84"/>
      <c r="FHN194" s="84"/>
      <c r="FHO194" s="85"/>
      <c r="FHP194" s="78"/>
      <c r="FHQ194" s="78"/>
      <c r="FHR194" s="78"/>
      <c r="FHS194" s="100"/>
      <c r="FHT194" s="78"/>
      <c r="FHU194" s="81"/>
      <c r="FHV194" s="102"/>
      <c r="FHW194" s="80"/>
      <c r="FHX194" s="78"/>
      <c r="FHY194" s="78"/>
      <c r="FHZ194" s="78"/>
      <c r="FIA194" s="78"/>
      <c r="FIB194" s="83"/>
      <c r="FIC194" s="84"/>
      <c r="FID194" s="84"/>
      <c r="FIE194" s="84"/>
      <c r="FIF194" s="85"/>
      <c r="FIG194" s="78"/>
      <c r="FIH194" s="78"/>
      <c r="FII194" s="78"/>
      <c r="FIJ194" s="100"/>
      <c r="FIK194" s="78"/>
      <c r="FIL194" s="81"/>
      <c r="FIM194" s="102"/>
      <c r="FIN194" s="80"/>
      <c r="FIO194" s="78"/>
      <c r="FIP194" s="78"/>
      <c r="FIQ194" s="78"/>
      <c r="FIR194" s="78"/>
      <c r="FIS194" s="83"/>
      <c r="FIT194" s="84"/>
      <c r="FIU194" s="84"/>
      <c r="FIV194" s="84"/>
      <c r="FIW194" s="85"/>
      <c r="FIX194" s="78"/>
      <c r="FIY194" s="78"/>
      <c r="FIZ194" s="78"/>
      <c r="FJA194" s="100"/>
      <c r="FJB194" s="78"/>
      <c r="FJC194" s="81"/>
      <c r="FJD194" s="102"/>
      <c r="FJE194" s="80"/>
      <c r="FJF194" s="78"/>
      <c r="FJG194" s="78"/>
      <c r="FJH194" s="78"/>
      <c r="FJI194" s="78"/>
      <c r="FJJ194" s="83"/>
      <c r="FJK194" s="84"/>
      <c r="FJL194" s="84"/>
      <c r="FJM194" s="84"/>
      <c r="FJN194" s="85"/>
      <c r="FJO194" s="78"/>
      <c r="FJP194" s="78"/>
      <c r="FJQ194" s="78"/>
      <c r="FJR194" s="100"/>
      <c r="FJS194" s="78"/>
      <c r="FJT194" s="81"/>
      <c r="FJU194" s="102"/>
      <c r="FJV194" s="80"/>
      <c r="FJW194" s="78"/>
      <c r="FJX194" s="78"/>
      <c r="FJY194" s="78"/>
      <c r="FJZ194" s="78"/>
      <c r="FKA194" s="83"/>
      <c r="FKB194" s="84"/>
      <c r="FKC194" s="84"/>
      <c r="FKD194" s="84"/>
      <c r="FKE194" s="85"/>
      <c r="FKF194" s="78"/>
      <c r="FKG194" s="78"/>
      <c r="FKH194" s="78"/>
      <c r="FKI194" s="100"/>
      <c r="FKJ194" s="78"/>
      <c r="FKK194" s="81"/>
      <c r="FKL194" s="102"/>
      <c r="FKM194" s="80"/>
      <c r="FKN194" s="78"/>
      <c r="FKO194" s="78"/>
      <c r="FKP194" s="78"/>
      <c r="FKQ194" s="78"/>
      <c r="FKR194" s="83"/>
      <c r="FKS194" s="84"/>
      <c r="FKT194" s="84"/>
      <c r="FKU194" s="84"/>
      <c r="FKV194" s="85"/>
      <c r="FKW194" s="78"/>
      <c r="FKX194" s="78"/>
      <c r="FKY194" s="78"/>
      <c r="FKZ194" s="100"/>
      <c r="FLA194" s="78"/>
      <c r="FLB194" s="81"/>
      <c r="FLC194" s="102"/>
      <c r="FLD194" s="80"/>
      <c r="FLE194" s="78"/>
      <c r="FLF194" s="78"/>
      <c r="FLG194" s="78"/>
      <c r="FLH194" s="78"/>
      <c r="FLI194" s="83"/>
      <c r="FLJ194" s="84"/>
      <c r="FLK194" s="84"/>
      <c r="FLL194" s="84"/>
      <c r="FLM194" s="85"/>
      <c r="FLN194" s="78"/>
      <c r="FLO194" s="78"/>
      <c r="FLP194" s="78"/>
      <c r="FLQ194" s="100"/>
      <c r="FLR194" s="78"/>
      <c r="FLS194" s="81"/>
      <c r="FLT194" s="102"/>
      <c r="FLU194" s="80"/>
      <c r="FLV194" s="78"/>
      <c r="FLW194" s="78"/>
      <c r="FLX194" s="78"/>
      <c r="FLY194" s="78"/>
      <c r="FLZ194" s="83"/>
      <c r="FMA194" s="84"/>
      <c r="FMB194" s="84"/>
      <c r="FMC194" s="84"/>
      <c r="FMD194" s="85"/>
      <c r="FME194" s="78"/>
      <c r="FMF194" s="78"/>
      <c r="FMG194" s="78"/>
      <c r="FMH194" s="100"/>
      <c r="FMI194" s="78"/>
      <c r="FMJ194" s="81"/>
      <c r="FMK194" s="102"/>
      <c r="FML194" s="80"/>
      <c r="FMM194" s="78"/>
      <c r="FMN194" s="78"/>
      <c r="FMO194" s="78"/>
      <c r="FMP194" s="78"/>
      <c r="FMQ194" s="83"/>
      <c r="FMR194" s="84"/>
      <c r="FMS194" s="84"/>
      <c r="FMT194" s="84"/>
      <c r="FMU194" s="85"/>
      <c r="FMV194" s="78"/>
      <c r="FMW194" s="78"/>
      <c r="FMX194" s="78"/>
      <c r="FMY194" s="100"/>
      <c r="FMZ194" s="78"/>
      <c r="FNA194" s="81"/>
      <c r="FNB194" s="102"/>
      <c r="FNC194" s="80"/>
      <c r="FND194" s="78"/>
      <c r="FNE194" s="78"/>
      <c r="FNF194" s="78"/>
      <c r="FNG194" s="78"/>
      <c r="FNH194" s="83"/>
      <c r="FNI194" s="84"/>
      <c r="FNJ194" s="84"/>
      <c r="FNK194" s="84"/>
      <c r="FNL194" s="85"/>
      <c r="FNM194" s="78"/>
      <c r="FNN194" s="78"/>
      <c r="FNO194" s="78"/>
      <c r="FNP194" s="100"/>
      <c r="FNQ194" s="78"/>
      <c r="FNR194" s="81"/>
      <c r="FNS194" s="102"/>
      <c r="FNT194" s="80"/>
      <c r="FNU194" s="78"/>
      <c r="FNV194" s="78"/>
      <c r="FNW194" s="78"/>
      <c r="FNX194" s="78"/>
      <c r="FNY194" s="83"/>
      <c r="FNZ194" s="84"/>
      <c r="FOA194" s="84"/>
      <c r="FOB194" s="84"/>
      <c r="FOC194" s="85"/>
      <c r="FOD194" s="78"/>
      <c r="FOE194" s="78"/>
      <c r="FOF194" s="78"/>
      <c r="FOG194" s="100"/>
      <c r="FOH194" s="78"/>
      <c r="FOI194" s="81"/>
      <c r="FOJ194" s="102"/>
      <c r="FOK194" s="80"/>
      <c r="FOL194" s="78"/>
      <c r="FOM194" s="78"/>
      <c r="FON194" s="78"/>
      <c r="FOO194" s="78"/>
      <c r="FOP194" s="83"/>
      <c r="FOQ194" s="84"/>
      <c r="FOR194" s="84"/>
      <c r="FOS194" s="84"/>
      <c r="FOT194" s="85"/>
      <c r="FOU194" s="78"/>
      <c r="FOV194" s="78"/>
      <c r="FOW194" s="78"/>
      <c r="FOX194" s="100"/>
      <c r="FOY194" s="78"/>
      <c r="FOZ194" s="81"/>
      <c r="FPA194" s="102"/>
      <c r="FPB194" s="80"/>
      <c r="FPC194" s="78"/>
      <c r="FPD194" s="78"/>
      <c r="FPE194" s="78"/>
      <c r="FPF194" s="78"/>
      <c r="FPG194" s="83"/>
      <c r="FPH194" s="84"/>
      <c r="FPI194" s="84"/>
      <c r="FPJ194" s="84"/>
      <c r="FPK194" s="85"/>
      <c r="FPL194" s="78"/>
      <c r="FPM194" s="78"/>
      <c r="FPN194" s="78"/>
      <c r="FPO194" s="100"/>
      <c r="FPP194" s="78"/>
      <c r="FPQ194" s="81"/>
      <c r="FPR194" s="102"/>
      <c r="FPS194" s="80"/>
      <c r="FPT194" s="78"/>
      <c r="FPU194" s="78"/>
      <c r="FPV194" s="78"/>
      <c r="FPW194" s="78"/>
      <c r="FPX194" s="83"/>
      <c r="FPY194" s="84"/>
      <c r="FPZ194" s="84"/>
      <c r="FQA194" s="84"/>
      <c r="FQB194" s="85"/>
      <c r="FQC194" s="78"/>
      <c r="FQD194" s="78"/>
      <c r="FQE194" s="78"/>
      <c r="FQF194" s="100"/>
      <c r="FQG194" s="78"/>
      <c r="FQH194" s="81"/>
      <c r="FQI194" s="102"/>
      <c r="FQJ194" s="80"/>
      <c r="FQK194" s="78"/>
      <c r="FQL194" s="78"/>
      <c r="FQM194" s="78"/>
      <c r="FQN194" s="78"/>
      <c r="FQO194" s="83"/>
      <c r="FQP194" s="84"/>
      <c r="FQQ194" s="84"/>
      <c r="FQR194" s="84"/>
      <c r="FQS194" s="85"/>
      <c r="FQT194" s="78"/>
      <c r="FQU194" s="78"/>
      <c r="FQV194" s="78"/>
      <c r="FQW194" s="100"/>
      <c r="FQX194" s="78"/>
      <c r="FQY194" s="81"/>
      <c r="FQZ194" s="102"/>
      <c r="FRA194" s="80"/>
      <c r="FRB194" s="78"/>
      <c r="FRC194" s="78"/>
      <c r="FRD194" s="78"/>
      <c r="FRE194" s="78"/>
      <c r="FRF194" s="83"/>
      <c r="FRG194" s="84"/>
      <c r="FRH194" s="84"/>
      <c r="FRI194" s="84"/>
      <c r="FRJ194" s="85"/>
      <c r="FRK194" s="78"/>
      <c r="FRL194" s="78"/>
      <c r="FRM194" s="78"/>
      <c r="FRN194" s="100"/>
      <c r="FRO194" s="78"/>
      <c r="FRP194" s="81"/>
      <c r="FRQ194" s="102"/>
      <c r="FRR194" s="80"/>
      <c r="FRS194" s="78"/>
      <c r="FRT194" s="78"/>
      <c r="FRU194" s="78"/>
      <c r="FRV194" s="78"/>
      <c r="FRW194" s="83"/>
      <c r="FRX194" s="84"/>
      <c r="FRY194" s="84"/>
      <c r="FRZ194" s="84"/>
      <c r="FSA194" s="85"/>
      <c r="FSB194" s="78"/>
      <c r="FSC194" s="78"/>
      <c r="FSD194" s="78"/>
      <c r="FSE194" s="100"/>
      <c r="FSF194" s="78"/>
      <c r="FSG194" s="81"/>
      <c r="FSH194" s="102"/>
      <c r="FSI194" s="80"/>
      <c r="FSJ194" s="78"/>
      <c r="FSK194" s="78"/>
      <c r="FSL194" s="78"/>
      <c r="FSM194" s="78"/>
      <c r="FSN194" s="83"/>
      <c r="FSO194" s="84"/>
      <c r="FSP194" s="84"/>
      <c r="FSQ194" s="84"/>
      <c r="FSR194" s="85"/>
      <c r="FSS194" s="78"/>
      <c r="FST194" s="78"/>
      <c r="FSU194" s="78"/>
      <c r="FSV194" s="100"/>
      <c r="FSW194" s="78"/>
      <c r="FSX194" s="81"/>
      <c r="FSY194" s="102"/>
      <c r="FSZ194" s="80"/>
      <c r="FTA194" s="78"/>
      <c r="FTB194" s="78"/>
      <c r="FTC194" s="78"/>
      <c r="FTD194" s="78"/>
      <c r="FTE194" s="83"/>
      <c r="FTF194" s="84"/>
      <c r="FTG194" s="84"/>
      <c r="FTH194" s="84"/>
      <c r="FTI194" s="85"/>
      <c r="FTJ194" s="78"/>
      <c r="FTK194" s="78"/>
      <c r="FTL194" s="78"/>
      <c r="FTM194" s="100"/>
      <c r="FTN194" s="78"/>
      <c r="FTO194" s="81"/>
      <c r="FTP194" s="102"/>
      <c r="FTQ194" s="80"/>
      <c r="FTR194" s="78"/>
      <c r="FTS194" s="78"/>
      <c r="FTT194" s="78"/>
      <c r="FTU194" s="78"/>
      <c r="FTV194" s="83"/>
      <c r="FTW194" s="84"/>
      <c r="FTX194" s="84"/>
      <c r="FTY194" s="84"/>
      <c r="FTZ194" s="85"/>
      <c r="FUA194" s="78"/>
      <c r="FUB194" s="78"/>
      <c r="FUC194" s="78"/>
      <c r="FUD194" s="100"/>
      <c r="FUE194" s="78"/>
      <c r="FUF194" s="81"/>
      <c r="FUG194" s="102"/>
      <c r="FUH194" s="80"/>
      <c r="FUI194" s="78"/>
      <c r="FUJ194" s="78"/>
      <c r="FUK194" s="78"/>
      <c r="FUL194" s="78"/>
      <c r="FUM194" s="83"/>
      <c r="FUN194" s="84"/>
      <c r="FUO194" s="84"/>
      <c r="FUP194" s="84"/>
      <c r="FUQ194" s="85"/>
      <c r="FUR194" s="78"/>
      <c r="FUS194" s="78"/>
      <c r="FUT194" s="78"/>
      <c r="FUU194" s="100"/>
      <c r="FUV194" s="78"/>
      <c r="FUW194" s="81"/>
      <c r="FUX194" s="102"/>
      <c r="FUY194" s="80"/>
      <c r="FUZ194" s="78"/>
      <c r="FVA194" s="78"/>
      <c r="FVB194" s="78"/>
      <c r="FVC194" s="78"/>
      <c r="FVD194" s="83"/>
      <c r="FVE194" s="84"/>
      <c r="FVF194" s="84"/>
      <c r="FVG194" s="84"/>
      <c r="FVH194" s="85"/>
      <c r="FVI194" s="78"/>
      <c r="FVJ194" s="78"/>
      <c r="FVK194" s="78"/>
      <c r="FVL194" s="100"/>
      <c r="FVM194" s="78"/>
      <c r="FVN194" s="81"/>
      <c r="FVO194" s="102"/>
      <c r="FVP194" s="80"/>
      <c r="FVQ194" s="78"/>
      <c r="FVR194" s="78"/>
      <c r="FVS194" s="78"/>
      <c r="FVT194" s="78"/>
      <c r="FVU194" s="83"/>
      <c r="FVV194" s="84"/>
      <c r="FVW194" s="84"/>
      <c r="FVX194" s="84"/>
      <c r="FVY194" s="85"/>
      <c r="FVZ194" s="78"/>
      <c r="FWA194" s="78"/>
      <c r="FWB194" s="78"/>
      <c r="FWC194" s="100"/>
      <c r="FWD194" s="78"/>
      <c r="FWE194" s="81"/>
      <c r="FWF194" s="102"/>
      <c r="FWG194" s="80"/>
      <c r="FWH194" s="78"/>
      <c r="FWI194" s="78"/>
      <c r="FWJ194" s="78"/>
      <c r="FWK194" s="78"/>
      <c r="FWL194" s="83"/>
      <c r="FWM194" s="84"/>
      <c r="FWN194" s="84"/>
      <c r="FWO194" s="84"/>
      <c r="FWP194" s="85"/>
      <c r="FWQ194" s="78"/>
      <c r="FWR194" s="78"/>
      <c r="FWS194" s="78"/>
      <c r="FWT194" s="100"/>
      <c r="FWU194" s="78"/>
      <c r="FWV194" s="81"/>
      <c r="FWW194" s="102"/>
      <c r="FWX194" s="80"/>
      <c r="FWY194" s="78"/>
      <c r="FWZ194" s="78"/>
      <c r="FXA194" s="78"/>
      <c r="FXB194" s="78"/>
      <c r="FXC194" s="83"/>
      <c r="FXD194" s="84"/>
      <c r="FXE194" s="84"/>
      <c r="FXF194" s="84"/>
      <c r="FXG194" s="85"/>
      <c r="FXH194" s="78"/>
      <c r="FXI194" s="78"/>
      <c r="FXJ194" s="78"/>
      <c r="FXK194" s="100"/>
      <c r="FXL194" s="78"/>
      <c r="FXM194" s="81"/>
      <c r="FXN194" s="102"/>
      <c r="FXO194" s="80"/>
      <c r="FXP194" s="78"/>
      <c r="FXQ194" s="78"/>
      <c r="FXR194" s="78"/>
      <c r="FXS194" s="78"/>
      <c r="FXT194" s="83"/>
      <c r="FXU194" s="84"/>
      <c r="FXV194" s="84"/>
      <c r="FXW194" s="84"/>
      <c r="FXX194" s="85"/>
      <c r="FXY194" s="78"/>
      <c r="FXZ194" s="78"/>
      <c r="FYA194" s="78"/>
      <c r="FYB194" s="100"/>
      <c r="FYC194" s="78"/>
      <c r="FYD194" s="81"/>
      <c r="FYE194" s="102"/>
      <c r="FYF194" s="80"/>
      <c r="FYG194" s="78"/>
      <c r="FYH194" s="78"/>
      <c r="FYI194" s="78"/>
      <c r="FYJ194" s="78"/>
      <c r="FYK194" s="83"/>
      <c r="FYL194" s="84"/>
      <c r="FYM194" s="84"/>
      <c r="FYN194" s="84"/>
      <c r="FYO194" s="85"/>
      <c r="FYP194" s="78"/>
      <c r="FYQ194" s="78"/>
      <c r="FYR194" s="78"/>
      <c r="FYS194" s="100"/>
      <c r="FYT194" s="78"/>
      <c r="FYU194" s="81"/>
      <c r="FYV194" s="102"/>
      <c r="FYW194" s="80"/>
      <c r="FYX194" s="78"/>
      <c r="FYY194" s="78"/>
      <c r="FYZ194" s="78"/>
      <c r="FZA194" s="78"/>
      <c r="FZB194" s="83"/>
      <c r="FZC194" s="84"/>
      <c r="FZD194" s="84"/>
      <c r="FZE194" s="84"/>
      <c r="FZF194" s="85"/>
      <c r="FZG194" s="78"/>
      <c r="FZH194" s="78"/>
      <c r="FZI194" s="78"/>
      <c r="FZJ194" s="100"/>
      <c r="FZK194" s="78"/>
      <c r="FZL194" s="81"/>
      <c r="FZM194" s="102"/>
      <c r="FZN194" s="80"/>
      <c r="FZO194" s="78"/>
      <c r="FZP194" s="78"/>
      <c r="FZQ194" s="78"/>
      <c r="FZR194" s="78"/>
      <c r="FZS194" s="83"/>
      <c r="FZT194" s="84"/>
      <c r="FZU194" s="84"/>
      <c r="FZV194" s="84"/>
      <c r="FZW194" s="85"/>
      <c r="FZX194" s="78"/>
      <c r="FZY194" s="78"/>
      <c r="FZZ194" s="78"/>
      <c r="GAA194" s="100"/>
      <c r="GAB194" s="78"/>
      <c r="GAC194" s="81"/>
      <c r="GAD194" s="102"/>
      <c r="GAE194" s="80"/>
      <c r="GAF194" s="78"/>
      <c r="GAG194" s="78"/>
      <c r="GAH194" s="78"/>
      <c r="GAI194" s="78"/>
      <c r="GAJ194" s="83"/>
      <c r="GAK194" s="84"/>
      <c r="GAL194" s="84"/>
      <c r="GAM194" s="84"/>
      <c r="GAN194" s="85"/>
      <c r="GAO194" s="78"/>
      <c r="GAP194" s="78"/>
      <c r="GAQ194" s="78"/>
      <c r="GAR194" s="100"/>
      <c r="GAS194" s="78"/>
      <c r="GAT194" s="81"/>
      <c r="GAU194" s="102"/>
      <c r="GAV194" s="80"/>
      <c r="GAW194" s="78"/>
      <c r="GAX194" s="78"/>
      <c r="GAY194" s="78"/>
      <c r="GAZ194" s="78"/>
      <c r="GBA194" s="83"/>
      <c r="GBB194" s="84"/>
      <c r="GBC194" s="84"/>
      <c r="GBD194" s="84"/>
      <c r="GBE194" s="85"/>
      <c r="GBF194" s="78"/>
      <c r="GBG194" s="78"/>
      <c r="GBH194" s="78"/>
      <c r="GBI194" s="100"/>
      <c r="GBJ194" s="78"/>
      <c r="GBK194" s="81"/>
      <c r="GBL194" s="102"/>
      <c r="GBM194" s="80"/>
      <c r="GBN194" s="78"/>
      <c r="GBO194" s="78"/>
      <c r="GBP194" s="78"/>
      <c r="GBQ194" s="78"/>
      <c r="GBR194" s="83"/>
      <c r="GBS194" s="84"/>
      <c r="GBT194" s="84"/>
      <c r="GBU194" s="84"/>
      <c r="GBV194" s="85"/>
      <c r="GBW194" s="78"/>
      <c r="GBX194" s="78"/>
      <c r="GBY194" s="78"/>
      <c r="GBZ194" s="100"/>
      <c r="GCA194" s="78"/>
      <c r="GCB194" s="81"/>
      <c r="GCC194" s="102"/>
      <c r="GCD194" s="80"/>
      <c r="GCE194" s="78"/>
      <c r="GCF194" s="78"/>
      <c r="GCG194" s="78"/>
      <c r="GCH194" s="78"/>
      <c r="GCI194" s="83"/>
      <c r="GCJ194" s="84"/>
      <c r="GCK194" s="84"/>
      <c r="GCL194" s="84"/>
      <c r="GCM194" s="85"/>
      <c r="GCN194" s="78"/>
      <c r="GCO194" s="78"/>
      <c r="GCP194" s="78"/>
      <c r="GCQ194" s="100"/>
      <c r="GCR194" s="78"/>
      <c r="GCS194" s="81"/>
      <c r="GCT194" s="102"/>
      <c r="GCU194" s="80"/>
      <c r="GCV194" s="78"/>
      <c r="GCW194" s="78"/>
      <c r="GCX194" s="78"/>
      <c r="GCY194" s="78"/>
      <c r="GCZ194" s="83"/>
      <c r="GDA194" s="84"/>
      <c r="GDB194" s="84"/>
      <c r="GDC194" s="84"/>
      <c r="GDD194" s="85"/>
      <c r="GDE194" s="78"/>
      <c r="GDF194" s="78"/>
      <c r="GDG194" s="78"/>
      <c r="GDH194" s="100"/>
      <c r="GDI194" s="78"/>
      <c r="GDJ194" s="81"/>
      <c r="GDK194" s="102"/>
      <c r="GDL194" s="80"/>
      <c r="GDM194" s="78"/>
      <c r="GDN194" s="78"/>
      <c r="GDO194" s="78"/>
      <c r="GDP194" s="78"/>
      <c r="GDQ194" s="83"/>
      <c r="GDR194" s="84"/>
      <c r="GDS194" s="84"/>
      <c r="GDT194" s="84"/>
      <c r="GDU194" s="85"/>
      <c r="GDV194" s="78"/>
      <c r="GDW194" s="78"/>
      <c r="GDX194" s="78"/>
      <c r="GDY194" s="100"/>
      <c r="GDZ194" s="78"/>
      <c r="GEA194" s="81"/>
      <c r="GEB194" s="102"/>
      <c r="GEC194" s="80"/>
      <c r="GED194" s="78"/>
      <c r="GEE194" s="78"/>
      <c r="GEF194" s="78"/>
      <c r="GEG194" s="78"/>
      <c r="GEH194" s="83"/>
      <c r="GEI194" s="84"/>
      <c r="GEJ194" s="84"/>
      <c r="GEK194" s="84"/>
      <c r="GEL194" s="85"/>
      <c r="GEM194" s="78"/>
      <c r="GEN194" s="78"/>
      <c r="GEO194" s="78"/>
      <c r="GEP194" s="100"/>
      <c r="GEQ194" s="78"/>
      <c r="GER194" s="81"/>
      <c r="GES194" s="102"/>
      <c r="GET194" s="80"/>
      <c r="GEU194" s="78"/>
      <c r="GEV194" s="78"/>
      <c r="GEW194" s="78"/>
      <c r="GEX194" s="78"/>
      <c r="GEY194" s="83"/>
      <c r="GEZ194" s="84"/>
      <c r="GFA194" s="84"/>
      <c r="GFB194" s="84"/>
      <c r="GFC194" s="85"/>
      <c r="GFD194" s="78"/>
      <c r="GFE194" s="78"/>
      <c r="GFF194" s="78"/>
      <c r="GFG194" s="100"/>
      <c r="GFH194" s="78"/>
      <c r="GFI194" s="81"/>
      <c r="GFJ194" s="102"/>
      <c r="GFK194" s="80"/>
      <c r="GFL194" s="78"/>
      <c r="GFM194" s="78"/>
      <c r="GFN194" s="78"/>
      <c r="GFO194" s="78"/>
      <c r="GFP194" s="83"/>
      <c r="GFQ194" s="84"/>
      <c r="GFR194" s="84"/>
      <c r="GFS194" s="84"/>
      <c r="GFT194" s="85"/>
      <c r="GFU194" s="78"/>
      <c r="GFV194" s="78"/>
      <c r="GFW194" s="78"/>
      <c r="GFX194" s="100"/>
      <c r="GFY194" s="78"/>
      <c r="GFZ194" s="81"/>
      <c r="GGA194" s="102"/>
      <c r="GGB194" s="80"/>
      <c r="GGC194" s="78"/>
      <c r="GGD194" s="78"/>
      <c r="GGE194" s="78"/>
      <c r="GGF194" s="78"/>
      <c r="GGG194" s="83"/>
      <c r="GGH194" s="84"/>
      <c r="GGI194" s="84"/>
      <c r="GGJ194" s="84"/>
      <c r="GGK194" s="85"/>
      <c r="GGL194" s="78"/>
      <c r="GGM194" s="78"/>
      <c r="GGN194" s="78"/>
      <c r="GGO194" s="100"/>
      <c r="GGP194" s="78"/>
      <c r="GGQ194" s="81"/>
      <c r="GGR194" s="102"/>
      <c r="GGS194" s="80"/>
      <c r="GGT194" s="78"/>
      <c r="GGU194" s="78"/>
      <c r="GGV194" s="78"/>
      <c r="GGW194" s="78"/>
      <c r="GGX194" s="83"/>
      <c r="GGY194" s="84"/>
      <c r="GGZ194" s="84"/>
      <c r="GHA194" s="84"/>
      <c r="GHB194" s="85"/>
      <c r="GHC194" s="78"/>
      <c r="GHD194" s="78"/>
      <c r="GHE194" s="78"/>
      <c r="GHF194" s="100"/>
      <c r="GHG194" s="78"/>
      <c r="GHH194" s="81"/>
      <c r="GHI194" s="102"/>
      <c r="GHJ194" s="80"/>
      <c r="GHK194" s="78"/>
      <c r="GHL194" s="78"/>
      <c r="GHM194" s="78"/>
      <c r="GHN194" s="78"/>
      <c r="GHO194" s="83"/>
      <c r="GHP194" s="84"/>
      <c r="GHQ194" s="84"/>
      <c r="GHR194" s="84"/>
      <c r="GHS194" s="85"/>
      <c r="GHT194" s="78"/>
      <c r="GHU194" s="78"/>
      <c r="GHV194" s="78"/>
      <c r="GHW194" s="100"/>
      <c r="GHX194" s="78"/>
      <c r="GHY194" s="81"/>
      <c r="GHZ194" s="102"/>
      <c r="GIA194" s="80"/>
      <c r="GIB194" s="78"/>
      <c r="GIC194" s="78"/>
      <c r="GID194" s="78"/>
      <c r="GIE194" s="78"/>
      <c r="GIF194" s="83"/>
      <c r="GIG194" s="84"/>
      <c r="GIH194" s="84"/>
      <c r="GII194" s="84"/>
      <c r="GIJ194" s="85"/>
      <c r="GIK194" s="78"/>
      <c r="GIL194" s="78"/>
      <c r="GIM194" s="78"/>
      <c r="GIN194" s="100"/>
      <c r="GIO194" s="78"/>
      <c r="GIP194" s="81"/>
      <c r="GIQ194" s="102"/>
      <c r="GIR194" s="80"/>
      <c r="GIS194" s="78"/>
      <c r="GIT194" s="78"/>
      <c r="GIU194" s="78"/>
      <c r="GIV194" s="78"/>
      <c r="GIW194" s="83"/>
      <c r="GIX194" s="84"/>
      <c r="GIY194" s="84"/>
      <c r="GIZ194" s="84"/>
      <c r="GJA194" s="85"/>
      <c r="GJB194" s="78"/>
      <c r="GJC194" s="78"/>
      <c r="GJD194" s="78"/>
      <c r="GJE194" s="100"/>
      <c r="GJF194" s="78"/>
      <c r="GJG194" s="81"/>
      <c r="GJH194" s="102"/>
      <c r="GJI194" s="80"/>
      <c r="GJJ194" s="78"/>
      <c r="GJK194" s="78"/>
      <c r="GJL194" s="78"/>
      <c r="GJM194" s="78"/>
      <c r="GJN194" s="83"/>
      <c r="GJO194" s="84"/>
      <c r="GJP194" s="84"/>
      <c r="GJQ194" s="84"/>
      <c r="GJR194" s="85"/>
      <c r="GJS194" s="78"/>
      <c r="GJT194" s="78"/>
      <c r="GJU194" s="78"/>
      <c r="GJV194" s="100"/>
      <c r="GJW194" s="78"/>
      <c r="GJX194" s="81"/>
      <c r="GJY194" s="102"/>
      <c r="GJZ194" s="80"/>
      <c r="GKA194" s="78"/>
      <c r="GKB194" s="78"/>
      <c r="GKC194" s="78"/>
      <c r="GKD194" s="78"/>
      <c r="GKE194" s="83"/>
      <c r="GKF194" s="84"/>
      <c r="GKG194" s="84"/>
      <c r="GKH194" s="84"/>
      <c r="GKI194" s="85"/>
      <c r="GKJ194" s="78"/>
      <c r="GKK194" s="78"/>
      <c r="GKL194" s="78"/>
      <c r="GKM194" s="100"/>
      <c r="GKN194" s="78"/>
      <c r="GKO194" s="81"/>
      <c r="GKP194" s="102"/>
      <c r="GKQ194" s="80"/>
      <c r="GKR194" s="78"/>
      <c r="GKS194" s="78"/>
      <c r="GKT194" s="78"/>
      <c r="GKU194" s="78"/>
      <c r="GKV194" s="83"/>
      <c r="GKW194" s="84"/>
      <c r="GKX194" s="84"/>
      <c r="GKY194" s="84"/>
      <c r="GKZ194" s="85"/>
      <c r="GLA194" s="78"/>
      <c r="GLB194" s="78"/>
      <c r="GLC194" s="78"/>
      <c r="GLD194" s="100"/>
      <c r="GLE194" s="78"/>
      <c r="GLF194" s="81"/>
      <c r="GLG194" s="102"/>
      <c r="GLH194" s="80"/>
      <c r="GLI194" s="78"/>
      <c r="GLJ194" s="78"/>
      <c r="GLK194" s="78"/>
      <c r="GLL194" s="78"/>
      <c r="GLM194" s="83"/>
      <c r="GLN194" s="84"/>
      <c r="GLO194" s="84"/>
      <c r="GLP194" s="84"/>
      <c r="GLQ194" s="85"/>
      <c r="GLR194" s="78"/>
      <c r="GLS194" s="78"/>
      <c r="GLT194" s="78"/>
      <c r="GLU194" s="100"/>
      <c r="GLV194" s="78"/>
      <c r="GLW194" s="81"/>
      <c r="GLX194" s="102"/>
      <c r="GLY194" s="80"/>
      <c r="GLZ194" s="78"/>
      <c r="GMA194" s="78"/>
      <c r="GMB194" s="78"/>
      <c r="GMC194" s="78"/>
      <c r="GMD194" s="83"/>
      <c r="GME194" s="84"/>
      <c r="GMF194" s="84"/>
      <c r="GMG194" s="84"/>
      <c r="GMH194" s="85"/>
      <c r="GMI194" s="78"/>
      <c r="GMJ194" s="78"/>
      <c r="GMK194" s="78"/>
      <c r="GML194" s="100"/>
      <c r="GMM194" s="78"/>
      <c r="GMN194" s="81"/>
      <c r="GMO194" s="102"/>
      <c r="GMP194" s="80"/>
      <c r="GMQ194" s="78"/>
      <c r="GMR194" s="78"/>
      <c r="GMS194" s="78"/>
      <c r="GMT194" s="78"/>
      <c r="GMU194" s="83"/>
      <c r="GMV194" s="84"/>
      <c r="GMW194" s="84"/>
      <c r="GMX194" s="84"/>
      <c r="GMY194" s="85"/>
      <c r="GMZ194" s="78"/>
      <c r="GNA194" s="78"/>
      <c r="GNB194" s="78"/>
      <c r="GNC194" s="100"/>
      <c r="GND194" s="78"/>
      <c r="GNE194" s="81"/>
      <c r="GNF194" s="102"/>
      <c r="GNG194" s="80"/>
      <c r="GNH194" s="78"/>
      <c r="GNI194" s="78"/>
      <c r="GNJ194" s="78"/>
      <c r="GNK194" s="78"/>
      <c r="GNL194" s="83"/>
      <c r="GNM194" s="84"/>
      <c r="GNN194" s="84"/>
      <c r="GNO194" s="84"/>
      <c r="GNP194" s="85"/>
      <c r="GNQ194" s="78"/>
      <c r="GNR194" s="78"/>
      <c r="GNS194" s="78"/>
      <c r="GNT194" s="100"/>
      <c r="GNU194" s="78"/>
      <c r="GNV194" s="81"/>
      <c r="GNW194" s="102"/>
      <c r="GNX194" s="80"/>
      <c r="GNY194" s="78"/>
      <c r="GNZ194" s="78"/>
      <c r="GOA194" s="78"/>
      <c r="GOB194" s="78"/>
      <c r="GOC194" s="83"/>
      <c r="GOD194" s="84"/>
      <c r="GOE194" s="84"/>
      <c r="GOF194" s="84"/>
      <c r="GOG194" s="85"/>
      <c r="GOH194" s="78"/>
      <c r="GOI194" s="78"/>
      <c r="GOJ194" s="78"/>
      <c r="GOK194" s="100"/>
      <c r="GOL194" s="78"/>
      <c r="GOM194" s="81"/>
      <c r="GON194" s="102"/>
      <c r="GOO194" s="80"/>
      <c r="GOP194" s="78"/>
      <c r="GOQ194" s="78"/>
      <c r="GOR194" s="78"/>
      <c r="GOS194" s="78"/>
      <c r="GOT194" s="83"/>
      <c r="GOU194" s="84"/>
      <c r="GOV194" s="84"/>
      <c r="GOW194" s="84"/>
      <c r="GOX194" s="85"/>
      <c r="GOY194" s="78"/>
      <c r="GOZ194" s="78"/>
      <c r="GPA194" s="78"/>
      <c r="GPB194" s="100"/>
      <c r="GPC194" s="78"/>
      <c r="GPD194" s="81"/>
      <c r="GPE194" s="102"/>
      <c r="GPF194" s="80"/>
      <c r="GPG194" s="78"/>
      <c r="GPH194" s="78"/>
      <c r="GPI194" s="78"/>
      <c r="GPJ194" s="78"/>
      <c r="GPK194" s="83"/>
      <c r="GPL194" s="84"/>
      <c r="GPM194" s="84"/>
      <c r="GPN194" s="84"/>
      <c r="GPO194" s="85"/>
      <c r="GPP194" s="78"/>
      <c r="GPQ194" s="78"/>
      <c r="GPR194" s="78"/>
      <c r="GPS194" s="100"/>
      <c r="GPT194" s="78"/>
      <c r="GPU194" s="81"/>
      <c r="GPV194" s="102"/>
      <c r="GPW194" s="80"/>
      <c r="GPX194" s="78"/>
      <c r="GPY194" s="78"/>
      <c r="GPZ194" s="78"/>
      <c r="GQA194" s="78"/>
      <c r="GQB194" s="83"/>
      <c r="GQC194" s="84"/>
      <c r="GQD194" s="84"/>
      <c r="GQE194" s="84"/>
      <c r="GQF194" s="85"/>
      <c r="GQG194" s="78"/>
      <c r="GQH194" s="78"/>
      <c r="GQI194" s="78"/>
      <c r="GQJ194" s="100"/>
      <c r="GQK194" s="78"/>
      <c r="GQL194" s="81"/>
      <c r="GQM194" s="102"/>
      <c r="GQN194" s="80"/>
      <c r="GQO194" s="78"/>
      <c r="GQP194" s="78"/>
      <c r="GQQ194" s="78"/>
      <c r="GQR194" s="78"/>
      <c r="GQS194" s="83"/>
      <c r="GQT194" s="84"/>
      <c r="GQU194" s="84"/>
      <c r="GQV194" s="84"/>
      <c r="GQW194" s="85"/>
      <c r="GQX194" s="78"/>
      <c r="GQY194" s="78"/>
      <c r="GQZ194" s="78"/>
      <c r="GRA194" s="100"/>
      <c r="GRB194" s="78"/>
      <c r="GRC194" s="81"/>
      <c r="GRD194" s="102"/>
      <c r="GRE194" s="80"/>
      <c r="GRF194" s="78"/>
      <c r="GRG194" s="78"/>
      <c r="GRH194" s="78"/>
      <c r="GRI194" s="78"/>
      <c r="GRJ194" s="83"/>
      <c r="GRK194" s="84"/>
      <c r="GRL194" s="84"/>
      <c r="GRM194" s="84"/>
      <c r="GRN194" s="85"/>
      <c r="GRO194" s="78"/>
      <c r="GRP194" s="78"/>
      <c r="GRQ194" s="78"/>
      <c r="GRR194" s="100"/>
      <c r="GRS194" s="78"/>
      <c r="GRT194" s="81"/>
      <c r="GRU194" s="102"/>
      <c r="GRV194" s="80"/>
      <c r="GRW194" s="78"/>
      <c r="GRX194" s="78"/>
      <c r="GRY194" s="78"/>
      <c r="GRZ194" s="78"/>
      <c r="GSA194" s="83"/>
      <c r="GSB194" s="84"/>
      <c r="GSC194" s="84"/>
      <c r="GSD194" s="84"/>
      <c r="GSE194" s="85"/>
      <c r="GSF194" s="78"/>
      <c r="GSG194" s="78"/>
      <c r="GSH194" s="78"/>
      <c r="GSI194" s="100"/>
      <c r="GSJ194" s="78"/>
      <c r="GSK194" s="81"/>
      <c r="GSL194" s="102"/>
      <c r="GSM194" s="80"/>
      <c r="GSN194" s="78"/>
      <c r="GSO194" s="78"/>
      <c r="GSP194" s="78"/>
      <c r="GSQ194" s="78"/>
      <c r="GSR194" s="83"/>
      <c r="GSS194" s="84"/>
      <c r="GST194" s="84"/>
      <c r="GSU194" s="84"/>
      <c r="GSV194" s="85"/>
      <c r="GSW194" s="78"/>
      <c r="GSX194" s="78"/>
      <c r="GSY194" s="78"/>
      <c r="GSZ194" s="100"/>
      <c r="GTA194" s="78"/>
      <c r="GTB194" s="81"/>
      <c r="GTC194" s="102"/>
      <c r="GTD194" s="80"/>
      <c r="GTE194" s="78"/>
      <c r="GTF194" s="78"/>
      <c r="GTG194" s="78"/>
      <c r="GTH194" s="78"/>
      <c r="GTI194" s="83"/>
      <c r="GTJ194" s="84"/>
      <c r="GTK194" s="84"/>
      <c r="GTL194" s="84"/>
      <c r="GTM194" s="85"/>
      <c r="GTN194" s="78"/>
      <c r="GTO194" s="78"/>
      <c r="GTP194" s="78"/>
      <c r="GTQ194" s="100"/>
      <c r="GTR194" s="78"/>
      <c r="GTS194" s="81"/>
      <c r="GTT194" s="102"/>
      <c r="GTU194" s="80"/>
      <c r="GTV194" s="78"/>
      <c r="GTW194" s="78"/>
      <c r="GTX194" s="78"/>
      <c r="GTY194" s="78"/>
      <c r="GTZ194" s="83"/>
      <c r="GUA194" s="84"/>
      <c r="GUB194" s="84"/>
      <c r="GUC194" s="84"/>
      <c r="GUD194" s="85"/>
      <c r="GUE194" s="78"/>
      <c r="GUF194" s="78"/>
      <c r="GUG194" s="78"/>
      <c r="GUH194" s="100"/>
      <c r="GUI194" s="78"/>
      <c r="GUJ194" s="81"/>
      <c r="GUK194" s="102"/>
      <c r="GUL194" s="80"/>
      <c r="GUM194" s="78"/>
      <c r="GUN194" s="78"/>
      <c r="GUO194" s="78"/>
      <c r="GUP194" s="78"/>
      <c r="GUQ194" s="83"/>
      <c r="GUR194" s="84"/>
      <c r="GUS194" s="84"/>
      <c r="GUT194" s="84"/>
      <c r="GUU194" s="85"/>
      <c r="GUV194" s="78"/>
      <c r="GUW194" s="78"/>
      <c r="GUX194" s="78"/>
      <c r="GUY194" s="100"/>
      <c r="GUZ194" s="78"/>
      <c r="GVA194" s="81"/>
      <c r="GVB194" s="102"/>
      <c r="GVC194" s="80"/>
      <c r="GVD194" s="78"/>
      <c r="GVE194" s="78"/>
      <c r="GVF194" s="78"/>
      <c r="GVG194" s="78"/>
      <c r="GVH194" s="83"/>
      <c r="GVI194" s="84"/>
      <c r="GVJ194" s="84"/>
      <c r="GVK194" s="84"/>
      <c r="GVL194" s="85"/>
      <c r="GVM194" s="78"/>
      <c r="GVN194" s="78"/>
      <c r="GVO194" s="78"/>
      <c r="GVP194" s="100"/>
      <c r="GVQ194" s="78"/>
      <c r="GVR194" s="81"/>
      <c r="GVS194" s="102"/>
      <c r="GVT194" s="80"/>
      <c r="GVU194" s="78"/>
      <c r="GVV194" s="78"/>
      <c r="GVW194" s="78"/>
      <c r="GVX194" s="78"/>
      <c r="GVY194" s="83"/>
      <c r="GVZ194" s="84"/>
      <c r="GWA194" s="84"/>
      <c r="GWB194" s="84"/>
      <c r="GWC194" s="85"/>
      <c r="GWD194" s="78"/>
      <c r="GWE194" s="78"/>
      <c r="GWF194" s="78"/>
      <c r="GWG194" s="100"/>
      <c r="GWH194" s="78"/>
      <c r="GWI194" s="81"/>
      <c r="GWJ194" s="102"/>
      <c r="GWK194" s="80"/>
      <c r="GWL194" s="78"/>
      <c r="GWM194" s="78"/>
      <c r="GWN194" s="78"/>
      <c r="GWO194" s="78"/>
      <c r="GWP194" s="83"/>
      <c r="GWQ194" s="84"/>
      <c r="GWR194" s="84"/>
      <c r="GWS194" s="84"/>
      <c r="GWT194" s="85"/>
      <c r="GWU194" s="78"/>
      <c r="GWV194" s="78"/>
      <c r="GWW194" s="78"/>
      <c r="GWX194" s="100"/>
      <c r="GWY194" s="78"/>
      <c r="GWZ194" s="81"/>
      <c r="GXA194" s="102"/>
      <c r="GXB194" s="80"/>
      <c r="GXC194" s="78"/>
      <c r="GXD194" s="78"/>
      <c r="GXE194" s="78"/>
      <c r="GXF194" s="78"/>
      <c r="GXG194" s="83"/>
      <c r="GXH194" s="84"/>
      <c r="GXI194" s="84"/>
      <c r="GXJ194" s="84"/>
      <c r="GXK194" s="85"/>
      <c r="GXL194" s="78"/>
      <c r="GXM194" s="78"/>
      <c r="GXN194" s="78"/>
      <c r="GXO194" s="100"/>
      <c r="GXP194" s="78"/>
      <c r="GXQ194" s="81"/>
      <c r="GXR194" s="102"/>
      <c r="GXS194" s="80"/>
      <c r="GXT194" s="78"/>
      <c r="GXU194" s="78"/>
      <c r="GXV194" s="78"/>
      <c r="GXW194" s="78"/>
      <c r="GXX194" s="83"/>
      <c r="GXY194" s="84"/>
      <c r="GXZ194" s="84"/>
      <c r="GYA194" s="84"/>
      <c r="GYB194" s="85"/>
      <c r="GYC194" s="78"/>
      <c r="GYD194" s="78"/>
      <c r="GYE194" s="78"/>
      <c r="GYF194" s="100"/>
      <c r="GYG194" s="78"/>
      <c r="GYH194" s="81"/>
      <c r="GYI194" s="102"/>
      <c r="GYJ194" s="80"/>
      <c r="GYK194" s="78"/>
      <c r="GYL194" s="78"/>
      <c r="GYM194" s="78"/>
      <c r="GYN194" s="78"/>
      <c r="GYO194" s="83"/>
      <c r="GYP194" s="84"/>
      <c r="GYQ194" s="84"/>
      <c r="GYR194" s="84"/>
      <c r="GYS194" s="85"/>
      <c r="GYT194" s="78"/>
      <c r="GYU194" s="78"/>
      <c r="GYV194" s="78"/>
      <c r="GYW194" s="100"/>
      <c r="GYX194" s="78"/>
      <c r="GYY194" s="81"/>
      <c r="GYZ194" s="102"/>
      <c r="GZA194" s="80"/>
      <c r="GZB194" s="78"/>
      <c r="GZC194" s="78"/>
      <c r="GZD194" s="78"/>
      <c r="GZE194" s="78"/>
      <c r="GZF194" s="83"/>
      <c r="GZG194" s="84"/>
      <c r="GZH194" s="84"/>
      <c r="GZI194" s="84"/>
      <c r="GZJ194" s="85"/>
      <c r="GZK194" s="78"/>
      <c r="GZL194" s="78"/>
      <c r="GZM194" s="78"/>
      <c r="GZN194" s="100"/>
      <c r="GZO194" s="78"/>
      <c r="GZP194" s="81"/>
      <c r="GZQ194" s="102"/>
      <c r="GZR194" s="80"/>
      <c r="GZS194" s="78"/>
      <c r="GZT194" s="78"/>
      <c r="GZU194" s="78"/>
      <c r="GZV194" s="78"/>
      <c r="GZW194" s="83"/>
      <c r="GZX194" s="84"/>
      <c r="GZY194" s="84"/>
      <c r="GZZ194" s="84"/>
      <c r="HAA194" s="85"/>
      <c r="HAB194" s="78"/>
      <c r="HAC194" s="78"/>
      <c r="HAD194" s="78"/>
      <c r="HAE194" s="100"/>
      <c r="HAF194" s="78"/>
      <c r="HAG194" s="81"/>
      <c r="HAH194" s="102"/>
      <c r="HAI194" s="80"/>
      <c r="HAJ194" s="78"/>
      <c r="HAK194" s="78"/>
      <c r="HAL194" s="78"/>
      <c r="HAM194" s="78"/>
      <c r="HAN194" s="83"/>
      <c r="HAO194" s="84"/>
      <c r="HAP194" s="84"/>
      <c r="HAQ194" s="84"/>
      <c r="HAR194" s="85"/>
      <c r="HAS194" s="78"/>
      <c r="HAT194" s="78"/>
      <c r="HAU194" s="78"/>
      <c r="HAV194" s="100"/>
      <c r="HAW194" s="78"/>
      <c r="HAX194" s="81"/>
      <c r="HAY194" s="102"/>
      <c r="HAZ194" s="80"/>
      <c r="HBA194" s="78"/>
      <c r="HBB194" s="78"/>
      <c r="HBC194" s="78"/>
      <c r="HBD194" s="78"/>
      <c r="HBE194" s="83"/>
      <c r="HBF194" s="84"/>
      <c r="HBG194" s="84"/>
      <c r="HBH194" s="84"/>
      <c r="HBI194" s="85"/>
      <c r="HBJ194" s="78"/>
      <c r="HBK194" s="78"/>
      <c r="HBL194" s="78"/>
      <c r="HBM194" s="100"/>
      <c r="HBN194" s="78"/>
      <c r="HBO194" s="81"/>
      <c r="HBP194" s="102"/>
      <c r="HBQ194" s="80"/>
      <c r="HBR194" s="78"/>
      <c r="HBS194" s="78"/>
      <c r="HBT194" s="78"/>
      <c r="HBU194" s="78"/>
      <c r="HBV194" s="83"/>
      <c r="HBW194" s="84"/>
      <c r="HBX194" s="84"/>
      <c r="HBY194" s="84"/>
      <c r="HBZ194" s="85"/>
      <c r="HCA194" s="78"/>
      <c r="HCB194" s="78"/>
      <c r="HCC194" s="78"/>
      <c r="HCD194" s="100"/>
      <c r="HCE194" s="78"/>
      <c r="HCF194" s="81"/>
      <c r="HCG194" s="102"/>
      <c r="HCH194" s="80"/>
      <c r="HCI194" s="78"/>
      <c r="HCJ194" s="78"/>
      <c r="HCK194" s="78"/>
      <c r="HCL194" s="78"/>
      <c r="HCM194" s="83"/>
      <c r="HCN194" s="84"/>
      <c r="HCO194" s="84"/>
      <c r="HCP194" s="84"/>
      <c r="HCQ194" s="85"/>
      <c r="HCR194" s="78"/>
      <c r="HCS194" s="78"/>
      <c r="HCT194" s="78"/>
      <c r="HCU194" s="100"/>
      <c r="HCV194" s="78"/>
      <c r="HCW194" s="81"/>
      <c r="HCX194" s="102"/>
      <c r="HCY194" s="80"/>
      <c r="HCZ194" s="78"/>
      <c r="HDA194" s="78"/>
      <c r="HDB194" s="78"/>
      <c r="HDC194" s="78"/>
      <c r="HDD194" s="83"/>
      <c r="HDE194" s="84"/>
      <c r="HDF194" s="84"/>
      <c r="HDG194" s="84"/>
      <c r="HDH194" s="85"/>
      <c r="HDI194" s="78"/>
      <c r="HDJ194" s="78"/>
      <c r="HDK194" s="78"/>
      <c r="HDL194" s="100"/>
      <c r="HDM194" s="78"/>
      <c r="HDN194" s="81"/>
      <c r="HDO194" s="102"/>
      <c r="HDP194" s="80"/>
      <c r="HDQ194" s="78"/>
      <c r="HDR194" s="78"/>
      <c r="HDS194" s="78"/>
      <c r="HDT194" s="78"/>
      <c r="HDU194" s="83"/>
      <c r="HDV194" s="84"/>
      <c r="HDW194" s="84"/>
      <c r="HDX194" s="84"/>
      <c r="HDY194" s="85"/>
      <c r="HDZ194" s="78"/>
      <c r="HEA194" s="78"/>
      <c r="HEB194" s="78"/>
      <c r="HEC194" s="100"/>
      <c r="HED194" s="78"/>
      <c r="HEE194" s="81"/>
      <c r="HEF194" s="102"/>
      <c r="HEG194" s="80"/>
      <c r="HEH194" s="78"/>
      <c r="HEI194" s="78"/>
      <c r="HEJ194" s="78"/>
      <c r="HEK194" s="78"/>
      <c r="HEL194" s="83"/>
      <c r="HEM194" s="84"/>
      <c r="HEN194" s="84"/>
      <c r="HEO194" s="84"/>
      <c r="HEP194" s="85"/>
      <c r="HEQ194" s="78"/>
      <c r="HER194" s="78"/>
      <c r="HES194" s="78"/>
      <c r="HET194" s="100"/>
      <c r="HEU194" s="78"/>
      <c r="HEV194" s="81"/>
      <c r="HEW194" s="102"/>
      <c r="HEX194" s="80"/>
      <c r="HEY194" s="78"/>
      <c r="HEZ194" s="78"/>
      <c r="HFA194" s="78"/>
      <c r="HFB194" s="78"/>
      <c r="HFC194" s="83"/>
      <c r="HFD194" s="84"/>
      <c r="HFE194" s="84"/>
      <c r="HFF194" s="84"/>
      <c r="HFG194" s="85"/>
      <c r="HFH194" s="78"/>
      <c r="HFI194" s="78"/>
      <c r="HFJ194" s="78"/>
      <c r="HFK194" s="100"/>
      <c r="HFL194" s="78"/>
      <c r="HFM194" s="81"/>
      <c r="HFN194" s="102"/>
      <c r="HFO194" s="80"/>
      <c r="HFP194" s="78"/>
      <c r="HFQ194" s="78"/>
      <c r="HFR194" s="78"/>
      <c r="HFS194" s="78"/>
      <c r="HFT194" s="83"/>
      <c r="HFU194" s="84"/>
      <c r="HFV194" s="84"/>
      <c r="HFW194" s="84"/>
      <c r="HFX194" s="85"/>
      <c r="HFY194" s="78"/>
      <c r="HFZ194" s="78"/>
      <c r="HGA194" s="78"/>
      <c r="HGB194" s="100"/>
      <c r="HGC194" s="78"/>
      <c r="HGD194" s="81"/>
      <c r="HGE194" s="102"/>
      <c r="HGF194" s="80"/>
      <c r="HGG194" s="78"/>
      <c r="HGH194" s="78"/>
      <c r="HGI194" s="78"/>
      <c r="HGJ194" s="78"/>
      <c r="HGK194" s="83"/>
      <c r="HGL194" s="84"/>
      <c r="HGM194" s="84"/>
      <c r="HGN194" s="84"/>
      <c r="HGO194" s="85"/>
      <c r="HGP194" s="78"/>
      <c r="HGQ194" s="78"/>
      <c r="HGR194" s="78"/>
      <c r="HGS194" s="100"/>
      <c r="HGT194" s="78"/>
      <c r="HGU194" s="81"/>
      <c r="HGV194" s="102"/>
      <c r="HGW194" s="80"/>
      <c r="HGX194" s="78"/>
      <c r="HGY194" s="78"/>
      <c r="HGZ194" s="78"/>
      <c r="HHA194" s="78"/>
      <c r="HHB194" s="83"/>
      <c r="HHC194" s="84"/>
      <c r="HHD194" s="84"/>
      <c r="HHE194" s="84"/>
      <c r="HHF194" s="85"/>
      <c r="HHG194" s="78"/>
      <c r="HHH194" s="78"/>
      <c r="HHI194" s="78"/>
      <c r="HHJ194" s="100"/>
      <c r="HHK194" s="78"/>
      <c r="HHL194" s="81"/>
      <c r="HHM194" s="102"/>
      <c r="HHN194" s="80"/>
      <c r="HHO194" s="78"/>
      <c r="HHP194" s="78"/>
      <c r="HHQ194" s="78"/>
      <c r="HHR194" s="78"/>
      <c r="HHS194" s="83"/>
      <c r="HHT194" s="84"/>
      <c r="HHU194" s="84"/>
      <c r="HHV194" s="84"/>
      <c r="HHW194" s="85"/>
      <c r="HHX194" s="78"/>
      <c r="HHY194" s="78"/>
      <c r="HHZ194" s="78"/>
      <c r="HIA194" s="100"/>
      <c r="HIB194" s="78"/>
      <c r="HIC194" s="81"/>
      <c r="HID194" s="102"/>
      <c r="HIE194" s="80"/>
      <c r="HIF194" s="78"/>
      <c r="HIG194" s="78"/>
      <c r="HIH194" s="78"/>
      <c r="HII194" s="78"/>
      <c r="HIJ194" s="83"/>
      <c r="HIK194" s="84"/>
      <c r="HIL194" s="84"/>
      <c r="HIM194" s="84"/>
      <c r="HIN194" s="85"/>
      <c r="HIO194" s="78"/>
      <c r="HIP194" s="78"/>
      <c r="HIQ194" s="78"/>
      <c r="HIR194" s="100"/>
      <c r="HIS194" s="78"/>
      <c r="HIT194" s="81"/>
      <c r="HIU194" s="102"/>
      <c r="HIV194" s="80"/>
      <c r="HIW194" s="78"/>
      <c r="HIX194" s="78"/>
      <c r="HIY194" s="78"/>
      <c r="HIZ194" s="78"/>
      <c r="HJA194" s="83"/>
      <c r="HJB194" s="84"/>
      <c r="HJC194" s="84"/>
      <c r="HJD194" s="84"/>
      <c r="HJE194" s="85"/>
      <c r="HJF194" s="78"/>
      <c r="HJG194" s="78"/>
      <c r="HJH194" s="78"/>
      <c r="HJI194" s="100"/>
      <c r="HJJ194" s="78"/>
      <c r="HJK194" s="81"/>
      <c r="HJL194" s="102"/>
      <c r="HJM194" s="80"/>
      <c r="HJN194" s="78"/>
      <c r="HJO194" s="78"/>
      <c r="HJP194" s="78"/>
      <c r="HJQ194" s="78"/>
      <c r="HJR194" s="83"/>
      <c r="HJS194" s="84"/>
      <c r="HJT194" s="84"/>
      <c r="HJU194" s="84"/>
      <c r="HJV194" s="85"/>
      <c r="HJW194" s="78"/>
      <c r="HJX194" s="78"/>
      <c r="HJY194" s="78"/>
      <c r="HJZ194" s="100"/>
      <c r="HKA194" s="78"/>
      <c r="HKB194" s="81"/>
      <c r="HKC194" s="102"/>
      <c r="HKD194" s="80"/>
      <c r="HKE194" s="78"/>
      <c r="HKF194" s="78"/>
      <c r="HKG194" s="78"/>
      <c r="HKH194" s="78"/>
      <c r="HKI194" s="83"/>
      <c r="HKJ194" s="84"/>
      <c r="HKK194" s="84"/>
      <c r="HKL194" s="84"/>
      <c r="HKM194" s="85"/>
      <c r="HKN194" s="78"/>
      <c r="HKO194" s="78"/>
      <c r="HKP194" s="78"/>
      <c r="HKQ194" s="100"/>
      <c r="HKR194" s="78"/>
      <c r="HKS194" s="81"/>
      <c r="HKT194" s="102"/>
      <c r="HKU194" s="80"/>
      <c r="HKV194" s="78"/>
      <c r="HKW194" s="78"/>
      <c r="HKX194" s="78"/>
      <c r="HKY194" s="78"/>
      <c r="HKZ194" s="83"/>
      <c r="HLA194" s="84"/>
      <c r="HLB194" s="84"/>
      <c r="HLC194" s="84"/>
      <c r="HLD194" s="85"/>
      <c r="HLE194" s="78"/>
      <c r="HLF194" s="78"/>
      <c r="HLG194" s="78"/>
      <c r="HLH194" s="100"/>
      <c r="HLI194" s="78"/>
      <c r="HLJ194" s="81"/>
      <c r="HLK194" s="102"/>
      <c r="HLL194" s="80"/>
      <c r="HLM194" s="78"/>
      <c r="HLN194" s="78"/>
      <c r="HLO194" s="78"/>
      <c r="HLP194" s="78"/>
      <c r="HLQ194" s="83"/>
      <c r="HLR194" s="84"/>
      <c r="HLS194" s="84"/>
      <c r="HLT194" s="84"/>
      <c r="HLU194" s="85"/>
      <c r="HLV194" s="78"/>
      <c r="HLW194" s="78"/>
      <c r="HLX194" s="78"/>
      <c r="HLY194" s="100"/>
      <c r="HLZ194" s="78"/>
      <c r="HMA194" s="81"/>
      <c r="HMB194" s="102"/>
      <c r="HMC194" s="80"/>
      <c r="HMD194" s="78"/>
      <c r="HME194" s="78"/>
      <c r="HMF194" s="78"/>
      <c r="HMG194" s="78"/>
      <c r="HMH194" s="83"/>
      <c r="HMI194" s="84"/>
      <c r="HMJ194" s="84"/>
      <c r="HMK194" s="84"/>
      <c r="HML194" s="85"/>
      <c r="HMM194" s="78"/>
      <c r="HMN194" s="78"/>
      <c r="HMO194" s="78"/>
      <c r="HMP194" s="100"/>
      <c r="HMQ194" s="78"/>
      <c r="HMR194" s="81"/>
      <c r="HMS194" s="102"/>
      <c r="HMT194" s="80"/>
      <c r="HMU194" s="78"/>
      <c r="HMV194" s="78"/>
      <c r="HMW194" s="78"/>
      <c r="HMX194" s="78"/>
      <c r="HMY194" s="83"/>
      <c r="HMZ194" s="84"/>
      <c r="HNA194" s="84"/>
      <c r="HNB194" s="84"/>
      <c r="HNC194" s="85"/>
      <c r="HND194" s="78"/>
      <c r="HNE194" s="78"/>
      <c r="HNF194" s="78"/>
      <c r="HNG194" s="100"/>
      <c r="HNH194" s="78"/>
      <c r="HNI194" s="81"/>
      <c r="HNJ194" s="102"/>
      <c r="HNK194" s="80"/>
      <c r="HNL194" s="78"/>
      <c r="HNM194" s="78"/>
      <c r="HNN194" s="78"/>
      <c r="HNO194" s="78"/>
      <c r="HNP194" s="83"/>
      <c r="HNQ194" s="84"/>
      <c r="HNR194" s="84"/>
      <c r="HNS194" s="84"/>
      <c r="HNT194" s="85"/>
      <c r="HNU194" s="78"/>
      <c r="HNV194" s="78"/>
      <c r="HNW194" s="78"/>
      <c r="HNX194" s="100"/>
      <c r="HNY194" s="78"/>
      <c r="HNZ194" s="81"/>
      <c r="HOA194" s="102"/>
      <c r="HOB194" s="80"/>
      <c r="HOC194" s="78"/>
      <c r="HOD194" s="78"/>
      <c r="HOE194" s="78"/>
      <c r="HOF194" s="78"/>
      <c r="HOG194" s="83"/>
      <c r="HOH194" s="84"/>
      <c r="HOI194" s="84"/>
      <c r="HOJ194" s="84"/>
      <c r="HOK194" s="85"/>
      <c r="HOL194" s="78"/>
      <c r="HOM194" s="78"/>
      <c r="HON194" s="78"/>
      <c r="HOO194" s="100"/>
      <c r="HOP194" s="78"/>
      <c r="HOQ194" s="81"/>
      <c r="HOR194" s="102"/>
      <c r="HOS194" s="80"/>
      <c r="HOT194" s="78"/>
      <c r="HOU194" s="78"/>
      <c r="HOV194" s="78"/>
      <c r="HOW194" s="78"/>
      <c r="HOX194" s="83"/>
      <c r="HOY194" s="84"/>
      <c r="HOZ194" s="84"/>
      <c r="HPA194" s="84"/>
      <c r="HPB194" s="85"/>
      <c r="HPC194" s="78"/>
      <c r="HPD194" s="78"/>
      <c r="HPE194" s="78"/>
      <c r="HPF194" s="100"/>
      <c r="HPG194" s="78"/>
      <c r="HPH194" s="81"/>
      <c r="HPI194" s="102"/>
      <c r="HPJ194" s="80"/>
      <c r="HPK194" s="78"/>
      <c r="HPL194" s="78"/>
      <c r="HPM194" s="78"/>
      <c r="HPN194" s="78"/>
      <c r="HPO194" s="83"/>
      <c r="HPP194" s="84"/>
      <c r="HPQ194" s="84"/>
      <c r="HPR194" s="84"/>
      <c r="HPS194" s="85"/>
      <c r="HPT194" s="78"/>
      <c r="HPU194" s="78"/>
      <c r="HPV194" s="78"/>
      <c r="HPW194" s="100"/>
      <c r="HPX194" s="78"/>
      <c r="HPY194" s="81"/>
      <c r="HPZ194" s="102"/>
      <c r="HQA194" s="80"/>
      <c r="HQB194" s="78"/>
      <c r="HQC194" s="78"/>
      <c r="HQD194" s="78"/>
      <c r="HQE194" s="78"/>
      <c r="HQF194" s="83"/>
      <c r="HQG194" s="84"/>
      <c r="HQH194" s="84"/>
      <c r="HQI194" s="84"/>
      <c r="HQJ194" s="85"/>
      <c r="HQK194" s="78"/>
      <c r="HQL194" s="78"/>
      <c r="HQM194" s="78"/>
      <c r="HQN194" s="100"/>
      <c r="HQO194" s="78"/>
      <c r="HQP194" s="81"/>
      <c r="HQQ194" s="102"/>
      <c r="HQR194" s="80"/>
      <c r="HQS194" s="78"/>
      <c r="HQT194" s="78"/>
      <c r="HQU194" s="78"/>
      <c r="HQV194" s="78"/>
      <c r="HQW194" s="83"/>
      <c r="HQX194" s="84"/>
      <c r="HQY194" s="84"/>
      <c r="HQZ194" s="84"/>
      <c r="HRA194" s="85"/>
      <c r="HRB194" s="78"/>
      <c r="HRC194" s="78"/>
      <c r="HRD194" s="78"/>
      <c r="HRE194" s="100"/>
      <c r="HRF194" s="78"/>
      <c r="HRG194" s="81"/>
      <c r="HRH194" s="102"/>
      <c r="HRI194" s="80"/>
      <c r="HRJ194" s="78"/>
      <c r="HRK194" s="78"/>
      <c r="HRL194" s="78"/>
      <c r="HRM194" s="78"/>
      <c r="HRN194" s="83"/>
      <c r="HRO194" s="84"/>
      <c r="HRP194" s="84"/>
      <c r="HRQ194" s="84"/>
      <c r="HRR194" s="85"/>
      <c r="HRS194" s="78"/>
      <c r="HRT194" s="78"/>
      <c r="HRU194" s="78"/>
      <c r="HRV194" s="100"/>
      <c r="HRW194" s="78"/>
      <c r="HRX194" s="81"/>
      <c r="HRY194" s="102"/>
      <c r="HRZ194" s="80"/>
      <c r="HSA194" s="78"/>
      <c r="HSB194" s="78"/>
      <c r="HSC194" s="78"/>
      <c r="HSD194" s="78"/>
      <c r="HSE194" s="83"/>
      <c r="HSF194" s="84"/>
      <c r="HSG194" s="84"/>
      <c r="HSH194" s="84"/>
      <c r="HSI194" s="85"/>
      <c r="HSJ194" s="78"/>
      <c r="HSK194" s="78"/>
      <c r="HSL194" s="78"/>
      <c r="HSM194" s="100"/>
      <c r="HSN194" s="78"/>
      <c r="HSO194" s="81"/>
      <c r="HSP194" s="102"/>
      <c r="HSQ194" s="80"/>
      <c r="HSR194" s="78"/>
      <c r="HSS194" s="78"/>
      <c r="HST194" s="78"/>
      <c r="HSU194" s="78"/>
      <c r="HSV194" s="83"/>
      <c r="HSW194" s="84"/>
      <c r="HSX194" s="84"/>
      <c r="HSY194" s="84"/>
      <c r="HSZ194" s="85"/>
      <c r="HTA194" s="78"/>
      <c r="HTB194" s="78"/>
      <c r="HTC194" s="78"/>
      <c r="HTD194" s="100"/>
      <c r="HTE194" s="78"/>
      <c r="HTF194" s="81"/>
      <c r="HTG194" s="102"/>
      <c r="HTH194" s="80"/>
      <c r="HTI194" s="78"/>
      <c r="HTJ194" s="78"/>
      <c r="HTK194" s="78"/>
      <c r="HTL194" s="78"/>
      <c r="HTM194" s="83"/>
      <c r="HTN194" s="84"/>
      <c r="HTO194" s="84"/>
      <c r="HTP194" s="84"/>
      <c r="HTQ194" s="85"/>
      <c r="HTR194" s="78"/>
      <c r="HTS194" s="78"/>
      <c r="HTT194" s="78"/>
      <c r="HTU194" s="100"/>
      <c r="HTV194" s="78"/>
      <c r="HTW194" s="81"/>
      <c r="HTX194" s="102"/>
      <c r="HTY194" s="80"/>
      <c r="HTZ194" s="78"/>
      <c r="HUA194" s="78"/>
      <c r="HUB194" s="78"/>
      <c r="HUC194" s="78"/>
      <c r="HUD194" s="83"/>
      <c r="HUE194" s="84"/>
      <c r="HUF194" s="84"/>
      <c r="HUG194" s="84"/>
      <c r="HUH194" s="85"/>
      <c r="HUI194" s="78"/>
      <c r="HUJ194" s="78"/>
      <c r="HUK194" s="78"/>
      <c r="HUL194" s="100"/>
      <c r="HUM194" s="78"/>
      <c r="HUN194" s="81"/>
      <c r="HUO194" s="102"/>
      <c r="HUP194" s="80"/>
      <c r="HUQ194" s="78"/>
      <c r="HUR194" s="78"/>
      <c r="HUS194" s="78"/>
      <c r="HUT194" s="78"/>
      <c r="HUU194" s="83"/>
      <c r="HUV194" s="84"/>
      <c r="HUW194" s="84"/>
      <c r="HUX194" s="84"/>
      <c r="HUY194" s="85"/>
      <c r="HUZ194" s="78"/>
      <c r="HVA194" s="78"/>
      <c r="HVB194" s="78"/>
      <c r="HVC194" s="100"/>
      <c r="HVD194" s="78"/>
      <c r="HVE194" s="81"/>
      <c r="HVF194" s="102"/>
      <c r="HVG194" s="80"/>
      <c r="HVH194" s="78"/>
      <c r="HVI194" s="78"/>
      <c r="HVJ194" s="78"/>
      <c r="HVK194" s="78"/>
      <c r="HVL194" s="83"/>
      <c r="HVM194" s="84"/>
      <c r="HVN194" s="84"/>
      <c r="HVO194" s="84"/>
      <c r="HVP194" s="85"/>
      <c r="HVQ194" s="78"/>
      <c r="HVR194" s="78"/>
      <c r="HVS194" s="78"/>
      <c r="HVT194" s="100"/>
      <c r="HVU194" s="78"/>
      <c r="HVV194" s="81"/>
      <c r="HVW194" s="102"/>
      <c r="HVX194" s="80"/>
      <c r="HVY194" s="78"/>
      <c r="HVZ194" s="78"/>
      <c r="HWA194" s="78"/>
      <c r="HWB194" s="78"/>
      <c r="HWC194" s="83"/>
      <c r="HWD194" s="84"/>
      <c r="HWE194" s="84"/>
      <c r="HWF194" s="84"/>
      <c r="HWG194" s="85"/>
      <c r="HWH194" s="78"/>
      <c r="HWI194" s="78"/>
      <c r="HWJ194" s="78"/>
      <c r="HWK194" s="100"/>
      <c r="HWL194" s="78"/>
      <c r="HWM194" s="81"/>
      <c r="HWN194" s="102"/>
      <c r="HWO194" s="80"/>
      <c r="HWP194" s="78"/>
      <c r="HWQ194" s="78"/>
      <c r="HWR194" s="78"/>
      <c r="HWS194" s="78"/>
      <c r="HWT194" s="83"/>
      <c r="HWU194" s="84"/>
      <c r="HWV194" s="84"/>
      <c r="HWW194" s="84"/>
      <c r="HWX194" s="85"/>
      <c r="HWY194" s="78"/>
      <c r="HWZ194" s="78"/>
      <c r="HXA194" s="78"/>
      <c r="HXB194" s="100"/>
      <c r="HXC194" s="78"/>
      <c r="HXD194" s="81"/>
      <c r="HXE194" s="102"/>
      <c r="HXF194" s="80"/>
      <c r="HXG194" s="78"/>
      <c r="HXH194" s="78"/>
      <c r="HXI194" s="78"/>
      <c r="HXJ194" s="78"/>
      <c r="HXK194" s="83"/>
      <c r="HXL194" s="84"/>
      <c r="HXM194" s="84"/>
      <c r="HXN194" s="84"/>
      <c r="HXO194" s="85"/>
      <c r="HXP194" s="78"/>
      <c r="HXQ194" s="78"/>
      <c r="HXR194" s="78"/>
      <c r="HXS194" s="100"/>
      <c r="HXT194" s="78"/>
      <c r="HXU194" s="81"/>
      <c r="HXV194" s="102"/>
      <c r="HXW194" s="80"/>
      <c r="HXX194" s="78"/>
      <c r="HXY194" s="78"/>
      <c r="HXZ194" s="78"/>
      <c r="HYA194" s="78"/>
      <c r="HYB194" s="83"/>
      <c r="HYC194" s="84"/>
      <c r="HYD194" s="84"/>
      <c r="HYE194" s="84"/>
      <c r="HYF194" s="85"/>
      <c r="HYG194" s="78"/>
      <c r="HYH194" s="78"/>
      <c r="HYI194" s="78"/>
      <c r="HYJ194" s="100"/>
      <c r="HYK194" s="78"/>
      <c r="HYL194" s="81"/>
      <c r="HYM194" s="102"/>
      <c r="HYN194" s="80"/>
      <c r="HYO194" s="78"/>
      <c r="HYP194" s="78"/>
      <c r="HYQ194" s="78"/>
      <c r="HYR194" s="78"/>
      <c r="HYS194" s="83"/>
      <c r="HYT194" s="84"/>
      <c r="HYU194" s="84"/>
      <c r="HYV194" s="84"/>
      <c r="HYW194" s="85"/>
      <c r="HYX194" s="78"/>
      <c r="HYY194" s="78"/>
      <c r="HYZ194" s="78"/>
      <c r="HZA194" s="100"/>
      <c r="HZB194" s="78"/>
      <c r="HZC194" s="81"/>
      <c r="HZD194" s="102"/>
      <c r="HZE194" s="80"/>
      <c r="HZF194" s="78"/>
      <c r="HZG194" s="78"/>
      <c r="HZH194" s="78"/>
      <c r="HZI194" s="78"/>
      <c r="HZJ194" s="83"/>
      <c r="HZK194" s="84"/>
      <c r="HZL194" s="84"/>
      <c r="HZM194" s="84"/>
      <c r="HZN194" s="85"/>
      <c r="HZO194" s="78"/>
      <c r="HZP194" s="78"/>
      <c r="HZQ194" s="78"/>
      <c r="HZR194" s="100"/>
      <c r="HZS194" s="78"/>
      <c r="HZT194" s="81"/>
      <c r="HZU194" s="102"/>
      <c r="HZV194" s="80"/>
      <c r="HZW194" s="78"/>
      <c r="HZX194" s="78"/>
      <c r="HZY194" s="78"/>
      <c r="HZZ194" s="78"/>
      <c r="IAA194" s="83"/>
      <c r="IAB194" s="84"/>
      <c r="IAC194" s="84"/>
      <c r="IAD194" s="84"/>
      <c r="IAE194" s="85"/>
      <c r="IAF194" s="78"/>
      <c r="IAG194" s="78"/>
      <c r="IAH194" s="78"/>
      <c r="IAI194" s="100"/>
      <c r="IAJ194" s="78"/>
      <c r="IAK194" s="81"/>
      <c r="IAL194" s="102"/>
      <c r="IAM194" s="80"/>
      <c r="IAN194" s="78"/>
      <c r="IAO194" s="78"/>
      <c r="IAP194" s="78"/>
      <c r="IAQ194" s="78"/>
      <c r="IAR194" s="83"/>
      <c r="IAS194" s="84"/>
      <c r="IAT194" s="84"/>
      <c r="IAU194" s="84"/>
      <c r="IAV194" s="85"/>
      <c r="IAW194" s="78"/>
      <c r="IAX194" s="78"/>
      <c r="IAY194" s="78"/>
      <c r="IAZ194" s="100"/>
      <c r="IBA194" s="78"/>
      <c r="IBB194" s="81"/>
      <c r="IBC194" s="102"/>
      <c r="IBD194" s="80"/>
      <c r="IBE194" s="78"/>
      <c r="IBF194" s="78"/>
      <c r="IBG194" s="78"/>
      <c r="IBH194" s="78"/>
      <c r="IBI194" s="83"/>
      <c r="IBJ194" s="84"/>
      <c r="IBK194" s="84"/>
      <c r="IBL194" s="84"/>
      <c r="IBM194" s="85"/>
      <c r="IBN194" s="78"/>
      <c r="IBO194" s="78"/>
      <c r="IBP194" s="78"/>
      <c r="IBQ194" s="100"/>
      <c r="IBR194" s="78"/>
      <c r="IBS194" s="81"/>
      <c r="IBT194" s="102"/>
      <c r="IBU194" s="80"/>
      <c r="IBV194" s="78"/>
      <c r="IBW194" s="78"/>
      <c r="IBX194" s="78"/>
      <c r="IBY194" s="78"/>
      <c r="IBZ194" s="83"/>
      <c r="ICA194" s="84"/>
      <c r="ICB194" s="84"/>
      <c r="ICC194" s="84"/>
      <c r="ICD194" s="85"/>
      <c r="ICE194" s="78"/>
      <c r="ICF194" s="78"/>
      <c r="ICG194" s="78"/>
      <c r="ICH194" s="100"/>
      <c r="ICI194" s="78"/>
      <c r="ICJ194" s="81"/>
      <c r="ICK194" s="102"/>
      <c r="ICL194" s="80"/>
      <c r="ICM194" s="78"/>
      <c r="ICN194" s="78"/>
      <c r="ICO194" s="78"/>
      <c r="ICP194" s="78"/>
      <c r="ICQ194" s="83"/>
      <c r="ICR194" s="84"/>
      <c r="ICS194" s="84"/>
      <c r="ICT194" s="84"/>
      <c r="ICU194" s="85"/>
      <c r="ICV194" s="78"/>
      <c r="ICW194" s="78"/>
      <c r="ICX194" s="78"/>
      <c r="ICY194" s="100"/>
      <c r="ICZ194" s="78"/>
      <c r="IDA194" s="81"/>
      <c r="IDB194" s="102"/>
      <c r="IDC194" s="80"/>
      <c r="IDD194" s="78"/>
      <c r="IDE194" s="78"/>
      <c r="IDF194" s="78"/>
      <c r="IDG194" s="78"/>
      <c r="IDH194" s="83"/>
      <c r="IDI194" s="84"/>
      <c r="IDJ194" s="84"/>
      <c r="IDK194" s="84"/>
      <c r="IDL194" s="85"/>
      <c r="IDM194" s="78"/>
      <c r="IDN194" s="78"/>
      <c r="IDO194" s="78"/>
      <c r="IDP194" s="100"/>
      <c r="IDQ194" s="78"/>
      <c r="IDR194" s="81"/>
      <c r="IDS194" s="102"/>
      <c r="IDT194" s="80"/>
      <c r="IDU194" s="78"/>
      <c r="IDV194" s="78"/>
      <c r="IDW194" s="78"/>
      <c r="IDX194" s="78"/>
      <c r="IDY194" s="83"/>
      <c r="IDZ194" s="84"/>
      <c r="IEA194" s="84"/>
      <c r="IEB194" s="84"/>
      <c r="IEC194" s="85"/>
      <c r="IED194" s="78"/>
      <c r="IEE194" s="78"/>
      <c r="IEF194" s="78"/>
      <c r="IEG194" s="100"/>
      <c r="IEH194" s="78"/>
      <c r="IEI194" s="81"/>
      <c r="IEJ194" s="102"/>
      <c r="IEK194" s="80"/>
      <c r="IEL194" s="78"/>
      <c r="IEM194" s="78"/>
      <c r="IEN194" s="78"/>
      <c r="IEO194" s="78"/>
      <c r="IEP194" s="83"/>
      <c r="IEQ194" s="84"/>
      <c r="IER194" s="84"/>
      <c r="IES194" s="84"/>
      <c r="IET194" s="85"/>
      <c r="IEU194" s="78"/>
      <c r="IEV194" s="78"/>
      <c r="IEW194" s="78"/>
      <c r="IEX194" s="100"/>
      <c r="IEY194" s="78"/>
      <c r="IEZ194" s="81"/>
      <c r="IFA194" s="102"/>
      <c r="IFB194" s="80"/>
      <c r="IFC194" s="78"/>
      <c r="IFD194" s="78"/>
      <c r="IFE194" s="78"/>
      <c r="IFF194" s="78"/>
      <c r="IFG194" s="83"/>
      <c r="IFH194" s="84"/>
      <c r="IFI194" s="84"/>
      <c r="IFJ194" s="84"/>
      <c r="IFK194" s="85"/>
      <c r="IFL194" s="78"/>
      <c r="IFM194" s="78"/>
      <c r="IFN194" s="78"/>
      <c r="IFO194" s="100"/>
      <c r="IFP194" s="78"/>
      <c r="IFQ194" s="81"/>
      <c r="IFR194" s="102"/>
      <c r="IFS194" s="80"/>
      <c r="IFT194" s="78"/>
      <c r="IFU194" s="78"/>
      <c r="IFV194" s="78"/>
      <c r="IFW194" s="78"/>
      <c r="IFX194" s="83"/>
      <c r="IFY194" s="84"/>
      <c r="IFZ194" s="84"/>
      <c r="IGA194" s="84"/>
      <c r="IGB194" s="85"/>
      <c r="IGC194" s="78"/>
      <c r="IGD194" s="78"/>
      <c r="IGE194" s="78"/>
      <c r="IGF194" s="100"/>
      <c r="IGG194" s="78"/>
      <c r="IGH194" s="81"/>
      <c r="IGI194" s="102"/>
      <c r="IGJ194" s="80"/>
      <c r="IGK194" s="78"/>
      <c r="IGL194" s="78"/>
      <c r="IGM194" s="78"/>
      <c r="IGN194" s="78"/>
      <c r="IGO194" s="83"/>
      <c r="IGP194" s="84"/>
      <c r="IGQ194" s="84"/>
      <c r="IGR194" s="84"/>
      <c r="IGS194" s="85"/>
      <c r="IGT194" s="78"/>
      <c r="IGU194" s="78"/>
      <c r="IGV194" s="78"/>
      <c r="IGW194" s="100"/>
      <c r="IGX194" s="78"/>
      <c r="IGY194" s="81"/>
      <c r="IGZ194" s="102"/>
      <c r="IHA194" s="80"/>
      <c r="IHB194" s="78"/>
      <c r="IHC194" s="78"/>
      <c r="IHD194" s="78"/>
      <c r="IHE194" s="78"/>
      <c r="IHF194" s="83"/>
      <c r="IHG194" s="84"/>
      <c r="IHH194" s="84"/>
      <c r="IHI194" s="84"/>
      <c r="IHJ194" s="85"/>
      <c r="IHK194" s="78"/>
      <c r="IHL194" s="78"/>
      <c r="IHM194" s="78"/>
      <c r="IHN194" s="100"/>
      <c r="IHO194" s="78"/>
      <c r="IHP194" s="81"/>
      <c r="IHQ194" s="102"/>
      <c r="IHR194" s="80"/>
      <c r="IHS194" s="78"/>
      <c r="IHT194" s="78"/>
      <c r="IHU194" s="78"/>
      <c r="IHV194" s="78"/>
      <c r="IHW194" s="83"/>
      <c r="IHX194" s="84"/>
      <c r="IHY194" s="84"/>
      <c r="IHZ194" s="84"/>
      <c r="IIA194" s="85"/>
      <c r="IIB194" s="78"/>
      <c r="IIC194" s="78"/>
      <c r="IID194" s="78"/>
      <c r="IIE194" s="100"/>
      <c r="IIF194" s="78"/>
      <c r="IIG194" s="81"/>
      <c r="IIH194" s="102"/>
      <c r="III194" s="80"/>
      <c r="IIJ194" s="78"/>
      <c r="IIK194" s="78"/>
      <c r="IIL194" s="78"/>
      <c r="IIM194" s="78"/>
      <c r="IIN194" s="83"/>
      <c r="IIO194" s="84"/>
      <c r="IIP194" s="84"/>
      <c r="IIQ194" s="84"/>
      <c r="IIR194" s="85"/>
      <c r="IIS194" s="78"/>
      <c r="IIT194" s="78"/>
      <c r="IIU194" s="78"/>
      <c r="IIV194" s="100"/>
      <c r="IIW194" s="78"/>
      <c r="IIX194" s="81"/>
      <c r="IIY194" s="102"/>
      <c r="IIZ194" s="80"/>
      <c r="IJA194" s="78"/>
      <c r="IJB194" s="78"/>
      <c r="IJC194" s="78"/>
      <c r="IJD194" s="78"/>
      <c r="IJE194" s="83"/>
      <c r="IJF194" s="84"/>
      <c r="IJG194" s="84"/>
      <c r="IJH194" s="84"/>
      <c r="IJI194" s="85"/>
      <c r="IJJ194" s="78"/>
      <c r="IJK194" s="78"/>
      <c r="IJL194" s="78"/>
      <c r="IJM194" s="100"/>
      <c r="IJN194" s="78"/>
      <c r="IJO194" s="81"/>
      <c r="IJP194" s="102"/>
      <c r="IJQ194" s="80"/>
      <c r="IJR194" s="78"/>
      <c r="IJS194" s="78"/>
      <c r="IJT194" s="78"/>
      <c r="IJU194" s="78"/>
      <c r="IJV194" s="83"/>
      <c r="IJW194" s="84"/>
      <c r="IJX194" s="84"/>
      <c r="IJY194" s="84"/>
      <c r="IJZ194" s="85"/>
      <c r="IKA194" s="78"/>
      <c r="IKB194" s="78"/>
      <c r="IKC194" s="78"/>
      <c r="IKD194" s="100"/>
      <c r="IKE194" s="78"/>
      <c r="IKF194" s="81"/>
      <c r="IKG194" s="102"/>
      <c r="IKH194" s="80"/>
      <c r="IKI194" s="78"/>
      <c r="IKJ194" s="78"/>
      <c r="IKK194" s="78"/>
      <c r="IKL194" s="78"/>
      <c r="IKM194" s="83"/>
      <c r="IKN194" s="84"/>
      <c r="IKO194" s="84"/>
      <c r="IKP194" s="84"/>
      <c r="IKQ194" s="85"/>
      <c r="IKR194" s="78"/>
      <c r="IKS194" s="78"/>
      <c r="IKT194" s="78"/>
      <c r="IKU194" s="100"/>
      <c r="IKV194" s="78"/>
      <c r="IKW194" s="81"/>
      <c r="IKX194" s="102"/>
      <c r="IKY194" s="80"/>
      <c r="IKZ194" s="78"/>
      <c r="ILA194" s="78"/>
      <c r="ILB194" s="78"/>
      <c r="ILC194" s="78"/>
      <c r="ILD194" s="83"/>
      <c r="ILE194" s="84"/>
      <c r="ILF194" s="84"/>
      <c r="ILG194" s="84"/>
      <c r="ILH194" s="85"/>
      <c r="ILI194" s="78"/>
      <c r="ILJ194" s="78"/>
      <c r="ILK194" s="78"/>
      <c r="ILL194" s="100"/>
      <c r="ILM194" s="78"/>
      <c r="ILN194" s="81"/>
      <c r="ILO194" s="102"/>
      <c r="ILP194" s="80"/>
      <c r="ILQ194" s="78"/>
      <c r="ILR194" s="78"/>
      <c r="ILS194" s="78"/>
      <c r="ILT194" s="78"/>
      <c r="ILU194" s="83"/>
      <c r="ILV194" s="84"/>
      <c r="ILW194" s="84"/>
      <c r="ILX194" s="84"/>
      <c r="ILY194" s="85"/>
      <c r="ILZ194" s="78"/>
      <c r="IMA194" s="78"/>
      <c r="IMB194" s="78"/>
      <c r="IMC194" s="100"/>
      <c r="IMD194" s="78"/>
      <c r="IME194" s="81"/>
      <c r="IMF194" s="102"/>
      <c r="IMG194" s="80"/>
      <c r="IMH194" s="78"/>
      <c r="IMI194" s="78"/>
      <c r="IMJ194" s="78"/>
      <c r="IMK194" s="78"/>
      <c r="IML194" s="83"/>
      <c r="IMM194" s="84"/>
      <c r="IMN194" s="84"/>
      <c r="IMO194" s="84"/>
      <c r="IMP194" s="85"/>
      <c r="IMQ194" s="78"/>
      <c r="IMR194" s="78"/>
      <c r="IMS194" s="78"/>
      <c r="IMT194" s="100"/>
      <c r="IMU194" s="78"/>
      <c r="IMV194" s="81"/>
      <c r="IMW194" s="102"/>
      <c r="IMX194" s="80"/>
      <c r="IMY194" s="78"/>
      <c r="IMZ194" s="78"/>
      <c r="INA194" s="78"/>
      <c r="INB194" s="78"/>
      <c r="INC194" s="83"/>
      <c r="IND194" s="84"/>
      <c r="INE194" s="84"/>
      <c r="INF194" s="84"/>
      <c r="ING194" s="85"/>
      <c r="INH194" s="78"/>
      <c r="INI194" s="78"/>
      <c r="INJ194" s="78"/>
      <c r="INK194" s="100"/>
      <c r="INL194" s="78"/>
      <c r="INM194" s="81"/>
      <c r="INN194" s="102"/>
      <c r="INO194" s="80"/>
      <c r="INP194" s="78"/>
      <c r="INQ194" s="78"/>
      <c r="INR194" s="78"/>
      <c r="INS194" s="78"/>
      <c r="INT194" s="83"/>
      <c r="INU194" s="84"/>
      <c r="INV194" s="84"/>
      <c r="INW194" s="84"/>
      <c r="INX194" s="85"/>
      <c r="INY194" s="78"/>
      <c r="INZ194" s="78"/>
      <c r="IOA194" s="78"/>
      <c r="IOB194" s="100"/>
      <c r="IOC194" s="78"/>
      <c r="IOD194" s="81"/>
      <c r="IOE194" s="102"/>
      <c r="IOF194" s="80"/>
      <c r="IOG194" s="78"/>
      <c r="IOH194" s="78"/>
      <c r="IOI194" s="78"/>
      <c r="IOJ194" s="78"/>
      <c r="IOK194" s="83"/>
      <c r="IOL194" s="84"/>
      <c r="IOM194" s="84"/>
      <c r="ION194" s="84"/>
      <c r="IOO194" s="85"/>
      <c r="IOP194" s="78"/>
      <c r="IOQ194" s="78"/>
      <c r="IOR194" s="78"/>
      <c r="IOS194" s="100"/>
      <c r="IOT194" s="78"/>
      <c r="IOU194" s="81"/>
      <c r="IOV194" s="102"/>
      <c r="IOW194" s="80"/>
      <c r="IOX194" s="78"/>
      <c r="IOY194" s="78"/>
      <c r="IOZ194" s="78"/>
      <c r="IPA194" s="78"/>
      <c r="IPB194" s="83"/>
      <c r="IPC194" s="84"/>
      <c r="IPD194" s="84"/>
      <c r="IPE194" s="84"/>
      <c r="IPF194" s="85"/>
      <c r="IPG194" s="78"/>
      <c r="IPH194" s="78"/>
      <c r="IPI194" s="78"/>
      <c r="IPJ194" s="100"/>
      <c r="IPK194" s="78"/>
      <c r="IPL194" s="81"/>
      <c r="IPM194" s="102"/>
      <c r="IPN194" s="80"/>
      <c r="IPO194" s="78"/>
      <c r="IPP194" s="78"/>
      <c r="IPQ194" s="78"/>
      <c r="IPR194" s="78"/>
      <c r="IPS194" s="83"/>
      <c r="IPT194" s="84"/>
      <c r="IPU194" s="84"/>
      <c r="IPV194" s="84"/>
      <c r="IPW194" s="85"/>
      <c r="IPX194" s="78"/>
      <c r="IPY194" s="78"/>
      <c r="IPZ194" s="78"/>
      <c r="IQA194" s="100"/>
      <c r="IQB194" s="78"/>
      <c r="IQC194" s="81"/>
      <c r="IQD194" s="102"/>
      <c r="IQE194" s="80"/>
      <c r="IQF194" s="78"/>
      <c r="IQG194" s="78"/>
      <c r="IQH194" s="78"/>
      <c r="IQI194" s="78"/>
      <c r="IQJ194" s="83"/>
      <c r="IQK194" s="84"/>
      <c r="IQL194" s="84"/>
      <c r="IQM194" s="84"/>
      <c r="IQN194" s="85"/>
      <c r="IQO194" s="78"/>
      <c r="IQP194" s="78"/>
      <c r="IQQ194" s="78"/>
      <c r="IQR194" s="100"/>
      <c r="IQS194" s="78"/>
      <c r="IQT194" s="81"/>
      <c r="IQU194" s="102"/>
      <c r="IQV194" s="80"/>
      <c r="IQW194" s="78"/>
      <c r="IQX194" s="78"/>
      <c r="IQY194" s="78"/>
      <c r="IQZ194" s="78"/>
      <c r="IRA194" s="83"/>
      <c r="IRB194" s="84"/>
      <c r="IRC194" s="84"/>
      <c r="IRD194" s="84"/>
      <c r="IRE194" s="85"/>
      <c r="IRF194" s="78"/>
      <c r="IRG194" s="78"/>
      <c r="IRH194" s="78"/>
      <c r="IRI194" s="100"/>
      <c r="IRJ194" s="78"/>
      <c r="IRK194" s="81"/>
      <c r="IRL194" s="102"/>
      <c r="IRM194" s="80"/>
      <c r="IRN194" s="78"/>
      <c r="IRO194" s="78"/>
      <c r="IRP194" s="78"/>
      <c r="IRQ194" s="78"/>
      <c r="IRR194" s="83"/>
      <c r="IRS194" s="84"/>
      <c r="IRT194" s="84"/>
      <c r="IRU194" s="84"/>
      <c r="IRV194" s="85"/>
      <c r="IRW194" s="78"/>
      <c r="IRX194" s="78"/>
      <c r="IRY194" s="78"/>
      <c r="IRZ194" s="100"/>
      <c r="ISA194" s="78"/>
      <c r="ISB194" s="81"/>
      <c r="ISC194" s="102"/>
      <c r="ISD194" s="80"/>
      <c r="ISE194" s="78"/>
      <c r="ISF194" s="78"/>
      <c r="ISG194" s="78"/>
      <c r="ISH194" s="78"/>
      <c r="ISI194" s="83"/>
      <c r="ISJ194" s="84"/>
      <c r="ISK194" s="84"/>
      <c r="ISL194" s="84"/>
      <c r="ISM194" s="85"/>
      <c r="ISN194" s="78"/>
      <c r="ISO194" s="78"/>
      <c r="ISP194" s="78"/>
      <c r="ISQ194" s="100"/>
      <c r="ISR194" s="78"/>
      <c r="ISS194" s="81"/>
      <c r="IST194" s="102"/>
      <c r="ISU194" s="80"/>
      <c r="ISV194" s="78"/>
      <c r="ISW194" s="78"/>
      <c r="ISX194" s="78"/>
      <c r="ISY194" s="78"/>
      <c r="ISZ194" s="83"/>
      <c r="ITA194" s="84"/>
      <c r="ITB194" s="84"/>
      <c r="ITC194" s="84"/>
      <c r="ITD194" s="85"/>
      <c r="ITE194" s="78"/>
      <c r="ITF194" s="78"/>
      <c r="ITG194" s="78"/>
      <c r="ITH194" s="100"/>
      <c r="ITI194" s="78"/>
      <c r="ITJ194" s="81"/>
      <c r="ITK194" s="102"/>
      <c r="ITL194" s="80"/>
      <c r="ITM194" s="78"/>
      <c r="ITN194" s="78"/>
      <c r="ITO194" s="78"/>
      <c r="ITP194" s="78"/>
      <c r="ITQ194" s="83"/>
      <c r="ITR194" s="84"/>
      <c r="ITS194" s="84"/>
      <c r="ITT194" s="84"/>
      <c r="ITU194" s="85"/>
      <c r="ITV194" s="78"/>
      <c r="ITW194" s="78"/>
      <c r="ITX194" s="78"/>
      <c r="ITY194" s="100"/>
      <c r="ITZ194" s="78"/>
      <c r="IUA194" s="81"/>
      <c r="IUB194" s="102"/>
      <c r="IUC194" s="80"/>
      <c r="IUD194" s="78"/>
      <c r="IUE194" s="78"/>
      <c r="IUF194" s="78"/>
      <c r="IUG194" s="78"/>
      <c r="IUH194" s="83"/>
      <c r="IUI194" s="84"/>
      <c r="IUJ194" s="84"/>
      <c r="IUK194" s="84"/>
      <c r="IUL194" s="85"/>
      <c r="IUM194" s="78"/>
      <c r="IUN194" s="78"/>
      <c r="IUO194" s="78"/>
      <c r="IUP194" s="100"/>
      <c r="IUQ194" s="78"/>
      <c r="IUR194" s="81"/>
      <c r="IUS194" s="102"/>
      <c r="IUT194" s="80"/>
      <c r="IUU194" s="78"/>
      <c r="IUV194" s="78"/>
      <c r="IUW194" s="78"/>
      <c r="IUX194" s="78"/>
      <c r="IUY194" s="83"/>
      <c r="IUZ194" s="84"/>
      <c r="IVA194" s="84"/>
      <c r="IVB194" s="84"/>
      <c r="IVC194" s="85"/>
      <c r="IVD194" s="78"/>
      <c r="IVE194" s="78"/>
      <c r="IVF194" s="78"/>
      <c r="IVG194" s="100"/>
      <c r="IVH194" s="78"/>
      <c r="IVI194" s="81"/>
      <c r="IVJ194" s="102"/>
      <c r="IVK194" s="80"/>
      <c r="IVL194" s="78"/>
      <c r="IVM194" s="78"/>
      <c r="IVN194" s="78"/>
      <c r="IVO194" s="78"/>
      <c r="IVP194" s="83"/>
      <c r="IVQ194" s="84"/>
      <c r="IVR194" s="84"/>
      <c r="IVS194" s="84"/>
      <c r="IVT194" s="85"/>
      <c r="IVU194" s="78"/>
      <c r="IVV194" s="78"/>
      <c r="IVW194" s="78"/>
      <c r="IVX194" s="100"/>
      <c r="IVY194" s="78"/>
      <c r="IVZ194" s="81"/>
      <c r="IWA194" s="102"/>
      <c r="IWB194" s="80"/>
      <c r="IWC194" s="78"/>
      <c r="IWD194" s="78"/>
      <c r="IWE194" s="78"/>
      <c r="IWF194" s="78"/>
      <c r="IWG194" s="83"/>
      <c r="IWH194" s="84"/>
      <c r="IWI194" s="84"/>
      <c r="IWJ194" s="84"/>
      <c r="IWK194" s="85"/>
      <c r="IWL194" s="78"/>
      <c r="IWM194" s="78"/>
      <c r="IWN194" s="78"/>
      <c r="IWO194" s="100"/>
      <c r="IWP194" s="78"/>
      <c r="IWQ194" s="81"/>
      <c r="IWR194" s="102"/>
      <c r="IWS194" s="80"/>
      <c r="IWT194" s="78"/>
      <c r="IWU194" s="78"/>
      <c r="IWV194" s="78"/>
      <c r="IWW194" s="78"/>
      <c r="IWX194" s="83"/>
      <c r="IWY194" s="84"/>
      <c r="IWZ194" s="84"/>
      <c r="IXA194" s="84"/>
      <c r="IXB194" s="85"/>
      <c r="IXC194" s="78"/>
      <c r="IXD194" s="78"/>
      <c r="IXE194" s="78"/>
      <c r="IXF194" s="100"/>
      <c r="IXG194" s="78"/>
      <c r="IXH194" s="81"/>
      <c r="IXI194" s="102"/>
      <c r="IXJ194" s="80"/>
      <c r="IXK194" s="78"/>
      <c r="IXL194" s="78"/>
      <c r="IXM194" s="78"/>
      <c r="IXN194" s="78"/>
      <c r="IXO194" s="83"/>
      <c r="IXP194" s="84"/>
      <c r="IXQ194" s="84"/>
      <c r="IXR194" s="84"/>
      <c r="IXS194" s="85"/>
      <c r="IXT194" s="78"/>
      <c r="IXU194" s="78"/>
      <c r="IXV194" s="78"/>
      <c r="IXW194" s="100"/>
      <c r="IXX194" s="78"/>
      <c r="IXY194" s="81"/>
      <c r="IXZ194" s="102"/>
      <c r="IYA194" s="80"/>
      <c r="IYB194" s="78"/>
      <c r="IYC194" s="78"/>
      <c r="IYD194" s="78"/>
      <c r="IYE194" s="78"/>
      <c r="IYF194" s="83"/>
      <c r="IYG194" s="84"/>
      <c r="IYH194" s="84"/>
      <c r="IYI194" s="84"/>
      <c r="IYJ194" s="85"/>
      <c r="IYK194" s="78"/>
      <c r="IYL194" s="78"/>
      <c r="IYM194" s="78"/>
      <c r="IYN194" s="100"/>
      <c r="IYO194" s="78"/>
      <c r="IYP194" s="81"/>
      <c r="IYQ194" s="102"/>
      <c r="IYR194" s="80"/>
      <c r="IYS194" s="78"/>
      <c r="IYT194" s="78"/>
      <c r="IYU194" s="78"/>
      <c r="IYV194" s="78"/>
      <c r="IYW194" s="83"/>
      <c r="IYX194" s="84"/>
      <c r="IYY194" s="84"/>
      <c r="IYZ194" s="84"/>
      <c r="IZA194" s="85"/>
      <c r="IZB194" s="78"/>
      <c r="IZC194" s="78"/>
      <c r="IZD194" s="78"/>
      <c r="IZE194" s="100"/>
      <c r="IZF194" s="78"/>
      <c r="IZG194" s="81"/>
      <c r="IZH194" s="102"/>
      <c r="IZI194" s="80"/>
      <c r="IZJ194" s="78"/>
      <c r="IZK194" s="78"/>
      <c r="IZL194" s="78"/>
      <c r="IZM194" s="78"/>
      <c r="IZN194" s="83"/>
      <c r="IZO194" s="84"/>
      <c r="IZP194" s="84"/>
      <c r="IZQ194" s="84"/>
      <c r="IZR194" s="85"/>
      <c r="IZS194" s="78"/>
      <c r="IZT194" s="78"/>
      <c r="IZU194" s="78"/>
      <c r="IZV194" s="100"/>
      <c r="IZW194" s="78"/>
      <c r="IZX194" s="81"/>
      <c r="IZY194" s="102"/>
      <c r="IZZ194" s="80"/>
      <c r="JAA194" s="78"/>
      <c r="JAB194" s="78"/>
      <c r="JAC194" s="78"/>
      <c r="JAD194" s="78"/>
      <c r="JAE194" s="83"/>
      <c r="JAF194" s="84"/>
      <c r="JAG194" s="84"/>
      <c r="JAH194" s="84"/>
      <c r="JAI194" s="85"/>
      <c r="JAJ194" s="78"/>
      <c r="JAK194" s="78"/>
      <c r="JAL194" s="78"/>
      <c r="JAM194" s="100"/>
      <c r="JAN194" s="78"/>
      <c r="JAO194" s="81"/>
      <c r="JAP194" s="102"/>
      <c r="JAQ194" s="80"/>
      <c r="JAR194" s="78"/>
      <c r="JAS194" s="78"/>
      <c r="JAT194" s="78"/>
      <c r="JAU194" s="78"/>
      <c r="JAV194" s="83"/>
      <c r="JAW194" s="84"/>
      <c r="JAX194" s="84"/>
      <c r="JAY194" s="84"/>
      <c r="JAZ194" s="85"/>
      <c r="JBA194" s="78"/>
      <c r="JBB194" s="78"/>
      <c r="JBC194" s="78"/>
      <c r="JBD194" s="100"/>
      <c r="JBE194" s="78"/>
      <c r="JBF194" s="81"/>
      <c r="JBG194" s="102"/>
      <c r="JBH194" s="80"/>
      <c r="JBI194" s="78"/>
      <c r="JBJ194" s="78"/>
      <c r="JBK194" s="78"/>
      <c r="JBL194" s="78"/>
      <c r="JBM194" s="83"/>
      <c r="JBN194" s="84"/>
      <c r="JBO194" s="84"/>
      <c r="JBP194" s="84"/>
      <c r="JBQ194" s="85"/>
      <c r="JBR194" s="78"/>
      <c r="JBS194" s="78"/>
      <c r="JBT194" s="78"/>
      <c r="JBU194" s="100"/>
      <c r="JBV194" s="78"/>
      <c r="JBW194" s="81"/>
      <c r="JBX194" s="102"/>
      <c r="JBY194" s="80"/>
      <c r="JBZ194" s="78"/>
      <c r="JCA194" s="78"/>
      <c r="JCB194" s="78"/>
      <c r="JCC194" s="78"/>
      <c r="JCD194" s="83"/>
      <c r="JCE194" s="84"/>
      <c r="JCF194" s="84"/>
      <c r="JCG194" s="84"/>
      <c r="JCH194" s="85"/>
      <c r="JCI194" s="78"/>
      <c r="JCJ194" s="78"/>
      <c r="JCK194" s="78"/>
      <c r="JCL194" s="100"/>
      <c r="JCM194" s="78"/>
      <c r="JCN194" s="81"/>
      <c r="JCO194" s="102"/>
      <c r="JCP194" s="80"/>
      <c r="JCQ194" s="78"/>
      <c r="JCR194" s="78"/>
      <c r="JCS194" s="78"/>
      <c r="JCT194" s="78"/>
      <c r="JCU194" s="83"/>
      <c r="JCV194" s="84"/>
      <c r="JCW194" s="84"/>
      <c r="JCX194" s="84"/>
      <c r="JCY194" s="85"/>
      <c r="JCZ194" s="78"/>
      <c r="JDA194" s="78"/>
      <c r="JDB194" s="78"/>
      <c r="JDC194" s="100"/>
      <c r="JDD194" s="78"/>
      <c r="JDE194" s="81"/>
      <c r="JDF194" s="102"/>
      <c r="JDG194" s="80"/>
      <c r="JDH194" s="78"/>
      <c r="JDI194" s="78"/>
      <c r="JDJ194" s="78"/>
      <c r="JDK194" s="78"/>
      <c r="JDL194" s="83"/>
      <c r="JDM194" s="84"/>
      <c r="JDN194" s="84"/>
      <c r="JDO194" s="84"/>
      <c r="JDP194" s="85"/>
      <c r="JDQ194" s="78"/>
      <c r="JDR194" s="78"/>
      <c r="JDS194" s="78"/>
      <c r="JDT194" s="100"/>
      <c r="JDU194" s="78"/>
      <c r="JDV194" s="81"/>
      <c r="JDW194" s="102"/>
      <c r="JDX194" s="80"/>
      <c r="JDY194" s="78"/>
      <c r="JDZ194" s="78"/>
      <c r="JEA194" s="78"/>
      <c r="JEB194" s="78"/>
      <c r="JEC194" s="83"/>
      <c r="JED194" s="84"/>
      <c r="JEE194" s="84"/>
      <c r="JEF194" s="84"/>
      <c r="JEG194" s="85"/>
      <c r="JEH194" s="78"/>
      <c r="JEI194" s="78"/>
      <c r="JEJ194" s="78"/>
      <c r="JEK194" s="100"/>
      <c r="JEL194" s="78"/>
      <c r="JEM194" s="81"/>
      <c r="JEN194" s="102"/>
      <c r="JEO194" s="80"/>
      <c r="JEP194" s="78"/>
      <c r="JEQ194" s="78"/>
      <c r="JER194" s="78"/>
      <c r="JES194" s="78"/>
      <c r="JET194" s="83"/>
      <c r="JEU194" s="84"/>
      <c r="JEV194" s="84"/>
      <c r="JEW194" s="84"/>
      <c r="JEX194" s="85"/>
      <c r="JEY194" s="78"/>
      <c r="JEZ194" s="78"/>
      <c r="JFA194" s="78"/>
      <c r="JFB194" s="100"/>
      <c r="JFC194" s="78"/>
      <c r="JFD194" s="81"/>
      <c r="JFE194" s="102"/>
      <c r="JFF194" s="80"/>
      <c r="JFG194" s="78"/>
      <c r="JFH194" s="78"/>
      <c r="JFI194" s="78"/>
      <c r="JFJ194" s="78"/>
      <c r="JFK194" s="83"/>
      <c r="JFL194" s="84"/>
      <c r="JFM194" s="84"/>
      <c r="JFN194" s="84"/>
      <c r="JFO194" s="85"/>
      <c r="JFP194" s="78"/>
      <c r="JFQ194" s="78"/>
      <c r="JFR194" s="78"/>
      <c r="JFS194" s="100"/>
      <c r="JFT194" s="78"/>
      <c r="JFU194" s="81"/>
      <c r="JFV194" s="102"/>
      <c r="JFW194" s="80"/>
      <c r="JFX194" s="78"/>
      <c r="JFY194" s="78"/>
      <c r="JFZ194" s="78"/>
      <c r="JGA194" s="78"/>
      <c r="JGB194" s="83"/>
      <c r="JGC194" s="84"/>
      <c r="JGD194" s="84"/>
      <c r="JGE194" s="84"/>
      <c r="JGF194" s="85"/>
      <c r="JGG194" s="78"/>
      <c r="JGH194" s="78"/>
      <c r="JGI194" s="78"/>
      <c r="JGJ194" s="100"/>
      <c r="JGK194" s="78"/>
      <c r="JGL194" s="81"/>
      <c r="JGM194" s="102"/>
      <c r="JGN194" s="80"/>
      <c r="JGO194" s="78"/>
      <c r="JGP194" s="78"/>
      <c r="JGQ194" s="78"/>
      <c r="JGR194" s="78"/>
      <c r="JGS194" s="83"/>
      <c r="JGT194" s="84"/>
      <c r="JGU194" s="84"/>
      <c r="JGV194" s="84"/>
      <c r="JGW194" s="85"/>
      <c r="JGX194" s="78"/>
      <c r="JGY194" s="78"/>
      <c r="JGZ194" s="78"/>
      <c r="JHA194" s="100"/>
      <c r="JHB194" s="78"/>
      <c r="JHC194" s="81"/>
      <c r="JHD194" s="102"/>
      <c r="JHE194" s="80"/>
      <c r="JHF194" s="78"/>
      <c r="JHG194" s="78"/>
      <c r="JHH194" s="78"/>
      <c r="JHI194" s="78"/>
      <c r="JHJ194" s="83"/>
      <c r="JHK194" s="84"/>
      <c r="JHL194" s="84"/>
      <c r="JHM194" s="84"/>
      <c r="JHN194" s="85"/>
      <c r="JHO194" s="78"/>
      <c r="JHP194" s="78"/>
      <c r="JHQ194" s="78"/>
      <c r="JHR194" s="100"/>
      <c r="JHS194" s="78"/>
      <c r="JHT194" s="81"/>
      <c r="JHU194" s="102"/>
      <c r="JHV194" s="80"/>
      <c r="JHW194" s="78"/>
      <c r="JHX194" s="78"/>
      <c r="JHY194" s="78"/>
      <c r="JHZ194" s="78"/>
      <c r="JIA194" s="83"/>
      <c r="JIB194" s="84"/>
      <c r="JIC194" s="84"/>
      <c r="JID194" s="84"/>
      <c r="JIE194" s="85"/>
      <c r="JIF194" s="78"/>
      <c r="JIG194" s="78"/>
      <c r="JIH194" s="78"/>
      <c r="JII194" s="100"/>
      <c r="JIJ194" s="78"/>
      <c r="JIK194" s="81"/>
      <c r="JIL194" s="102"/>
      <c r="JIM194" s="80"/>
      <c r="JIN194" s="78"/>
      <c r="JIO194" s="78"/>
      <c r="JIP194" s="78"/>
      <c r="JIQ194" s="78"/>
      <c r="JIR194" s="83"/>
      <c r="JIS194" s="84"/>
      <c r="JIT194" s="84"/>
      <c r="JIU194" s="84"/>
      <c r="JIV194" s="85"/>
      <c r="JIW194" s="78"/>
      <c r="JIX194" s="78"/>
      <c r="JIY194" s="78"/>
      <c r="JIZ194" s="100"/>
      <c r="JJA194" s="78"/>
      <c r="JJB194" s="81"/>
      <c r="JJC194" s="102"/>
      <c r="JJD194" s="80"/>
      <c r="JJE194" s="78"/>
      <c r="JJF194" s="78"/>
      <c r="JJG194" s="78"/>
      <c r="JJH194" s="78"/>
      <c r="JJI194" s="83"/>
      <c r="JJJ194" s="84"/>
      <c r="JJK194" s="84"/>
      <c r="JJL194" s="84"/>
      <c r="JJM194" s="85"/>
      <c r="JJN194" s="78"/>
      <c r="JJO194" s="78"/>
      <c r="JJP194" s="78"/>
      <c r="JJQ194" s="100"/>
      <c r="JJR194" s="78"/>
      <c r="JJS194" s="81"/>
      <c r="JJT194" s="102"/>
      <c r="JJU194" s="80"/>
      <c r="JJV194" s="78"/>
      <c r="JJW194" s="78"/>
      <c r="JJX194" s="78"/>
      <c r="JJY194" s="78"/>
      <c r="JJZ194" s="83"/>
      <c r="JKA194" s="84"/>
      <c r="JKB194" s="84"/>
      <c r="JKC194" s="84"/>
      <c r="JKD194" s="85"/>
      <c r="JKE194" s="78"/>
      <c r="JKF194" s="78"/>
      <c r="JKG194" s="78"/>
      <c r="JKH194" s="100"/>
      <c r="JKI194" s="78"/>
      <c r="JKJ194" s="81"/>
      <c r="JKK194" s="102"/>
      <c r="JKL194" s="80"/>
      <c r="JKM194" s="78"/>
      <c r="JKN194" s="78"/>
      <c r="JKO194" s="78"/>
      <c r="JKP194" s="78"/>
      <c r="JKQ194" s="83"/>
      <c r="JKR194" s="84"/>
      <c r="JKS194" s="84"/>
      <c r="JKT194" s="84"/>
      <c r="JKU194" s="85"/>
      <c r="JKV194" s="78"/>
      <c r="JKW194" s="78"/>
      <c r="JKX194" s="78"/>
      <c r="JKY194" s="100"/>
      <c r="JKZ194" s="78"/>
      <c r="JLA194" s="81"/>
      <c r="JLB194" s="102"/>
      <c r="JLC194" s="80"/>
      <c r="JLD194" s="78"/>
      <c r="JLE194" s="78"/>
      <c r="JLF194" s="78"/>
      <c r="JLG194" s="78"/>
      <c r="JLH194" s="83"/>
      <c r="JLI194" s="84"/>
      <c r="JLJ194" s="84"/>
      <c r="JLK194" s="84"/>
      <c r="JLL194" s="85"/>
      <c r="JLM194" s="78"/>
      <c r="JLN194" s="78"/>
      <c r="JLO194" s="78"/>
      <c r="JLP194" s="100"/>
      <c r="JLQ194" s="78"/>
      <c r="JLR194" s="81"/>
      <c r="JLS194" s="102"/>
      <c r="JLT194" s="80"/>
      <c r="JLU194" s="78"/>
      <c r="JLV194" s="78"/>
      <c r="JLW194" s="78"/>
      <c r="JLX194" s="78"/>
      <c r="JLY194" s="83"/>
      <c r="JLZ194" s="84"/>
      <c r="JMA194" s="84"/>
      <c r="JMB194" s="84"/>
      <c r="JMC194" s="85"/>
      <c r="JMD194" s="78"/>
      <c r="JME194" s="78"/>
      <c r="JMF194" s="78"/>
      <c r="JMG194" s="100"/>
      <c r="JMH194" s="78"/>
      <c r="JMI194" s="81"/>
      <c r="JMJ194" s="102"/>
      <c r="JMK194" s="80"/>
      <c r="JML194" s="78"/>
      <c r="JMM194" s="78"/>
      <c r="JMN194" s="78"/>
      <c r="JMO194" s="78"/>
      <c r="JMP194" s="83"/>
      <c r="JMQ194" s="84"/>
      <c r="JMR194" s="84"/>
      <c r="JMS194" s="84"/>
      <c r="JMT194" s="85"/>
      <c r="JMU194" s="78"/>
      <c r="JMV194" s="78"/>
      <c r="JMW194" s="78"/>
      <c r="JMX194" s="100"/>
      <c r="JMY194" s="78"/>
      <c r="JMZ194" s="81"/>
      <c r="JNA194" s="102"/>
      <c r="JNB194" s="80"/>
      <c r="JNC194" s="78"/>
      <c r="JND194" s="78"/>
      <c r="JNE194" s="78"/>
      <c r="JNF194" s="78"/>
      <c r="JNG194" s="83"/>
      <c r="JNH194" s="84"/>
      <c r="JNI194" s="84"/>
      <c r="JNJ194" s="84"/>
      <c r="JNK194" s="85"/>
      <c r="JNL194" s="78"/>
      <c r="JNM194" s="78"/>
      <c r="JNN194" s="78"/>
      <c r="JNO194" s="100"/>
      <c r="JNP194" s="78"/>
      <c r="JNQ194" s="81"/>
      <c r="JNR194" s="102"/>
      <c r="JNS194" s="80"/>
      <c r="JNT194" s="78"/>
      <c r="JNU194" s="78"/>
      <c r="JNV194" s="78"/>
      <c r="JNW194" s="78"/>
      <c r="JNX194" s="83"/>
      <c r="JNY194" s="84"/>
      <c r="JNZ194" s="84"/>
      <c r="JOA194" s="84"/>
      <c r="JOB194" s="85"/>
      <c r="JOC194" s="78"/>
      <c r="JOD194" s="78"/>
      <c r="JOE194" s="78"/>
      <c r="JOF194" s="100"/>
      <c r="JOG194" s="78"/>
      <c r="JOH194" s="81"/>
      <c r="JOI194" s="102"/>
      <c r="JOJ194" s="80"/>
      <c r="JOK194" s="78"/>
      <c r="JOL194" s="78"/>
      <c r="JOM194" s="78"/>
      <c r="JON194" s="78"/>
      <c r="JOO194" s="83"/>
      <c r="JOP194" s="84"/>
      <c r="JOQ194" s="84"/>
      <c r="JOR194" s="84"/>
      <c r="JOS194" s="85"/>
      <c r="JOT194" s="78"/>
      <c r="JOU194" s="78"/>
      <c r="JOV194" s="78"/>
      <c r="JOW194" s="100"/>
      <c r="JOX194" s="78"/>
      <c r="JOY194" s="81"/>
      <c r="JOZ194" s="102"/>
      <c r="JPA194" s="80"/>
      <c r="JPB194" s="78"/>
      <c r="JPC194" s="78"/>
      <c r="JPD194" s="78"/>
      <c r="JPE194" s="78"/>
      <c r="JPF194" s="83"/>
      <c r="JPG194" s="84"/>
      <c r="JPH194" s="84"/>
      <c r="JPI194" s="84"/>
      <c r="JPJ194" s="85"/>
      <c r="JPK194" s="78"/>
      <c r="JPL194" s="78"/>
      <c r="JPM194" s="78"/>
      <c r="JPN194" s="100"/>
      <c r="JPO194" s="78"/>
      <c r="JPP194" s="81"/>
      <c r="JPQ194" s="102"/>
      <c r="JPR194" s="80"/>
      <c r="JPS194" s="78"/>
      <c r="JPT194" s="78"/>
      <c r="JPU194" s="78"/>
      <c r="JPV194" s="78"/>
      <c r="JPW194" s="83"/>
      <c r="JPX194" s="84"/>
      <c r="JPY194" s="84"/>
      <c r="JPZ194" s="84"/>
      <c r="JQA194" s="85"/>
      <c r="JQB194" s="78"/>
      <c r="JQC194" s="78"/>
      <c r="JQD194" s="78"/>
      <c r="JQE194" s="100"/>
      <c r="JQF194" s="78"/>
      <c r="JQG194" s="81"/>
      <c r="JQH194" s="102"/>
      <c r="JQI194" s="80"/>
      <c r="JQJ194" s="78"/>
      <c r="JQK194" s="78"/>
      <c r="JQL194" s="78"/>
      <c r="JQM194" s="78"/>
      <c r="JQN194" s="83"/>
      <c r="JQO194" s="84"/>
      <c r="JQP194" s="84"/>
      <c r="JQQ194" s="84"/>
      <c r="JQR194" s="85"/>
      <c r="JQS194" s="78"/>
      <c r="JQT194" s="78"/>
      <c r="JQU194" s="78"/>
      <c r="JQV194" s="100"/>
      <c r="JQW194" s="78"/>
      <c r="JQX194" s="81"/>
      <c r="JQY194" s="102"/>
      <c r="JQZ194" s="80"/>
      <c r="JRA194" s="78"/>
      <c r="JRB194" s="78"/>
      <c r="JRC194" s="78"/>
      <c r="JRD194" s="78"/>
      <c r="JRE194" s="83"/>
      <c r="JRF194" s="84"/>
      <c r="JRG194" s="84"/>
      <c r="JRH194" s="84"/>
      <c r="JRI194" s="85"/>
      <c r="JRJ194" s="78"/>
      <c r="JRK194" s="78"/>
      <c r="JRL194" s="78"/>
      <c r="JRM194" s="100"/>
      <c r="JRN194" s="78"/>
      <c r="JRO194" s="81"/>
      <c r="JRP194" s="102"/>
      <c r="JRQ194" s="80"/>
      <c r="JRR194" s="78"/>
      <c r="JRS194" s="78"/>
      <c r="JRT194" s="78"/>
      <c r="JRU194" s="78"/>
      <c r="JRV194" s="83"/>
      <c r="JRW194" s="84"/>
      <c r="JRX194" s="84"/>
      <c r="JRY194" s="84"/>
      <c r="JRZ194" s="85"/>
      <c r="JSA194" s="78"/>
      <c r="JSB194" s="78"/>
      <c r="JSC194" s="78"/>
      <c r="JSD194" s="100"/>
      <c r="JSE194" s="78"/>
      <c r="JSF194" s="81"/>
      <c r="JSG194" s="102"/>
      <c r="JSH194" s="80"/>
      <c r="JSI194" s="78"/>
      <c r="JSJ194" s="78"/>
      <c r="JSK194" s="78"/>
      <c r="JSL194" s="78"/>
      <c r="JSM194" s="83"/>
      <c r="JSN194" s="84"/>
      <c r="JSO194" s="84"/>
      <c r="JSP194" s="84"/>
      <c r="JSQ194" s="85"/>
      <c r="JSR194" s="78"/>
      <c r="JSS194" s="78"/>
      <c r="JST194" s="78"/>
      <c r="JSU194" s="100"/>
      <c r="JSV194" s="78"/>
      <c r="JSW194" s="81"/>
      <c r="JSX194" s="102"/>
      <c r="JSY194" s="80"/>
      <c r="JSZ194" s="78"/>
      <c r="JTA194" s="78"/>
      <c r="JTB194" s="78"/>
      <c r="JTC194" s="78"/>
      <c r="JTD194" s="83"/>
      <c r="JTE194" s="84"/>
      <c r="JTF194" s="84"/>
      <c r="JTG194" s="84"/>
      <c r="JTH194" s="85"/>
      <c r="JTI194" s="78"/>
      <c r="JTJ194" s="78"/>
      <c r="JTK194" s="78"/>
      <c r="JTL194" s="100"/>
      <c r="JTM194" s="78"/>
      <c r="JTN194" s="81"/>
      <c r="JTO194" s="102"/>
      <c r="JTP194" s="80"/>
      <c r="JTQ194" s="78"/>
      <c r="JTR194" s="78"/>
      <c r="JTS194" s="78"/>
      <c r="JTT194" s="78"/>
      <c r="JTU194" s="83"/>
      <c r="JTV194" s="84"/>
      <c r="JTW194" s="84"/>
      <c r="JTX194" s="84"/>
      <c r="JTY194" s="85"/>
      <c r="JTZ194" s="78"/>
      <c r="JUA194" s="78"/>
      <c r="JUB194" s="78"/>
      <c r="JUC194" s="100"/>
      <c r="JUD194" s="78"/>
      <c r="JUE194" s="81"/>
      <c r="JUF194" s="102"/>
      <c r="JUG194" s="80"/>
      <c r="JUH194" s="78"/>
      <c r="JUI194" s="78"/>
      <c r="JUJ194" s="78"/>
      <c r="JUK194" s="78"/>
      <c r="JUL194" s="83"/>
      <c r="JUM194" s="84"/>
      <c r="JUN194" s="84"/>
      <c r="JUO194" s="84"/>
      <c r="JUP194" s="85"/>
      <c r="JUQ194" s="78"/>
      <c r="JUR194" s="78"/>
      <c r="JUS194" s="78"/>
      <c r="JUT194" s="100"/>
      <c r="JUU194" s="78"/>
      <c r="JUV194" s="81"/>
      <c r="JUW194" s="102"/>
      <c r="JUX194" s="80"/>
      <c r="JUY194" s="78"/>
      <c r="JUZ194" s="78"/>
      <c r="JVA194" s="78"/>
      <c r="JVB194" s="78"/>
      <c r="JVC194" s="83"/>
      <c r="JVD194" s="84"/>
      <c r="JVE194" s="84"/>
      <c r="JVF194" s="84"/>
      <c r="JVG194" s="85"/>
      <c r="JVH194" s="78"/>
      <c r="JVI194" s="78"/>
      <c r="JVJ194" s="78"/>
      <c r="JVK194" s="100"/>
      <c r="JVL194" s="78"/>
      <c r="JVM194" s="81"/>
      <c r="JVN194" s="102"/>
      <c r="JVO194" s="80"/>
      <c r="JVP194" s="78"/>
      <c r="JVQ194" s="78"/>
      <c r="JVR194" s="78"/>
      <c r="JVS194" s="78"/>
      <c r="JVT194" s="83"/>
      <c r="JVU194" s="84"/>
      <c r="JVV194" s="84"/>
      <c r="JVW194" s="84"/>
      <c r="JVX194" s="85"/>
      <c r="JVY194" s="78"/>
      <c r="JVZ194" s="78"/>
      <c r="JWA194" s="78"/>
      <c r="JWB194" s="100"/>
      <c r="JWC194" s="78"/>
      <c r="JWD194" s="81"/>
      <c r="JWE194" s="102"/>
      <c r="JWF194" s="80"/>
      <c r="JWG194" s="78"/>
      <c r="JWH194" s="78"/>
      <c r="JWI194" s="78"/>
      <c r="JWJ194" s="78"/>
      <c r="JWK194" s="83"/>
      <c r="JWL194" s="84"/>
      <c r="JWM194" s="84"/>
      <c r="JWN194" s="84"/>
      <c r="JWO194" s="85"/>
      <c r="JWP194" s="78"/>
      <c r="JWQ194" s="78"/>
      <c r="JWR194" s="78"/>
      <c r="JWS194" s="100"/>
      <c r="JWT194" s="78"/>
      <c r="JWU194" s="81"/>
      <c r="JWV194" s="102"/>
      <c r="JWW194" s="80"/>
      <c r="JWX194" s="78"/>
      <c r="JWY194" s="78"/>
      <c r="JWZ194" s="78"/>
      <c r="JXA194" s="78"/>
      <c r="JXB194" s="83"/>
      <c r="JXC194" s="84"/>
      <c r="JXD194" s="84"/>
      <c r="JXE194" s="84"/>
      <c r="JXF194" s="85"/>
      <c r="JXG194" s="78"/>
      <c r="JXH194" s="78"/>
      <c r="JXI194" s="78"/>
      <c r="JXJ194" s="100"/>
      <c r="JXK194" s="78"/>
      <c r="JXL194" s="81"/>
      <c r="JXM194" s="102"/>
      <c r="JXN194" s="80"/>
      <c r="JXO194" s="78"/>
      <c r="JXP194" s="78"/>
      <c r="JXQ194" s="78"/>
      <c r="JXR194" s="78"/>
      <c r="JXS194" s="83"/>
      <c r="JXT194" s="84"/>
      <c r="JXU194" s="84"/>
      <c r="JXV194" s="84"/>
      <c r="JXW194" s="85"/>
      <c r="JXX194" s="78"/>
      <c r="JXY194" s="78"/>
      <c r="JXZ194" s="78"/>
      <c r="JYA194" s="100"/>
      <c r="JYB194" s="78"/>
      <c r="JYC194" s="81"/>
      <c r="JYD194" s="102"/>
      <c r="JYE194" s="80"/>
      <c r="JYF194" s="78"/>
      <c r="JYG194" s="78"/>
      <c r="JYH194" s="78"/>
      <c r="JYI194" s="78"/>
      <c r="JYJ194" s="83"/>
      <c r="JYK194" s="84"/>
      <c r="JYL194" s="84"/>
      <c r="JYM194" s="84"/>
      <c r="JYN194" s="85"/>
      <c r="JYO194" s="78"/>
      <c r="JYP194" s="78"/>
      <c r="JYQ194" s="78"/>
      <c r="JYR194" s="100"/>
      <c r="JYS194" s="78"/>
      <c r="JYT194" s="81"/>
      <c r="JYU194" s="102"/>
      <c r="JYV194" s="80"/>
      <c r="JYW194" s="78"/>
      <c r="JYX194" s="78"/>
      <c r="JYY194" s="78"/>
      <c r="JYZ194" s="78"/>
      <c r="JZA194" s="83"/>
      <c r="JZB194" s="84"/>
      <c r="JZC194" s="84"/>
      <c r="JZD194" s="84"/>
      <c r="JZE194" s="85"/>
      <c r="JZF194" s="78"/>
      <c r="JZG194" s="78"/>
      <c r="JZH194" s="78"/>
      <c r="JZI194" s="100"/>
      <c r="JZJ194" s="78"/>
      <c r="JZK194" s="81"/>
      <c r="JZL194" s="102"/>
      <c r="JZM194" s="80"/>
      <c r="JZN194" s="78"/>
      <c r="JZO194" s="78"/>
      <c r="JZP194" s="78"/>
      <c r="JZQ194" s="78"/>
      <c r="JZR194" s="83"/>
      <c r="JZS194" s="84"/>
      <c r="JZT194" s="84"/>
      <c r="JZU194" s="84"/>
      <c r="JZV194" s="85"/>
      <c r="JZW194" s="78"/>
      <c r="JZX194" s="78"/>
      <c r="JZY194" s="78"/>
      <c r="JZZ194" s="100"/>
      <c r="KAA194" s="78"/>
      <c r="KAB194" s="81"/>
      <c r="KAC194" s="102"/>
      <c r="KAD194" s="80"/>
      <c r="KAE194" s="78"/>
      <c r="KAF194" s="78"/>
      <c r="KAG194" s="78"/>
      <c r="KAH194" s="78"/>
      <c r="KAI194" s="83"/>
      <c r="KAJ194" s="84"/>
      <c r="KAK194" s="84"/>
      <c r="KAL194" s="84"/>
      <c r="KAM194" s="85"/>
      <c r="KAN194" s="78"/>
      <c r="KAO194" s="78"/>
      <c r="KAP194" s="78"/>
      <c r="KAQ194" s="100"/>
      <c r="KAR194" s="78"/>
      <c r="KAS194" s="81"/>
      <c r="KAT194" s="102"/>
      <c r="KAU194" s="80"/>
      <c r="KAV194" s="78"/>
      <c r="KAW194" s="78"/>
      <c r="KAX194" s="78"/>
      <c r="KAY194" s="78"/>
      <c r="KAZ194" s="83"/>
      <c r="KBA194" s="84"/>
      <c r="KBB194" s="84"/>
      <c r="KBC194" s="84"/>
      <c r="KBD194" s="85"/>
      <c r="KBE194" s="78"/>
      <c r="KBF194" s="78"/>
      <c r="KBG194" s="78"/>
      <c r="KBH194" s="100"/>
      <c r="KBI194" s="78"/>
      <c r="KBJ194" s="81"/>
      <c r="KBK194" s="102"/>
      <c r="KBL194" s="80"/>
      <c r="KBM194" s="78"/>
      <c r="KBN194" s="78"/>
      <c r="KBO194" s="78"/>
      <c r="KBP194" s="78"/>
      <c r="KBQ194" s="83"/>
      <c r="KBR194" s="84"/>
      <c r="KBS194" s="84"/>
      <c r="KBT194" s="84"/>
      <c r="KBU194" s="85"/>
      <c r="KBV194" s="78"/>
      <c r="KBW194" s="78"/>
      <c r="KBX194" s="78"/>
      <c r="KBY194" s="100"/>
      <c r="KBZ194" s="78"/>
      <c r="KCA194" s="81"/>
      <c r="KCB194" s="102"/>
      <c r="KCC194" s="80"/>
      <c r="KCD194" s="78"/>
      <c r="KCE194" s="78"/>
      <c r="KCF194" s="78"/>
      <c r="KCG194" s="78"/>
      <c r="KCH194" s="83"/>
      <c r="KCI194" s="84"/>
      <c r="KCJ194" s="84"/>
      <c r="KCK194" s="84"/>
      <c r="KCL194" s="85"/>
      <c r="KCM194" s="78"/>
      <c r="KCN194" s="78"/>
      <c r="KCO194" s="78"/>
      <c r="KCP194" s="100"/>
      <c r="KCQ194" s="78"/>
      <c r="KCR194" s="81"/>
      <c r="KCS194" s="102"/>
      <c r="KCT194" s="80"/>
      <c r="KCU194" s="78"/>
      <c r="KCV194" s="78"/>
      <c r="KCW194" s="78"/>
      <c r="KCX194" s="78"/>
      <c r="KCY194" s="83"/>
      <c r="KCZ194" s="84"/>
      <c r="KDA194" s="84"/>
      <c r="KDB194" s="84"/>
      <c r="KDC194" s="85"/>
      <c r="KDD194" s="78"/>
      <c r="KDE194" s="78"/>
      <c r="KDF194" s="78"/>
      <c r="KDG194" s="100"/>
      <c r="KDH194" s="78"/>
      <c r="KDI194" s="81"/>
      <c r="KDJ194" s="102"/>
      <c r="KDK194" s="80"/>
      <c r="KDL194" s="78"/>
      <c r="KDM194" s="78"/>
      <c r="KDN194" s="78"/>
      <c r="KDO194" s="78"/>
      <c r="KDP194" s="83"/>
      <c r="KDQ194" s="84"/>
      <c r="KDR194" s="84"/>
      <c r="KDS194" s="84"/>
      <c r="KDT194" s="85"/>
      <c r="KDU194" s="78"/>
      <c r="KDV194" s="78"/>
      <c r="KDW194" s="78"/>
      <c r="KDX194" s="100"/>
      <c r="KDY194" s="78"/>
      <c r="KDZ194" s="81"/>
      <c r="KEA194" s="102"/>
      <c r="KEB194" s="80"/>
      <c r="KEC194" s="78"/>
      <c r="KED194" s="78"/>
      <c r="KEE194" s="78"/>
      <c r="KEF194" s="78"/>
      <c r="KEG194" s="83"/>
      <c r="KEH194" s="84"/>
      <c r="KEI194" s="84"/>
      <c r="KEJ194" s="84"/>
      <c r="KEK194" s="85"/>
      <c r="KEL194" s="78"/>
      <c r="KEM194" s="78"/>
      <c r="KEN194" s="78"/>
      <c r="KEO194" s="100"/>
      <c r="KEP194" s="78"/>
      <c r="KEQ194" s="81"/>
      <c r="KER194" s="102"/>
      <c r="KES194" s="80"/>
      <c r="KET194" s="78"/>
      <c r="KEU194" s="78"/>
      <c r="KEV194" s="78"/>
      <c r="KEW194" s="78"/>
      <c r="KEX194" s="83"/>
      <c r="KEY194" s="84"/>
      <c r="KEZ194" s="84"/>
      <c r="KFA194" s="84"/>
      <c r="KFB194" s="85"/>
      <c r="KFC194" s="78"/>
      <c r="KFD194" s="78"/>
      <c r="KFE194" s="78"/>
      <c r="KFF194" s="100"/>
      <c r="KFG194" s="78"/>
      <c r="KFH194" s="81"/>
      <c r="KFI194" s="102"/>
      <c r="KFJ194" s="80"/>
      <c r="KFK194" s="78"/>
      <c r="KFL194" s="78"/>
      <c r="KFM194" s="78"/>
      <c r="KFN194" s="78"/>
      <c r="KFO194" s="83"/>
      <c r="KFP194" s="84"/>
      <c r="KFQ194" s="84"/>
      <c r="KFR194" s="84"/>
      <c r="KFS194" s="85"/>
      <c r="KFT194" s="78"/>
      <c r="KFU194" s="78"/>
      <c r="KFV194" s="78"/>
      <c r="KFW194" s="100"/>
      <c r="KFX194" s="78"/>
      <c r="KFY194" s="81"/>
      <c r="KFZ194" s="102"/>
      <c r="KGA194" s="80"/>
      <c r="KGB194" s="78"/>
      <c r="KGC194" s="78"/>
      <c r="KGD194" s="78"/>
      <c r="KGE194" s="78"/>
      <c r="KGF194" s="83"/>
      <c r="KGG194" s="84"/>
      <c r="KGH194" s="84"/>
      <c r="KGI194" s="84"/>
      <c r="KGJ194" s="85"/>
      <c r="KGK194" s="78"/>
      <c r="KGL194" s="78"/>
      <c r="KGM194" s="78"/>
      <c r="KGN194" s="100"/>
      <c r="KGO194" s="78"/>
      <c r="KGP194" s="81"/>
      <c r="KGQ194" s="102"/>
      <c r="KGR194" s="80"/>
      <c r="KGS194" s="78"/>
      <c r="KGT194" s="78"/>
      <c r="KGU194" s="78"/>
      <c r="KGV194" s="78"/>
      <c r="KGW194" s="83"/>
      <c r="KGX194" s="84"/>
      <c r="KGY194" s="84"/>
      <c r="KGZ194" s="84"/>
      <c r="KHA194" s="85"/>
      <c r="KHB194" s="78"/>
      <c r="KHC194" s="78"/>
      <c r="KHD194" s="78"/>
      <c r="KHE194" s="100"/>
      <c r="KHF194" s="78"/>
      <c r="KHG194" s="81"/>
      <c r="KHH194" s="102"/>
      <c r="KHI194" s="80"/>
      <c r="KHJ194" s="78"/>
      <c r="KHK194" s="78"/>
      <c r="KHL194" s="78"/>
      <c r="KHM194" s="78"/>
      <c r="KHN194" s="83"/>
      <c r="KHO194" s="84"/>
      <c r="KHP194" s="84"/>
      <c r="KHQ194" s="84"/>
      <c r="KHR194" s="85"/>
      <c r="KHS194" s="78"/>
      <c r="KHT194" s="78"/>
      <c r="KHU194" s="78"/>
      <c r="KHV194" s="100"/>
      <c r="KHW194" s="78"/>
      <c r="KHX194" s="81"/>
      <c r="KHY194" s="102"/>
      <c r="KHZ194" s="80"/>
      <c r="KIA194" s="78"/>
      <c r="KIB194" s="78"/>
      <c r="KIC194" s="78"/>
      <c r="KID194" s="78"/>
      <c r="KIE194" s="83"/>
      <c r="KIF194" s="84"/>
      <c r="KIG194" s="84"/>
      <c r="KIH194" s="84"/>
      <c r="KII194" s="85"/>
      <c r="KIJ194" s="78"/>
      <c r="KIK194" s="78"/>
      <c r="KIL194" s="78"/>
      <c r="KIM194" s="100"/>
      <c r="KIN194" s="78"/>
      <c r="KIO194" s="81"/>
      <c r="KIP194" s="102"/>
      <c r="KIQ194" s="80"/>
      <c r="KIR194" s="78"/>
      <c r="KIS194" s="78"/>
      <c r="KIT194" s="78"/>
      <c r="KIU194" s="78"/>
      <c r="KIV194" s="83"/>
      <c r="KIW194" s="84"/>
      <c r="KIX194" s="84"/>
      <c r="KIY194" s="84"/>
      <c r="KIZ194" s="85"/>
      <c r="KJA194" s="78"/>
      <c r="KJB194" s="78"/>
      <c r="KJC194" s="78"/>
      <c r="KJD194" s="100"/>
      <c r="KJE194" s="78"/>
      <c r="KJF194" s="81"/>
      <c r="KJG194" s="102"/>
      <c r="KJH194" s="80"/>
      <c r="KJI194" s="78"/>
      <c r="KJJ194" s="78"/>
      <c r="KJK194" s="78"/>
      <c r="KJL194" s="78"/>
      <c r="KJM194" s="83"/>
      <c r="KJN194" s="84"/>
      <c r="KJO194" s="84"/>
      <c r="KJP194" s="84"/>
      <c r="KJQ194" s="85"/>
      <c r="KJR194" s="78"/>
      <c r="KJS194" s="78"/>
      <c r="KJT194" s="78"/>
      <c r="KJU194" s="100"/>
      <c r="KJV194" s="78"/>
      <c r="KJW194" s="81"/>
      <c r="KJX194" s="102"/>
      <c r="KJY194" s="80"/>
      <c r="KJZ194" s="78"/>
      <c r="KKA194" s="78"/>
      <c r="KKB194" s="78"/>
      <c r="KKC194" s="78"/>
      <c r="KKD194" s="83"/>
      <c r="KKE194" s="84"/>
      <c r="KKF194" s="84"/>
      <c r="KKG194" s="84"/>
      <c r="KKH194" s="85"/>
      <c r="KKI194" s="78"/>
      <c r="KKJ194" s="78"/>
      <c r="KKK194" s="78"/>
      <c r="KKL194" s="100"/>
      <c r="KKM194" s="78"/>
      <c r="KKN194" s="81"/>
      <c r="KKO194" s="102"/>
      <c r="KKP194" s="80"/>
      <c r="KKQ194" s="78"/>
      <c r="KKR194" s="78"/>
      <c r="KKS194" s="78"/>
      <c r="KKT194" s="78"/>
      <c r="KKU194" s="83"/>
      <c r="KKV194" s="84"/>
      <c r="KKW194" s="84"/>
      <c r="KKX194" s="84"/>
      <c r="KKY194" s="85"/>
      <c r="KKZ194" s="78"/>
      <c r="KLA194" s="78"/>
      <c r="KLB194" s="78"/>
      <c r="KLC194" s="100"/>
      <c r="KLD194" s="78"/>
      <c r="KLE194" s="81"/>
      <c r="KLF194" s="102"/>
      <c r="KLG194" s="80"/>
      <c r="KLH194" s="78"/>
      <c r="KLI194" s="78"/>
      <c r="KLJ194" s="78"/>
      <c r="KLK194" s="78"/>
      <c r="KLL194" s="83"/>
      <c r="KLM194" s="84"/>
      <c r="KLN194" s="84"/>
      <c r="KLO194" s="84"/>
      <c r="KLP194" s="85"/>
      <c r="KLQ194" s="78"/>
      <c r="KLR194" s="78"/>
      <c r="KLS194" s="78"/>
      <c r="KLT194" s="100"/>
      <c r="KLU194" s="78"/>
      <c r="KLV194" s="81"/>
      <c r="KLW194" s="102"/>
      <c r="KLX194" s="80"/>
      <c r="KLY194" s="78"/>
      <c r="KLZ194" s="78"/>
      <c r="KMA194" s="78"/>
      <c r="KMB194" s="78"/>
      <c r="KMC194" s="83"/>
      <c r="KMD194" s="84"/>
      <c r="KME194" s="84"/>
      <c r="KMF194" s="84"/>
      <c r="KMG194" s="85"/>
      <c r="KMH194" s="78"/>
      <c r="KMI194" s="78"/>
      <c r="KMJ194" s="78"/>
      <c r="KMK194" s="100"/>
      <c r="KML194" s="78"/>
      <c r="KMM194" s="81"/>
      <c r="KMN194" s="102"/>
      <c r="KMO194" s="80"/>
      <c r="KMP194" s="78"/>
      <c r="KMQ194" s="78"/>
      <c r="KMR194" s="78"/>
      <c r="KMS194" s="78"/>
      <c r="KMT194" s="83"/>
      <c r="KMU194" s="84"/>
      <c r="KMV194" s="84"/>
      <c r="KMW194" s="84"/>
      <c r="KMX194" s="85"/>
      <c r="KMY194" s="78"/>
      <c r="KMZ194" s="78"/>
      <c r="KNA194" s="78"/>
      <c r="KNB194" s="100"/>
      <c r="KNC194" s="78"/>
      <c r="KND194" s="81"/>
      <c r="KNE194" s="102"/>
      <c r="KNF194" s="80"/>
      <c r="KNG194" s="78"/>
      <c r="KNH194" s="78"/>
      <c r="KNI194" s="78"/>
      <c r="KNJ194" s="78"/>
      <c r="KNK194" s="83"/>
      <c r="KNL194" s="84"/>
      <c r="KNM194" s="84"/>
      <c r="KNN194" s="84"/>
      <c r="KNO194" s="85"/>
      <c r="KNP194" s="78"/>
      <c r="KNQ194" s="78"/>
      <c r="KNR194" s="78"/>
      <c r="KNS194" s="100"/>
      <c r="KNT194" s="78"/>
      <c r="KNU194" s="81"/>
      <c r="KNV194" s="102"/>
      <c r="KNW194" s="80"/>
      <c r="KNX194" s="78"/>
      <c r="KNY194" s="78"/>
      <c r="KNZ194" s="78"/>
      <c r="KOA194" s="78"/>
      <c r="KOB194" s="83"/>
      <c r="KOC194" s="84"/>
      <c r="KOD194" s="84"/>
      <c r="KOE194" s="84"/>
      <c r="KOF194" s="85"/>
      <c r="KOG194" s="78"/>
      <c r="KOH194" s="78"/>
      <c r="KOI194" s="78"/>
      <c r="KOJ194" s="100"/>
      <c r="KOK194" s="78"/>
      <c r="KOL194" s="81"/>
      <c r="KOM194" s="102"/>
      <c r="KON194" s="80"/>
      <c r="KOO194" s="78"/>
      <c r="KOP194" s="78"/>
      <c r="KOQ194" s="78"/>
      <c r="KOR194" s="78"/>
      <c r="KOS194" s="83"/>
      <c r="KOT194" s="84"/>
      <c r="KOU194" s="84"/>
      <c r="KOV194" s="84"/>
      <c r="KOW194" s="85"/>
      <c r="KOX194" s="78"/>
      <c r="KOY194" s="78"/>
      <c r="KOZ194" s="78"/>
      <c r="KPA194" s="100"/>
      <c r="KPB194" s="78"/>
      <c r="KPC194" s="81"/>
      <c r="KPD194" s="102"/>
      <c r="KPE194" s="80"/>
      <c r="KPF194" s="78"/>
      <c r="KPG194" s="78"/>
      <c r="KPH194" s="78"/>
      <c r="KPI194" s="78"/>
      <c r="KPJ194" s="83"/>
      <c r="KPK194" s="84"/>
      <c r="KPL194" s="84"/>
      <c r="KPM194" s="84"/>
      <c r="KPN194" s="85"/>
      <c r="KPO194" s="78"/>
      <c r="KPP194" s="78"/>
      <c r="KPQ194" s="78"/>
      <c r="KPR194" s="100"/>
      <c r="KPS194" s="78"/>
      <c r="KPT194" s="81"/>
      <c r="KPU194" s="102"/>
      <c r="KPV194" s="80"/>
      <c r="KPW194" s="78"/>
      <c r="KPX194" s="78"/>
      <c r="KPY194" s="78"/>
      <c r="KPZ194" s="78"/>
      <c r="KQA194" s="83"/>
      <c r="KQB194" s="84"/>
      <c r="KQC194" s="84"/>
      <c r="KQD194" s="84"/>
      <c r="KQE194" s="85"/>
      <c r="KQF194" s="78"/>
      <c r="KQG194" s="78"/>
      <c r="KQH194" s="78"/>
      <c r="KQI194" s="100"/>
      <c r="KQJ194" s="78"/>
      <c r="KQK194" s="81"/>
      <c r="KQL194" s="102"/>
      <c r="KQM194" s="80"/>
      <c r="KQN194" s="78"/>
      <c r="KQO194" s="78"/>
      <c r="KQP194" s="78"/>
      <c r="KQQ194" s="78"/>
      <c r="KQR194" s="83"/>
      <c r="KQS194" s="84"/>
      <c r="KQT194" s="84"/>
      <c r="KQU194" s="84"/>
      <c r="KQV194" s="85"/>
      <c r="KQW194" s="78"/>
      <c r="KQX194" s="78"/>
      <c r="KQY194" s="78"/>
      <c r="KQZ194" s="100"/>
      <c r="KRA194" s="78"/>
      <c r="KRB194" s="81"/>
      <c r="KRC194" s="102"/>
      <c r="KRD194" s="80"/>
      <c r="KRE194" s="78"/>
      <c r="KRF194" s="78"/>
      <c r="KRG194" s="78"/>
      <c r="KRH194" s="78"/>
      <c r="KRI194" s="83"/>
      <c r="KRJ194" s="84"/>
      <c r="KRK194" s="84"/>
      <c r="KRL194" s="84"/>
      <c r="KRM194" s="85"/>
      <c r="KRN194" s="78"/>
      <c r="KRO194" s="78"/>
      <c r="KRP194" s="78"/>
      <c r="KRQ194" s="100"/>
      <c r="KRR194" s="78"/>
      <c r="KRS194" s="81"/>
      <c r="KRT194" s="102"/>
      <c r="KRU194" s="80"/>
      <c r="KRV194" s="78"/>
      <c r="KRW194" s="78"/>
      <c r="KRX194" s="78"/>
      <c r="KRY194" s="78"/>
      <c r="KRZ194" s="83"/>
      <c r="KSA194" s="84"/>
      <c r="KSB194" s="84"/>
      <c r="KSC194" s="84"/>
      <c r="KSD194" s="85"/>
      <c r="KSE194" s="78"/>
      <c r="KSF194" s="78"/>
      <c r="KSG194" s="78"/>
      <c r="KSH194" s="100"/>
      <c r="KSI194" s="78"/>
      <c r="KSJ194" s="81"/>
      <c r="KSK194" s="102"/>
      <c r="KSL194" s="80"/>
      <c r="KSM194" s="78"/>
      <c r="KSN194" s="78"/>
      <c r="KSO194" s="78"/>
      <c r="KSP194" s="78"/>
      <c r="KSQ194" s="83"/>
      <c r="KSR194" s="84"/>
      <c r="KSS194" s="84"/>
      <c r="KST194" s="84"/>
      <c r="KSU194" s="85"/>
      <c r="KSV194" s="78"/>
      <c r="KSW194" s="78"/>
      <c r="KSX194" s="78"/>
      <c r="KSY194" s="100"/>
      <c r="KSZ194" s="78"/>
      <c r="KTA194" s="81"/>
      <c r="KTB194" s="102"/>
      <c r="KTC194" s="80"/>
      <c r="KTD194" s="78"/>
      <c r="KTE194" s="78"/>
      <c r="KTF194" s="78"/>
      <c r="KTG194" s="78"/>
      <c r="KTH194" s="83"/>
      <c r="KTI194" s="84"/>
      <c r="KTJ194" s="84"/>
      <c r="KTK194" s="84"/>
      <c r="KTL194" s="85"/>
      <c r="KTM194" s="78"/>
      <c r="KTN194" s="78"/>
      <c r="KTO194" s="78"/>
      <c r="KTP194" s="100"/>
      <c r="KTQ194" s="78"/>
      <c r="KTR194" s="81"/>
      <c r="KTS194" s="102"/>
      <c r="KTT194" s="80"/>
      <c r="KTU194" s="78"/>
      <c r="KTV194" s="78"/>
      <c r="KTW194" s="78"/>
      <c r="KTX194" s="78"/>
      <c r="KTY194" s="83"/>
      <c r="KTZ194" s="84"/>
      <c r="KUA194" s="84"/>
      <c r="KUB194" s="84"/>
      <c r="KUC194" s="85"/>
      <c r="KUD194" s="78"/>
      <c r="KUE194" s="78"/>
      <c r="KUF194" s="78"/>
      <c r="KUG194" s="100"/>
      <c r="KUH194" s="78"/>
      <c r="KUI194" s="81"/>
      <c r="KUJ194" s="102"/>
      <c r="KUK194" s="80"/>
      <c r="KUL194" s="78"/>
      <c r="KUM194" s="78"/>
      <c r="KUN194" s="78"/>
      <c r="KUO194" s="78"/>
      <c r="KUP194" s="83"/>
      <c r="KUQ194" s="84"/>
      <c r="KUR194" s="84"/>
      <c r="KUS194" s="84"/>
      <c r="KUT194" s="85"/>
      <c r="KUU194" s="78"/>
      <c r="KUV194" s="78"/>
      <c r="KUW194" s="78"/>
      <c r="KUX194" s="100"/>
      <c r="KUY194" s="78"/>
      <c r="KUZ194" s="81"/>
      <c r="KVA194" s="102"/>
      <c r="KVB194" s="80"/>
      <c r="KVC194" s="78"/>
      <c r="KVD194" s="78"/>
      <c r="KVE194" s="78"/>
      <c r="KVF194" s="78"/>
      <c r="KVG194" s="83"/>
      <c r="KVH194" s="84"/>
      <c r="KVI194" s="84"/>
      <c r="KVJ194" s="84"/>
      <c r="KVK194" s="85"/>
      <c r="KVL194" s="78"/>
      <c r="KVM194" s="78"/>
      <c r="KVN194" s="78"/>
      <c r="KVO194" s="100"/>
      <c r="KVP194" s="78"/>
      <c r="KVQ194" s="81"/>
      <c r="KVR194" s="102"/>
      <c r="KVS194" s="80"/>
      <c r="KVT194" s="78"/>
      <c r="KVU194" s="78"/>
      <c r="KVV194" s="78"/>
      <c r="KVW194" s="78"/>
      <c r="KVX194" s="83"/>
      <c r="KVY194" s="84"/>
      <c r="KVZ194" s="84"/>
      <c r="KWA194" s="84"/>
      <c r="KWB194" s="85"/>
      <c r="KWC194" s="78"/>
      <c r="KWD194" s="78"/>
      <c r="KWE194" s="78"/>
      <c r="KWF194" s="100"/>
      <c r="KWG194" s="78"/>
      <c r="KWH194" s="81"/>
      <c r="KWI194" s="102"/>
      <c r="KWJ194" s="80"/>
      <c r="KWK194" s="78"/>
      <c r="KWL194" s="78"/>
      <c r="KWM194" s="78"/>
      <c r="KWN194" s="78"/>
      <c r="KWO194" s="83"/>
      <c r="KWP194" s="84"/>
      <c r="KWQ194" s="84"/>
      <c r="KWR194" s="84"/>
      <c r="KWS194" s="85"/>
      <c r="KWT194" s="78"/>
      <c r="KWU194" s="78"/>
      <c r="KWV194" s="78"/>
      <c r="KWW194" s="100"/>
      <c r="KWX194" s="78"/>
      <c r="KWY194" s="81"/>
      <c r="KWZ194" s="102"/>
      <c r="KXA194" s="80"/>
      <c r="KXB194" s="78"/>
      <c r="KXC194" s="78"/>
      <c r="KXD194" s="78"/>
      <c r="KXE194" s="78"/>
      <c r="KXF194" s="83"/>
      <c r="KXG194" s="84"/>
      <c r="KXH194" s="84"/>
      <c r="KXI194" s="84"/>
      <c r="KXJ194" s="85"/>
      <c r="KXK194" s="78"/>
      <c r="KXL194" s="78"/>
      <c r="KXM194" s="78"/>
      <c r="KXN194" s="100"/>
      <c r="KXO194" s="78"/>
      <c r="KXP194" s="81"/>
      <c r="KXQ194" s="102"/>
      <c r="KXR194" s="80"/>
      <c r="KXS194" s="78"/>
      <c r="KXT194" s="78"/>
      <c r="KXU194" s="78"/>
      <c r="KXV194" s="78"/>
      <c r="KXW194" s="83"/>
      <c r="KXX194" s="84"/>
      <c r="KXY194" s="84"/>
      <c r="KXZ194" s="84"/>
      <c r="KYA194" s="85"/>
      <c r="KYB194" s="78"/>
      <c r="KYC194" s="78"/>
      <c r="KYD194" s="78"/>
      <c r="KYE194" s="100"/>
      <c r="KYF194" s="78"/>
      <c r="KYG194" s="81"/>
      <c r="KYH194" s="102"/>
      <c r="KYI194" s="80"/>
      <c r="KYJ194" s="78"/>
      <c r="KYK194" s="78"/>
      <c r="KYL194" s="78"/>
      <c r="KYM194" s="78"/>
      <c r="KYN194" s="83"/>
      <c r="KYO194" s="84"/>
      <c r="KYP194" s="84"/>
      <c r="KYQ194" s="84"/>
      <c r="KYR194" s="85"/>
      <c r="KYS194" s="78"/>
      <c r="KYT194" s="78"/>
      <c r="KYU194" s="78"/>
      <c r="KYV194" s="100"/>
      <c r="KYW194" s="78"/>
      <c r="KYX194" s="81"/>
      <c r="KYY194" s="102"/>
      <c r="KYZ194" s="80"/>
      <c r="KZA194" s="78"/>
      <c r="KZB194" s="78"/>
      <c r="KZC194" s="78"/>
      <c r="KZD194" s="78"/>
      <c r="KZE194" s="83"/>
      <c r="KZF194" s="84"/>
      <c r="KZG194" s="84"/>
      <c r="KZH194" s="84"/>
      <c r="KZI194" s="85"/>
      <c r="KZJ194" s="78"/>
      <c r="KZK194" s="78"/>
      <c r="KZL194" s="78"/>
      <c r="KZM194" s="100"/>
      <c r="KZN194" s="78"/>
      <c r="KZO194" s="81"/>
      <c r="KZP194" s="102"/>
      <c r="KZQ194" s="80"/>
      <c r="KZR194" s="78"/>
      <c r="KZS194" s="78"/>
      <c r="KZT194" s="78"/>
      <c r="KZU194" s="78"/>
      <c r="KZV194" s="83"/>
      <c r="KZW194" s="84"/>
      <c r="KZX194" s="84"/>
      <c r="KZY194" s="84"/>
      <c r="KZZ194" s="85"/>
      <c r="LAA194" s="78"/>
      <c r="LAB194" s="78"/>
      <c r="LAC194" s="78"/>
      <c r="LAD194" s="100"/>
      <c r="LAE194" s="78"/>
      <c r="LAF194" s="81"/>
      <c r="LAG194" s="102"/>
      <c r="LAH194" s="80"/>
      <c r="LAI194" s="78"/>
      <c r="LAJ194" s="78"/>
      <c r="LAK194" s="78"/>
      <c r="LAL194" s="78"/>
      <c r="LAM194" s="83"/>
      <c r="LAN194" s="84"/>
      <c r="LAO194" s="84"/>
      <c r="LAP194" s="84"/>
      <c r="LAQ194" s="85"/>
      <c r="LAR194" s="78"/>
      <c r="LAS194" s="78"/>
      <c r="LAT194" s="78"/>
      <c r="LAU194" s="100"/>
      <c r="LAV194" s="78"/>
      <c r="LAW194" s="81"/>
      <c r="LAX194" s="102"/>
      <c r="LAY194" s="80"/>
      <c r="LAZ194" s="78"/>
      <c r="LBA194" s="78"/>
      <c r="LBB194" s="78"/>
      <c r="LBC194" s="78"/>
      <c r="LBD194" s="83"/>
      <c r="LBE194" s="84"/>
      <c r="LBF194" s="84"/>
      <c r="LBG194" s="84"/>
      <c r="LBH194" s="85"/>
      <c r="LBI194" s="78"/>
      <c r="LBJ194" s="78"/>
      <c r="LBK194" s="78"/>
      <c r="LBL194" s="100"/>
      <c r="LBM194" s="78"/>
      <c r="LBN194" s="81"/>
      <c r="LBO194" s="102"/>
      <c r="LBP194" s="80"/>
      <c r="LBQ194" s="78"/>
      <c r="LBR194" s="78"/>
      <c r="LBS194" s="78"/>
      <c r="LBT194" s="78"/>
      <c r="LBU194" s="83"/>
      <c r="LBV194" s="84"/>
      <c r="LBW194" s="84"/>
      <c r="LBX194" s="84"/>
      <c r="LBY194" s="85"/>
      <c r="LBZ194" s="78"/>
      <c r="LCA194" s="78"/>
      <c r="LCB194" s="78"/>
      <c r="LCC194" s="100"/>
      <c r="LCD194" s="78"/>
      <c r="LCE194" s="81"/>
      <c r="LCF194" s="102"/>
      <c r="LCG194" s="80"/>
      <c r="LCH194" s="78"/>
      <c r="LCI194" s="78"/>
      <c r="LCJ194" s="78"/>
      <c r="LCK194" s="78"/>
      <c r="LCL194" s="83"/>
      <c r="LCM194" s="84"/>
      <c r="LCN194" s="84"/>
      <c r="LCO194" s="84"/>
      <c r="LCP194" s="85"/>
      <c r="LCQ194" s="78"/>
      <c r="LCR194" s="78"/>
      <c r="LCS194" s="78"/>
      <c r="LCT194" s="100"/>
      <c r="LCU194" s="78"/>
      <c r="LCV194" s="81"/>
      <c r="LCW194" s="102"/>
      <c r="LCX194" s="80"/>
      <c r="LCY194" s="78"/>
      <c r="LCZ194" s="78"/>
      <c r="LDA194" s="78"/>
      <c r="LDB194" s="78"/>
      <c r="LDC194" s="83"/>
      <c r="LDD194" s="84"/>
      <c r="LDE194" s="84"/>
      <c r="LDF194" s="84"/>
      <c r="LDG194" s="85"/>
      <c r="LDH194" s="78"/>
      <c r="LDI194" s="78"/>
      <c r="LDJ194" s="78"/>
      <c r="LDK194" s="100"/>
      <c r="LDL194" s="78"/>
      <c r="LDM194" s="81"/>
      <c r="LDN194" s="102"/>
      <c r="LDO194" s="80"/>
      <c r="LDP194" s="78"/>
      <c r="LDQ194" s="78"/>
      <c r="LDR194" s="78"/>
      <c r="LDS194" s="78"/>
      <c r="LDT194" s="83"/>
      <c r="LDU194" s="84"/>
      <c r="LDV194" s="84"/>
      <c r="LDW194" s="84"/>
      <c r="LDX194" s="85"/>
      <c r="LDY194" s="78"/>
      <c r="LDZ194" s="78"/>
      <c r="LEA194" s="78"/>
      <c r="LEB194" s="100"/>
      <c r="LEC194" s="78"/>
      <c r="LED194" s="81"/>
      <c r="LEE194" s="102"/>
      <c r="LEF194" s="80"/>
      <c r="LEG194" s="78"/>
      <c r="LEH194" s="78"/>
      <c r="LEI194" s="78"/>
      <c r="LEJ194" s="78"/>
      <c r="LEK194" s="83"/>
      <c r="LEL194" s="84"/>
      <c r="LEM194" s="84"/>
      <c r="LEN194" s="84"/>
      <c r="LEO194" s="85"/>
      <c r="LEP194" s="78"/>
      <c r="LEQ194" s="78"/>
      <c r="LER194" s="78"/>
      <c r="LES194" s="100"/>
      <c r="LET194" s="78"/>
      <c r="LEU194" s="81"/>
      <c r="LEV194" s="102"/>
      <c r="LEW194" s="80"/>
      <c r="LEX194" s="78"/>
      <c r="LEY194" s="78"/>
      <c r="LEZ194" s="78"/>
      <c r="LFA194" s="78"/>
      <c r="LFB194" s="83"/>
      <c r="LFC194" s="84"/>
      <c r="LFD194" s="84"/>
      <c r="LFE194" s="84"/>
      <c r="LFF194" s="85"/>
      <c r="LFG194" s="78"/>
      <c r="LFH194" s="78"/>
      <c r="LFI194" s="78"/>
      <c r="LFJ194" s="100"/>
      <c r="LFK194" s="78"/>
      <c r="LFL194" s="81"/>
      <c r="LFM194" s="102"/>
      <c r="LFN194" s="80"/>
      <c r="LFO194" s="78"/>
      <c r="LFP194" s="78"/>
      <c r="LFQ194" s="78"/>
      <c r="LFR194" s="78"/>
      <c r="LFS194" s="83"/>
      <c r="LFT194" s="84"/>
      <c r="LFU194" s="84"/>
      <c r="LFV194" s="84"/>
      <c r="LFW194" s="85"/>
      <c r="LFX194" s="78"/>
      <c r="LFY194" s="78"/>
      <c r="LFZ194" s="78"/>
      <c r="LGA194" s="100"/>
      <c r="LGB194" s="78"/>
      <c r="LGC194" s="81"/>
      <c r="LGD194" s="102"/>
      <c r="LGE194" s="80"/>
      <c r="LGF194" s="78"/>
      <c r="LGG194" s="78"/>
      <c r="LGH194" s="78"/>
      <c r="LGI194" s="78"/>
      <c r="LGJ194" s="83"/>
      <c r="LGK194" s="84"/>
      <c r="LGL194" s="84"/>
      <c r="LGM194" s="84"/>
      <c r="LGN194" s="85"/>
      <c r="LGO194" s="78"/>
      <c r="LGP194" s="78"/>
      <c r="LGQ194" s="78"/>
      <c r="LGR194" s="100"/>
      <c r="LGS194" s="78"/>
      <c r="LGT194" s="81"/>
      <c r="LGU194" s="102"/>
      <c r="LGV194" s="80"/>
      <c r="LGW194" s="78"/>
      <c r="LGX194" s="78"/>
      <c r="LGY194" s="78"/>
      <c r="LGZ194" s="78"/>
      <c r="LHA194" s="83"/>
      <c r="LHB194" s="84"/>
      <c r="LHC194" s="84"/>
      <c r="LHD194" s="84"/>
      <c r="LHE194" s="85"/>
      <c r="LHF194" s="78"/>
      <c r="LHG194" s="78"/>
      <c r="LHH194" s="78"/>
      <c r="LHI194" s="100"/>
      <c r="LHJ194" s="78"/>
      <c r="LHK194" s="81"/>
      <c r="LHL194" s="102"/>
      <c r="LHM194" s="80"/>
      <c r="LHN194" s="78"/>
      <c r="LHO194" s="78"/>
      <c r="LHP194" s="78"/>
      <c r="LHQ194" s="78"/>
      <c r="LHR194" s="83"/>
      <c r="LHS194" s="84"/>
      <c r="LHT194" s="84"/>
      <c r="LHU194" s="84"/>
      <c r="LHV194" s="85"/>
      <c r="LHW194" s="78"/>
      <c r="LHX194" s="78"/>
      <c r="LHY194" s="78"/>
      <c r="LHZ194" s="100"/>
      <c r="LIA194" s="78"/>
      <c r="LIB194" s="81"/>
      <c r="LIC194" s="102"/>
      <c r="LID194" s="80"/>
      <c r="LIE194" s="78"/>
      <c r="LIF194" s="78"/>
      <c r="LIG194" s="78"/>
      <c r="LIH194" s="78"/>
      <c r="LII194" s="83"/>
      <c r="LIJ194" s="84"/>
      <c r="LIK194" s="84"/>
      <c r="LIL194" s="84"/>
      <c r="LIM194" s="85"/>
      <c r="LIN194" s="78"/>
      <c r="LIO194" s="78"/>
      <c r="LIP194" s="78"/>
      <c r="LIQ194" s="100"/>
      <c r="LIR194" s="78"/>
      <c r="LIS194" s="81"/>
      <c r="LIT194" s="102"/>
      <c r="LIU194" s="80"/>
      <c r="LIV194" s="78"/>
      <c r="LIW194" s="78"/>
      <c r="LIX194" s="78"/>
      <c r="LIY194" s="78"/>
      <c r="LIZ194" s="83"/>
      <c r="LJA194" s="84"/>
      <c r="LJB194" s="84"/>
      <c r="LJC194" s="84"/>
      <c r="LJD194" s="85"/>
      <c r="LJE194" s="78"/>
      <c r="LJF194" s="78"/>
      <c r="LJG194" s="78"/>
      <c r="LJH194" s="100"/>
      <c r="LJI194" s="78"/>
      <c r="LJJ194" s="81"/>
      <c r="LJK194" s="102"/>
      <c r="LJL194" s="80"/>
      <c r="LJM194" s="78"/>
      <c r="LJN194" s="78"/>
      <c r="LJO194" s="78"/>
      <c r="LJP194" s="78"/>
      <c r="LJQ194" s="83"/>
      <c r="LJR194" s="84"/>
      <c r="LJS194" s="84"/>
      <c r="LJT194" s="84"/>
      <c r="LJU194" s="85"/>
      <c r="LJV194" s="78"/>
      <c r="LJW194" s="78"/>
      <c r="LJX194" s="78"/>
      <c r="LJY194" s="100"/>
      <c r="LJZ194" s="78"/>
      <c r="LKA194" s="81"/>
      <c r="LKB194" s="102"/>
      <c r="LKC194" s="80"/>
      <c r="LKD194" s="78"/>
      <c r="LKE194" s="78"/>
      <c r="LKF194" s="78"/>
      <c r="LKG194" s="78"/>
      <c r="LKH194" s="83"/>
      <c r="LKI194" s="84"/>
      <c r="LKJ194" s="84"/>
      <c r="LKK194" s="84"/>
      <c r="LKL194" s="85"/>
      <c r="LKM194" s="78"/>
      <c r="LKN194" s="78"/>
      <c r="LKO194" s="78"/>
      <c r="LKP194" s="100"/>
      <c r="LKQ194" s="78"/>
      <c r="LKR194" s="81"/>
      <c r="LKS194" s="102"/>
      <c r="LKT194" s="80"/>
      <c r="LKU194" s="78"/>
      <c r="LKV194" s="78"/>
      <c r="LKW194" s="78"/>
      <c r="LKX194" s="78"/>
      <c r="LKY194" s="83"/>
      <c r="LKZ194" s="84"/>
      <c r="LLA194" s="84"/>
      <c r="LLB194" s="84"/>
      <c r="LLC194" s="85"/>
      <c r="LLD194" s="78"/>
      <c r="LLE194" s="78"/>
      <c r="LLF194" s="78"/>
      <c r="LLG194" s="100"/>
      <c r="LLH194" s="78"/>
      <c r="LLI194" s="81"/>
      <c r="LLJ194" s="102"/>
      <c r="LLK194" s="80"/>
      <c r="LLL194" s="78"/>
      <c r="LLM194" s="78"/>
      <c r="LLN194" s="78"/>
      <c r="LLO194" s="78"/>
      <c r="LLP194" s="83"/>
      <c r="LLQ194" s="84"/>
      <c r="LLR194" s="84"/>
      <c r="LLS194" s="84"/>
      <c r="LLT194" s="85"/>
      <c r="LLU194" s="78"/>
      <c r="LLV194" s="78"/>
      <c r="LLW194" s="78"/>
      <c r="LLX194" s="100"/>
      <c r="LLY194" s="78"/>
      <c r="LLZ194" s="81"/>
      <c r="LMA194" s="102"/>
      <c r="LMB194" s="80"/>
      <c r="LMC194" s="78"/>
      <c r="LMD194" s="78"/>
      <c r="LME194" s="78"/>
      <c r="LMF194" s="78"/>
      <c r="LMG194" s="83"/>
      <c r="LMH194" s="84"/>
      <c r="LMI194" s="84"/>
      <c r="LMJ194" s="84"/>
      <c r="LMK194" s="85"/>
      <c r="LML194" s="78"/>
      <c r="LMM194" s="78"/>
      <c r="LMN194" s="78"/>
      <c r="LMO194" s="100"/>
      <c r="LMP194" s="78"/>
      <c r="LMQ194" s="81"/>
      <c r="LMR194" s="102"/>
      <c r="LMS194" s="80"/>
      <c r="LMT194" s="78"/>
      <c r="LMU194" s="78"/>
      <c r="LMV194" s="78"/>
      <c r="LMW194" s="78"/>
      <c r="LMX194" s="83"/>
      <c r="LMY194" s="84"/>
      <c r="LMZ194" s="84"/>
      <c r="LNA194" s="84"/>
      <c r="LNB194" s="85"/>
      <c r="LNC194" s="78"/>
      <c r="LND194" s="78"/>
      <c r="LNE194" s="78"/>
      <c r="LNF194" s="100"/>
      <c r="LNG194" s="78"/>
      <c r="LNH194" s="81"/>
      <c r="LNI194" s="102"/>
      <c r="LNJ194" s="80"/>
      <c r="LNK194" s="78"/>
      <c r="LNL194" s="78"/>
      <c r="LNM194" s="78"/>
      <c r="LNN194" s="78"/>
      <c r="LNO194" s="83"/>
      <c r="LNP194" s="84"/>
      <c r="LNQ194" s="84"/>
      <c r="LNR194" s="84"/>
      <c r="LNS194" s="85"/>
      <c r="LNT194" s="78"/>
      <c r="LNU194" s="78"/>
      <c r="LNV194" s="78"/>
      <c r="LNW194" s="100"/>
      <c r="LNX194" s="78"/>
      <c r="LNY194" s="81"/>
      <c r="LNZ194" s="102"/>
      <c r="LOA194" s="80"/>
      <c r="LOB194" s="78"/>
      <c r="LOC194" s="78"/>
      <c r="LOD194" s="78"/>
      <c r="LOE194" s="78"/>
      <c r="LOF194" s="83"/>
      <c r="LOG194" s="84"/>
      <c r="LOH194" s="84"/>
      <c r="LOI194" s="84"/>
      <c r="LOJ194" s="85"/>
      <c r="LOK194" s="78"/>
      <c r="LOL194" s="78"/>
      <c r="LOM194" s="78"/>
      <c r="LON194" s="100"/>
      <c r="LOO194" s="78"/>
      <c r="LOP194" s="81"/>
      <c r="LOQ194" s="102"/>
      <c r="LOR194" s="80"/>
      <c r="LOS194" s="78"/>
      <c r="LOT194" s="78"/>
      <c r="LOU194" s="78"/>
      <c r="LOV194" s="78"/>
      <c r="LOW194" s="83"/>
      <c r="LOX194" s="84"/>
      <c r="LOY194" s="84"/>
      <c r="LOZ194" s="84"/>
      <c r="LPA194" s="85"/>
      <c r="LPB194" s="78"/>
      <c r="LPC194" s="78"/>
      <c r="LPD194" s="78"/>
      <c r="LPE194" s="100"/>
      <c r="LPF194" s="78"/>
      <c r="LPG194" s="81"/>
      <c r="LPH194" s="102"/>
      <c r="LPI194" s="80"/>
      <c r="LPJ194" s="78"/>
      <c r="LPK194" s="78"/>
      <c r="LPL194" s="78"/>
      <c r="LPM194" s="78"/>
      <c r="LPN194" s="83"/>
      <c r="LPO194" s="84"/>
      <c r="LPP194" s="84"/>
      <c r="LPQ194" s="84"/>
      <c r="LPR194" s="85"/>
      <c r="LPS194" s="78"/>
      <c r="LPT194" s="78"/>
      <c r="LPU194" s="78"/>
      <c r="LPV194" s="100"/>
      <c r="LPW194" s="78"/>
      <c r="LPX194" s="81"/>
      <c r="LPY194" s="102"/>
      <c r="LPZ194" s="80"/>
      <c r="LQA194" s="78"/>
      <c r="LQB194" s="78"/>
      <c r="LQC194" s="78"/>
      <c r="LQD194" s="78"/>
      <c r="LQE194" s="83"/>
      <c r="LQF194" s="84"/>
      <c r="LQG194" s="84"/>
      <c r="LQH194" s="84"/>
      <c r="LQI194" s="85"/>
      <c r="LQJ194" s="78"/>
      <c r="LQK194" s="78"/>
      <c r="LQL194" s="78"/>
      <c r="LQM194" s="100"/>
      <c r="LQN194" s="78"/>
      <c r="LQO194" s="81"/>
      <c r="LQP194" s="102"/>
      <c r="LQQ194" s="80"/>
      <c r="LQR194" s="78"/>
      <c r="LQS194" s="78"/>
      <c r="LQT194" s="78"/>
      <c r="LQU194" s="78"/>
      <c r="LQV194" s="83"/>
      <c r="LQW194" s="84"/>
      <c r="LQX194" s="84"/>
      <c r="LQY194" s="84"/>
      <c r="LQZ194" s="85"/>
      <c r="LRA194" s="78"/>
      <c r="LRB194" s="78"/>
      <c r="LRC194" s="78"/>
      <c r="LRD194" s="100"/>
      <c r="LRE194" s="78"/>
      <c r="LRF194" s="81"/>
      <c r="LRG194" s="102"/>
      <c r="LRH194" s="80"/>
      <c r="LRI194" s="78"/>
      <c r="LRJ194" s="78"/>
      <c r="LRK194" s="78"/>
      <c r="LRL194" s="78"/>
      <c r="LRM194" s="83"/>
      <c r="LRN194" s="84"/>
      <c r="LRO194" s="84"/>
      <c r="LRP194" s="84"/>
      <c r="LRQ194" s="85"/>
      <c r="LRR194" s="78"/>
      <c r="LRS194" s="78"/>
      <c r="LRT194" s="78"/>
      <c r="LRU194" s="100"/>
      <c r="LRV194" s="78"/>
      <c r="LRW194" s="81"/>
      <c r="LRX194" s="102"/>
      <c r="LRY194" s="80"/>
      <c r="LRZ194" s="78"/>
      <c r="LSA194" s="78"/>
      <c r="LSB194" s="78"/>
      <c r="LSC194" s="78"/>
      <c r="LSD194" s="83"/>
      <c r="LSE194" s="84"/>
      <c r="LSF194" s="84"/>
      <c r="LSG194" s="84"/>
      <c r="LSH194" s="85"/>
      <c r="LSI194" s="78"/>
      <c r="LSJ194" s="78"/>
      <c r="LSK194" s="78"/>
      <c r="LSL194" s="100"/>
      <c r="LSM194" s="78"/>
      <c r="LSN194" s="81"/>
      <c r="LSO194" s="102"/>
      <c r="LSP194" s="80"/>
      <c r="LSQ194" s="78"/>
      <c r="LSR194" s="78"/>
      <c r="LSS194" s="78"/>
      <c r="LST194" s="78"/>
      <c r="LSU194" s="83"/>
      <c r="LSV194" s="84"/>
      <c r="LSW194" s="84"/>
      <c r="LSX194" s="84"/>
      <c r="LSY194" s="85"/>
      <c r="LSZ194" s="78"/>
      <c r="LTA194" s="78"/>
      <c r="LTB194" s="78"/>
      <c r="LTC194" s="100"/>
      <c r="LTD194" s="78"/>
      <c r="LTE194" s="81"/>
      <c r="LTF194" s="102"/>
      <c r="LTG194" s="80"/>
      <c r="LTH194" s="78"/>
      <c r="LTI194" s="78"/>
      <c r="LTJ194" s="78"/>
      <c r="LTK194" s="78"/>
      <c r="LTL194" s="83"/>
      <c r="LTM194" s="84"/>
      <c r="LTN194" s="84"/>
      <c r="LTO194" s="84"/>
      <c r="LTP194" s="85"/>
      <c r="LTQ194" s="78"/>
      <c r="LTR194" s="78"/>
      <c r="LTS194" s="78"/>
      <c r="LTT194" s="100"/>
      <c r="LTU194" s="78"/>
      <c r="LTV194" s="81"/>
      <c r="LTW194" s="102"/>
      <c r="LTX194" s="80"/>
      <c r="LTY194" s="78"/>
      <c r="LTZ194" s="78"/>
      <c r="LUA194" s="78"/>
      <c r="LUB194" s="78"/>
      <c r="LUC194" s="83"/>
      <c r="LUD194" s="84"/>
      <c r="LUE194" s="84"/>
      <c r="LUF194" s="84"/>
      <c r="LUG194" s="85"/>
      <c r="LUH194" s="78"/>
      <c r="LUI194" s="78"/>
      <c r="LUJ194" s="78"/>
      <c r="LUK194" s="100"/>
      <c r="LUL194" s="78"/>
      <c r="LUM194" s="81"/>
      <c r="LUN194" s="102"/>
      <c r="LUO194" s="80"/>
      <c r="LUP194" s="78"/>
      <c r="LUQ194" s="78"/>
      <c r="LUR194" s="78"/>
      <c r="LUS194" s="78"/>
      <c r="LUT194" s="83"/>
      <c r="LUU194" s="84"/>
      <c r="LUV194" s="84"/>
      <c r="LUW194" s="84"/>
      <c r="LUX194" s="85"/>
      <c r="LUY194" s="78"/>
      <c r="LUZ194" s="78"/>
      <c r="LVA194" s="78"/>
      <c r="LVB194" s="100"/>
      <c r="LVC194" s="78"/>
      <c r="LVD194" s="81"/>
      <c r="LVE194" s="102"/>
      <c r="LVF194" s="80"/>
      <c r="LVG194" s="78"/>
      <c r="LVH194" s="78"/>
      <c r="LVI194" s="78"/>
      <c r="LVJ194" s="78"/>
      <c r="LVK194" s="83"/>
      <c r="LVL194" s="84"/>
      <c r="LVM194" s="84"/>
      <c r="LVN194" s="84"/>
      <c r="LVO194" s="85"/>
      <c r="LVP194" s="78"/>
      <c r="LVQ194" s="78"/>
      <c r="LVR194" s="78"/>
      <c r="LVS194" s="100"/>
      <c r="LVT194" s="78"/>
      <c r="LVU194" s="81"/>
      <c r="LVV194" s="102"/>
      <c r="LVW194" s="80"/>
      <c r="LVX194" s="78"/>
      <c r="LVY194" s="78"/>
      <c r="LVZ194" s="78"/>
      <c r="LWA194" s="78"/>
      <c r="LWB194" s="83"/>
      <c r="LWC194" s="84"/>
      <c r="LWD194" s="84"/>
      <c r="LWE194" s="84"/>
      <c r="LWF194" s="85"/>
      <c r="LWG194" s="78"/>
      <c r="LWH194" s="78"/>
      <c r="LWI194" s="78"/>
      <c r="LWJ194" s="100"/>
      <c r="LWK194" s="78"/>
      <c r="LWL194" s="81"/>
      <c r="LWM194" s="102"/>
      <c r="LWN194" s="80"/>
      <c r="LWO194" s="78"/>
      <c r="LWP194" s="78"/>
      <c r="LWQ194" s="78"/>
      <c r="LWR194" s="78"/>
      <c r="LWS194" s="83"/>
      <c r="LWT194" s="84"/>
      <c r="LWU194" s="84"/>
      <c r="LWV194" s="84"/>
      <c r="LWW194" s="85"/>
      <c r="LWX194" s="78"/>
      <c r="LWY194" s="78"/>
      <c r="LWZ194" s="78"/>
      <c r="LXA194" s="100"/>
      <c r="LXB194" s="78"/>
      <c r="LXC194" s="81"/>
      <c r="LXD194" s="102"/>
      <c r="LXE194" s="80"/>
      <c r="LXF194" s="78"/>
      <c r="LXG194" s="78"/>
      <c r="LXH194" s="78"/>
      <c r="LXI194" s="78"/>
      <c r="LXJ194" s="83"/>
      <c r="LXK194" s="84"/>
      <c r="LXL194" s="84"/>
      <c r="LXM194" s="84"/>
      <c r="LXN194" s="85"/>
      <c r="LXO194" s="78"/>
      <c r="LXP194" s="78"/>
      <c r="LXQ194" s="78"/>
      <c r="LXR194" s="100"/>
      <c r="LXS194" s="78"/>
      <c r="LXT194" s="81"/>
      <c r="LXU194" s="102"/>
      <c r="LXV194" s="80"/>
      <c r="LXW194" s="78"/>
      <c r="LXX194" s="78"/>
      <c r="LXY194" s="78"/>
      <c r="LXZ194" s="78"/>
      <c r="LYA194" s="83"/>
      <c r="LYB194" s="84"/>
      <c r="LYC194" s="84"/>
      <c r="LYD194" s="84"/>
      <c r="LYE194" s="85"/>
      <c r="LYF194" s="78"/>
      <c r="LYG194" s="78"/>
      <c r="LYH194" s="78"/>
      <c r="LYI194" s="100"/>
      <c r="LYJ194" s="78"/>
      <c r="LYK194" s="81"/>
      <c r="LYL194" s="102"/>
      <c r="LYM194" s="80"/>
      <c r="LYN194" s="78"/>
      <c r="LYO194" s="78"/>
      <c r="LYP194" s="78"/>
      <c r="LYQ194" s="78"/>
      <c r="LYR194" s="83"/>
      <c r="LYS194" s="84"/>
      <c r="LYT194" s="84"/>
      <c r="LYU194" s="84"/>
      <c r="LYV194" s="85"/>
      <c r="LYW194" s="78"/>
      <c r="LYX194" s="78"/>
      <c r="LYY194" s="78"/>
      <c r="LYZ194" s="100"/>
      <c r="LZA194" s="78"/>
      <c r="LZB194" s="81"/>
      <c r="LZC194" s="102"/>
      <c r="LZD194" s="80"/>
      <c r="LZE194" s="78"/>
      <c r="LZF194" s="78"/>
      <c r="LZG194" s="78"/>
      <c r="LZH194" s="78"/>
      <c r="LZI194" s="83"/>
      <c r="LZJ194" s="84"/>
      <c r="LZK194" s="84"/>
      <c r="LZL194" s="84"/>
      <c r="LZM194" s="85"/>
      <c r="LZN194" s="78"/>
      <c r="LZO194" s="78"/>
      <c r="LZP194" s="78"/>
      <c r="LZQ194" s="100"/>
      <c r="LZR194" s="78"/>
      <c r="LZS194" s="81"/>
      <c r="LZT194" s="102"/>
      <c r="LZU194" s="80"/>
      <c r="LZV194" s="78"/>
      <c r="LZW194" s="78"/>
      <c r="LZX194" s="78"/>
      <c r="LZY194" s="78"/>
      <c r="LZZ194" s="83"/>
      <c r="MAA194" s="84"/>
      <c r="MAB194" s="84"/>
      <c r="MAC194" s="84"/>
      <c r="MAD194" s="85"/>
      <c r="MAE194" s="78"/>
      <c r="MAF194" s="78"/>
      <c r="MAG194" s="78"/>
      <c r="MAH194" s="100"/>
      <c r="MAI194" s="78"/>
      <c r="MAJ194" s="81"/>
      <c r="MAK194" s="102"/>
      <c r="MAL194" s="80"/>
      <c r="MAM194" s="78"/>
      <c r="MAN194" s="78"/>
      <c r="MAO194" s="78"/>
      <c r="MAP194" s="78"/>
      <c r="MAQ194" s="83"/>
      <c r="MAR194" s="84"/>
      <c r="MAS194" s="84"/>
      <c r="MAT194" s="84"/>
      <c r="MAU194" s="85"/>
      <c r="MAV194" s="78"/>
      <c r="MAW194" s="78"/>
      <c r="MAX194" s="78"/>
      <c r="MAY194" s="100"/>
      <c r="MAZ194" s="78"/>
      <c r="MBA194" s="81"/>
      <c r="MBB194" s="102"/>
      <c r="MBC194" s="80"/>
      <c r="MBD194" s="78"/>
      <c r="MBE194" s="78"/>
      <c r="MBF194" s="78"/>
      <c r="MBG194" s="78"/>
      <c r="MBH194" s="83"/>
      <c r="MBI194" s="84"/>
      <c r="MBJ194" s="84"/>
      <c r="MBK194" s="84"/>
      <c r="MBL194" s="85"/>
      <c r="MBM194" s="78"/>
      <c r="MBN194" s="78"/>
      <c r="MBO194" s="78"/>
      <c r="MBP194" s="100"/>
      <c r="MBQ194" s="78"/>
      <c r="MBR194" s="81"/>
      <c r="MBS194" s="102"/>
      <c r="MBT194" s="80"/>
      <c r="MBU194" s="78"/>
      <c r="MBV194" s="78"/>
      <c r="MBW194" s="78"/>
      <c r="MBX194" s="78"/>
      <c r="MBY194" s="83"/>
      <c r="MBZ194" s="84"/>
      <c r="MCA194" s="84"/>
      <c r="MCB194" s="84"/>
      <c r="MCC194" s="85"/>
      <c r="MCD194" s="78"/>
      <c r="MCE194" s="78"/>
      <c r="MCF194" s="78"/>
      <c r="MCG194" s="100"/>
      <c r="MCH194" s="78"/>
      <c r="MCI194" s="81"/>
      <c r="MCJ194" s="102"/>
      <c r="MCK194" s="80"/>
      <c r="MCL194" s="78"/>
      <c r="MCM194" s="78"/>
      <c r="MCN194" s="78"/>
      <c r="MCO194" s="78"/>
      <c r="MCP194" s="83"/>
      <c r="MCQ194" s="84"/>
      <c r="MCR194" s="84"/>
      <c r="MCS194" s="84"/>
      <c r="MCT194" s="85"/>
      <c r="MCU194" s="78"/>
      <c r="MCV194" s="78"/>
      <c r="MCW194" s="78"/>
      <c r="MCX194" s="100"/>
      <c r="MCY194" s="78"/>
      <c r="MCZ194" s="81"/>
      <c r="MDA194" s="102"/>
      <c r="MDB194" s="80"/>
      <c r="MDC194" s="78"/>
      <c r="MDD194" s="78"/>
      <c r="MDE194" s="78"/>
      <c r="MDF194" s="78"/>
      <c r="MDG194" s="83"/>
      <c r="MDH194" s="84"/>
      <c r="MDI194" s="84"/>
      <c r="MDJ194" s="84"/>
      <c r="MDK194" s="85"/>
      <c r="MDL194" s="78"/>
      <c r="MDM194" s="78"/>
      <c r="MDN194" s="78"/>
      <c r="MDO194" s="100"/>
      <c r="MDP194" s="78"/>
      <c r="MDQ194" s="81"/>
      <c r="MDR194" s="102"/>
      <c r="MDS194" s="80"/>
      <c r="MDT194" s="78"/>
      <c r="MDU194" s="78"/>
      <c r="MDV194" s="78"/>
      <c r="MDW194" s="78"/>
      <c r="MDX194" s="83"/>
      <c r="MDY194" s="84"/>
      <c r="MDZ194" s="84"/>
      <c r="MEA194" s="84"/>
      <c r="MEB194" s="85"/>
      <c r="MEC194" s="78"/>
      <c r="MED194" s="78"/>
      <c r="MEE194" s="78"/>
      <c r="MEF194" s="100"/>
      <c r="MEG194" s="78"/>
      <c r="MEH194" s="81"/>
      <c r="MEI194" s="102"/>
      <c r="MEJ194" s="80"/>
      <c r="MEK194" s="78"/>
      <c r="MEL194" s="78"/>
      <c r="MEM194" s="78"/>
      <c r="MEN194" s="78"/>
      <c r="MEO194" s="83"/>
      <c r="MEP194" s="84"/>
      <c r="MEQ194" s="84"/>
      <c r="MER194" s="84"/>
      <c r="MES194" s="85"/>
      <c r="MET194" s="78"/>
      <c r="MEU194" s="78"/>
      <c r="MEV194" s="78"/>
      <c r="MEW194" s="100"/>
      <c r="MEX194" s="78"/>
      <c r="MEY194" s="81"/>
      <c r="MEZ194" s="102"/>
      <c r="MFA194" s="80"/>
      <c r="MFB194" s="78"/>
      <c r="MFC194" s="78"/>
      <c r="MFD194" s="78"/>
      <c r="MFE194" s="78"/>
      <c r="MFF194" s="83"/>
      <c r="MFG194" s="84"/>
      <c r="MFH194" s="84"/>
      <c r="MFI194" s="84"/>
      <c r="MFJ194" s="85"/>
      <c r="MFK194" s="78"/>
      <c r="MFL194" s="78"/>
      <c r="MFM194" s="78"/>
      <c r="MFN194" s="100"/>
      <c r="MFO194" s="78"/>
      <c r="MFP194" s="81"/>
      <c r="MFQ194" s="102"/>
      <c r="MFR194" s="80"/>
      <c r="MFS194" s="78"/>
      <c r="MFT194" s="78"/>
      <c r="MFU194" s="78"/>
      <c r="MFV194" s="78"/>
      <c r="MFW194" s="83"/>
      <c r="MFX194" s="84"/>
      <c r="MFY194" s="84"/>
      <c r="MFZ194" s="84"/>
      <c r="MGA194" s="85"/>
      <c r="MGB194" s="78"/>
      <c r="MGC194" s="78"/>
      <c r="MGD194" s="78"/>
      <c r="MGE194" s="100"/>
      <c r="MGF194" s="78"/>
      <c r="MGG194" s="81"/>
      <c r="MGH194" s="102"/>
      <c r="MGI194" s="80"/>
      <c r="MGJ194" s="78"/>
      <c r="MGK194" s="78"/>
      <c r="MGL194" s="78"/>
      <c r="MGM194" s="78"/>
      <c r="MGN194" s="83"/>
      <c r="MGO194" s="84"/>
      <c r="MGP194" s="84"/>
      <c r="MGQ194" s="84"/>
      <c r="MGR194" s="85"/>
      <c r="MGS194" s="78"/>
      <c r="MGT194" s="78"/>
      <c r="MGU194" s="78"/>
      <c r="MGV194" s="100"/>
      <c r="MGW194" s="78"/>
      <c r="MGX194" s="81"/>
      <c r="MGY194" s="102"/>
      <c r="MGZ194" s="80"/>
      <c r="MHA194" s="78"/>
      <c r="MHB194" s="78"/>
      <c r="MHC194" s="78"/>
      <c r="MHD194" s="78"/>
      <c r="MHE194" s="83"/>
      <c r="MHF194" s="84"/>
      <c r="MHG194" s="84"/>
      <c r="MHH194" s="84"/>
      <c r="MHI194" s="85"/>
      <c r="MHJ194" s="78"/>
      <c r="MHK194" s="78"/>
      <c r="MHL194" s="78"/>
      <c r="MHM194" s="100"/>
      <c r="MHN194" s="78"/>
      <c r="MHO194" s="81"/>
      <c r="MHP194" s="102"/>
      <c r="MHQ194" s="80"/>
      <c r="MHR194" s="78"/>
      <c r="MHS194" s="78"/>
      <c r="MHT194" s="78"/>
      <c r="MHU194" s="78"/>
      <c r="MHV194" s="83"/>
      <c r="MHW194" s="84"/>
      <c r="MHX194" s="84"/>
      <c r="MHY194" s="84"/>
      <c r="MHZ194" s="85"/>
      <c r="MIA194" s="78"/>
      <c r="MIB194" s="78"/>
      <c r="MIC194" s="78"/>
      <c r="MID194" s="100"/>
      <c r="MIE194" s="78"/>
      <c r="MIF194" s="81"/>
      <c r="MIG194" s="102"/>
      <c r="MIH194" s="80"/>
      <c r="MII194" s="78"/>
      <c r="MIJ194" s="78"/>
      <c r="MIK194" s="78"/>
      <c r="MIL194" s="78"/>
      <c r="MIM194" s="83"/>
      <c r="MIN194" s="84"/>
      <c r="MIO194" s="84"/>
      <c r="MIP194" s="84"/>
      <c r="MIQ194" s="85"/>
      <c r="MIR194" s="78"/>
      <c r="MIS194" s="78"/>
      <c r="MIT194" s="78"/>
      <c r="MIU194" s="100"/>
      <c r="MIV194" s="78"/>
      <c r="MIW194" s="81"/>
      <c r="MIX194" s="102"/>
      <c r="MIY194" s="80"/>
      <c r="MIZ194" s="78"/>
      <c r="MJA194" s="78"/>
      <c r="MJB194" s="78"/>
      <c r="MJC194" s="78"/>
      <c r="MJD194" s="83"/>
      <c r="MJE194" s="84"/>
      <c r="MJF194" s="84"/>
      <c r="MJG194" s="84"/>
      <c r="MJH194" s="85"/>
      <c r="MJI194" s="78"/>
      <c r="MJJ194" s="78"/>
      <c r="MJK194" s="78"/>
      <c r="MJL194" s="100"/>
      <c r="MJM194" s="78"/>
      <c r="MJN194" s="81"/>
      <c r="MJO194" s="102"/>
      <c r="MJP194" s="80"/>
      <c r="MJQ194" s="78"/>
      <c r="MJR194" s="78"/>
      <c r="MJS194" s="78"/>
      <c r="MJT194" s="78"/>
      <c r="MJU194" s="83"/>
      <c r="MJV194" s="84"/>
      <c r="MJW194" s="84"/>
      <c r="MJX194" s="84"/>
      <c r="MJY194" s="85"/>
      <c r="MJZ194" s="78"/>
      <c r="MKA194" s="78"/>
      <c r="MKB194" s="78"/>
      <c r="MKC194" s="100"/>
      <c r="MKD194" s="78"/>
      <c r="MKE194" s="81"/>
      <c r="MKF194" s="102"/>
      <c r="MKG194" s="80"/>
      <c r="MKH194" s="78"/>
      <c r="MKI194" s="78"/>
      <c r="MKJ194" s="78"/>
      <c r="MKK194" s="78"/>
      <c r="MKL194" s="83"/>
      <c r="MKM194" s="84"/>
      <c r="MKN194" s="84"/>
      <c r="MKO194" s="84"/>
      <c r="MKP194" s="85"/>
      <c r="MKQ194" s="78"/>
      <c r="MKR194" s="78"/>
      <c r="MKS194" s="78"/>
      <c r="MKT194" s="100"/>
      <c r="MKU194" s="78"/>
      <c r="MKV194" s="81"/>
      <c r="MKW194" s="102"/>
      <c r="MKX194" s="80"/>
      <c r="MKY194" s="78"/>
      <c r="MKZ194" s="78"/>
      <c r="MLA194" s="78"/>
      <c r="MLB194" s="78"/>
      <c r="MLC194" s="83"/>
      <c r="MLD194" s="84"/>
      <c r="MLE194" s="84"/>
      <c r="MLF194" s="84"/>
      <c r="MLG194" s="85"/>
      <c r="MLH194" s="78"/>
      <c r="MLI194" s="78"/>
      <c r="MLJ194" s="78"/>
      <c r="MLK194" s="100"/>
      <c r="MLL194" s="78"/>
      <c r="MLM194" s="81"/>
      <c r="MLN194" s="102"/>
      <c r="MLO194" s="80"/>
      <c r="MLP194" s="78"/>
      <c r="MLQ194" s="78"/>
      <c r="MLR194" s="78"/>
      <c r="MLS194" s="78"/>
      <c r="MLT194" s="83"/>
      <c r="MLU194" s="84"/>
      <c r="MLV194" s="84"/>
      <c r="MLW194" s="84"/>
      <c r="MLX194" s="85"/>
      <c r="MLY194" s="78"/>
      <c r="MLZ194" s="78"/>
      <c r="MMA194" s="78"/>
      <c r="MMB194" s="100"/>
      <c r="MMC194" s="78"/>
      <c r="MMD194" s="81"/>
      <c r="MME194" s="102"/>
      <c r="MMF194" s="80"/>
      <c r="MMG194" s="78"/>
      <c r="MMH194" s="78"/>
      <c r="MMI194" s="78"/>
      <c r="MMJ194" s="78"/>
      <c r="MMK194" s="83"/>
      <c r="MML194" s="84"/>
      <c r="MMM194" s="84"/>
      <c r="MMN194" s="84"/>
      <c r="MMO194" s="85"/>
      <c r="MMP194" s="78"/>
      <c r="MMQ194" s="78"/>
      <c r="MMR194" s="78"/>
      <c r="MMS194" s="100"/>
      <c r="MMT194" s="78"/>
      <c r="MMU194" s="81"/>
      <c r="MMV194" s="102"/>
      <c r="MMW194" s="80"/>
      <c r="MMX194" s="78"/>
      <c r="MMY194" s="78"/>
      <c r="MMZ194" s="78"/>
      <c r="MNA194" s="78"/>
      <c r="MNB194" s="83"/>
      <c r="MNC194" s="84"/>
      <c r="MND194" s="84"/>
      <c r="MNE194" s="84"/>
      <c r="MNF194" s="85"/>
      <c r="MNG194" s="78"/>
      <c r="MNH194" s="78"/>
      <c r="MNI194" s="78"/>
      <c r="MNJ194" s="100"/>
      <c r="MNK194" s="78"/>
      <c r="MNL194" s="81"/>
      <c r="MNM194" s="102"/>
      <c r="MNN194" s="80"/>
      <c r="MNO194" s="78"/>
      <c r="MNP194" s="78"/>
      <c r="MNQ194" s="78"/>
      <c r="MNR194" s="78"/>
      <c r="MNS194" s="83"/>
      <c r="MNT194" s="84"/>
      <c r="MNU194" s="84"/>
      <c r="MNV194" s="84"/>
      <c r="MNW194" s="85"/>
      <c r="MNX194" s="78"/>
      <c r="MNY194" s="78"/>
      <c r="MNZ194" s="78"/>
      <c r="MOA194" s="100"/>
      <c r="MOB194" s="78"/>
      <c r="MOC194" s="81"/>
      <c r="MOD194" s="102"/>
      <c r="MOE194" s="80"/>
      <c r="MOF194" s="78"/>
      <c r="MOG194" s="78"/>
      <c r="MOH194" s="78"/>
      <c r="MOI194" s="78"/>
      <c r="MOJ194" s="83"/>
      <c r="MOK194" s="84"/>
      <c r="MOL194" s="84"/>
      <c r="MOM194" s="84"/>
      <c r="MON194" s="85"/>
      <c r="MOO194" s="78"/>
      <c r="MOP194" s="78"/>
      <c r="MOQ194" s="78"/>
      <c r="MOR194" s="100"/>
      <c r="MOS194" s="78"/>
      <c r="MOT194" s="81"/>
      <c r="MOU194" s="102"/>
      <c r="MOV194" s="80"/>
      <c r="MOW194" s="78"/>
      <c r="MOX194" s="78"/>
      <c r="MOY194" s="78"/>
      <c r="MOZ194" s="78"/>
      <c r="MPA194" s="83"/>
      <c r="MPB194" s="84"/>
      <c r="MPC194" s="84"/>
      <c r="MPD194" s="84"/>
      <c r="MPE194" s="85"/>
      <c r="MPF194" s="78"/>
      <c r="MPG194" s="78"/>
      <c r="MPH194" s="78"/>
      <c r="MPI194" s="100"/>
      <c r="MPJ194" s="78"/>
      <c r="MPK194" s="81"/>
      <c r="MPL194" s="102"/>
      <c r="MPM194" s="80"/>
      <c r="MPN194" s="78"/>
      <c r="MPO194" s="78"/>
      <c r="MPP194" s="78"/>
      <c r="MPQ194" s="78"/>
      <c r="MPR194" s="83"/>
      <c r="MPS194" s="84"/>
      <c r="MPT194" s="84"/>
      <c r="MPU194" s="84"/>
      <c r="MPV194" s="85"/>
      <c r="MPW194" s="78"/>
      <c r="MPX194" s="78"/>
      <c r="MPY194" s="78"/>
      <c r="MPZ194" s="100"/>
      <c r="MQA194" s="78"/>
      <c r="MQB194" s="81"/>
      <c r="MQC194" s="102"/>
      <c r="MQD194" s="80"/>
      <c r="MQE194" s="78"/>
      <c r="MQF194" s="78"/>
      <c r="MQG194" s="78"/>
      <c r="MQH194" s="78"/>
      <c r="MQI194" s="83"/>
      <c r="MQJ194" s="84"/>
      <c r="MQK194" s="84"/>
      <c r="MQL194" s="84"/>
      <c r="MQM194" s="85"/>
      <c r="MQN194" s="78"/>
      <c r="MQO194" s="78"/>
      <c r="MQP194" s="78"/>
      <c r="MQQ194" s="100"/>
      <c r="MQR194" s="78"/>
      <c r="MQS194" s="81"/>
      <c r="MQT194" s="102"/>
      <c r="MQU194" s="80"/>
      <c r="MQV194" s="78"/>
      <c r="MQW194" s="78"/>
      <c r="MQX194" s="78"/>
      <c r="MQY194" s="78"/>
      <c r="MQZ194" s="83"/>
      <c r="MRA194" s="84"/>
      <c r="MRB194" s="84"/>
      <c r="MRC194" s="84"/>
      <c r="MRD194" s="85"/>
      <c r="MRE194" s="78"/>
      <c r="MRF194" s="78"/>
      <c r="MRG194" s="78"/>
      <c r="MRH194" s="100"/>
      <c r="MRI194" s="78"/>
      <c r="MRJ194" s="81"/>
      <c r="MRK194" s="102"/>
      <c r="MRL194" s="80"/>
      <c r="MRM194" s="78"/>
      <c r="MRN194" s="78"/>
      <c r="MRO194" s="78"/>
      <c r="MRP194" s="78"/>
      <c r="MRQ194" s="83"/>
      <c r="MRR194" s="84"/>
      <c r="MRS194" s="84"/>
      <c r="MRT194" s="84"/>
      <c r="MRU194" s="85"/>
      <c r="MRV194" s="78"/>
      <c r="MRW194" s="78"/>
      <c r="MRX194" s="78"/>
      <c r="MRY194" s="100"/>
      <c r="MRZ194" s="78"/>
      <c r="MSA194" s="81"/>
      <c r="MSB194" s="102"/>
      <c r="MSC194" s="80"/>
      <c r="MSD194" s="78"/>
      <c r="MSE194" s="78"/>
      <c r="MSF194" s="78"/>
      <c r="MSG194" s="78"/>
      <c r="MSH194" s="83"/>
      <c r="MSI194" s="84"/>
      <c r="MSJ194" s="84"/>
      <c r="MSK194" s="84"/>
      <c r="MSL194" s="85"/>
      <c r="MSM194" s="78"/>
      <c r="MSN194" s="78"/>
      <c r="MSO194" s="78"/>
      <c r="MSP194" s="100"/>
      <c r="MSQ194" s="78"/>
      <c r="MSR194" s="81"/>
      <c r="MSS194" s="102"/>
      <c r="MST194" s="80"/>
      <c r="MSU194" s="78"/>
      <c r="MSV194" s="78"/>
      <c r="MSW194" s="78"/>
      <c r="MSX194" s="78"/>
      <c r="MSY194" s="83"/>
      <c r="MSZ194" s="84"/>
      <c r="MTA194" s="84"/>
      <c r="MTB194" s="84"/>
      <c r="MTC194" s="85"/>
      <c r="MTD194" s="78"/>
      <c r="MTE194" s="78"/>
      <c r="MTF194" s="78"/>
      <c r="MTG194" s="100"/>
      <c r="MTH194" s="78"/>
      <c r="MTI194" s="81"/>
      <c r="MTJ194" s="102"/>
      <c r="MTK194" s="80"/>
      <c r="MTL194" s="78"/>
      <c r="MTM194" s="78"/>
      <c r="MTN194" s="78"/>
      <c r="MTO194" s="78"/>
      <c r="MTP194" s="83"/>
      <c r="MTQ194" s="84"/>
      <c r="MTR194" s="84"/>
      <c r="MTS194" s="84"/>
      <c r="MTT194" s="85"/>
      <c r="MTU194" s="78"/>
      <c r="MTV194" s="78"/>
      <c r="MTW194" s="78"/>
      <c r="MTX194" s="100"/>
      <c r="MTY194" s="78"/>
      <c r="MTZ194" s="81"/>
      <c r="MUA194" s="102"/>
      <c r="MUB194" s="80"/>
      <c r="MUC194" s="78"/>
      <c r="MUD194" s="78"/>
      <c r="MUE194" s="78"/>
      <c r="MUF194" s="78"/>
      <c r="MUG194" s="83"/>
      <c r="MUH194" s="84"/>
      <c r="MUI194" s="84"/>
      <c r="MUJ194" s="84"/>
      <c r="MUK194" s="85"/>
      <c r="MUL194" s="78"/>
      <c r="MUM194" s="78"/>
      <c r="MUN194" s="78"/>
      <c r="MUO194" s="100"/>
      <c r="MUP194" s="78"/>
      <c r="MUQ194" s="81"/>
      <c r="MUR194" s="102"/>
      <c r="MUS194" s="80"/>
      <c r="MUT194" s="78"/>
      <c r="MUU194" s="78"/>
      <c r="MUV194" s="78"/>
      <c r="MUW194" s="78"/>
      <c r="MUX194" s="83"/>
      <c r="MUY194" s="84"/>
      <c r="MUZ194" s="84"/>
      <c r="MVA194" s="84"/>
      <c r="MVB194" s="85"/>
      <c r="MVC194" s="78"/>
      <c r="MVD194" s="78"/>
      <c r="MVE194" s="78"/>
      <c r="MVF194" s="100"/>
      <c r="MVG194" s="78"/>
      <c r="MVH194" s="81"/>
      <c r="MVI194" s="102"/>
      <c r="MVJ194" s="80"/>
      <c r="MVK194" s="78"/>
      <c r="MVL194" s="78"/>
      <c r="MVM194" s="78"/>
      <c r="MVN194" s="78"/>
      <c r="MVO194" s="83"/>
      <c r="MVP194" s="84"/>
      <c r="MVQ194" s="84"/>
      <c r="MVR194" s="84"/>
      <c r="MVS194" s="85"/>
      <c r="MVT194" s="78"/>
      <c r="MVU194" s="78"/>
      <c r="MVV194" s="78"/>
      <c r="MVW194" s="100"/>
      <c r="MVX194" s="78"/>
      <c r="MVY194" s="81"/>
      <c r="MVZ194" s="102"/>
      <c r="MWA194" s="80"/>
      <c r="MWB194" s="78"/>
      <c r="MWC194" s="78"/>
      <c r="MWD194" s="78"/>
      <c r="MWE194" s="78"/>
      <c r="MWF194" s="83"/>
      <c r="MWG194" s="84"/>
      <c r="MWH194" s="84"/>
      <c r="MWI194" s="84"/>
      <c r="MWJ194" s="85"/>
      <c r="MWK194" s="78"/>
      <c r="MWL194" s="78"/>
      <c r="MWM194" s="78"/>
      <c r="MWN194" s="100"/>
      <c r="MWO194" s="78"/>
      <c r="MWP194" s="81"/>
      <c r="MWQ194" s="102"/>
      <c r="MWR194" s="80"/>
      <c r="MWS194" s="78"/>
      <c r="MWT194" s="78"/>
      <c r="MWU194" s="78"/>
      <c r="MWV194" s="78"/>
      <c r="MWW194" s="83"/>
      <c r="MWX194" s="84"/>
      <c r="MWY194" s="84"/>
      <c r="MWZ194" s="84"/>
      <c r="MXA194" s="85"/>
      <c r="MXB194" s="78"/>
      <c r="MXC194" s="78"/>
      <c r="MXD194" s="78"/>
      <c r="MXE194" s="100"/>
      <c r="MXF194" s="78"/>
      <c r="MXG194" s="81"/>
      <c r="MXH194" s="102"/>
      <c r="MXI194" s="80"/>
      <c r="MXJ194" s="78"/>
      <c r="MXK194" s="78"/>
      <c r="MXL194" s="78"/>
      <c r="MXM194" s="78"/>
      <c r="MXN194" s="83"/>
      <c r="MXO194" s="84"/>
      <c r="MXP194" s="84"/>
      <c r="MXQ194" s="84"/>
      <c r="MXR194" s="85"/>
      <c r="MXS194" s="78"/>
      <c r="MXT194" s="78"/>
      <c r="MXU194" s="78"/>
      <c r="MXV194" s="100"/>
      <c r="MXW194" s="78"/>
      <c r="MXX194" s="81"/>
      <c r="MXY194" s="102"/>
      <c r="MXZ194" s="80"/>
      <c r="MYA194" s="78"/>
      <c r="MYB194" s="78"/>
      <c r="MYC194" s="78"/>
      <c r="MYD194" s="78"/>
      <c r="MYE194" s="83"/>
      <c r="MYF194" s="84"/>
      <c r="MYG194" s="84"/>
      <c r="MYH194" s="84"/>
      <c r="MYI194" s="85"/>
      <c r="MYJ194" s="78"/>
      <c r="MYK194" s="78"/>
      <c r="MYL194" s="78"/>
      <c r="MYM194" s="100"/>
      <c r="MYN194" s="78"/>
      <c r="MYO194" s="81"/>
      <c r="MYP194" s="102"/>
      <c r="MYQ194" s="80"/>
      <c r="MYR194" s="78"/>
      <c r="MYS194" s="78"/>
      <c r="MYT194" s="78"/>
      <c r="MYU194" s="78"/>
      <c r="MYV194" s="83"/>
      <c r="MYW194" s="84"/>
      <c r="MYX194" s="84"/>
      <c r="MYY194" s="84"/>
      <c r="MYZ194" s="85"/>
      <c r="MZA194" s="78"/>
      <c r="MZB194" s="78"/>
      <c r="MZC194" s="78"/>
      <c r="MZD194" s="100"/>
      <c r="MZE194" s="78"/>
      <c r="MZF194" s="81"/>
      <c r="MZG194" s="102"/>
      <c r="MZH194" s="80"/>
      <c r="MZI194" s="78"/>
      <c r="MZJ194" s="78"/>
      <c r="MZK194" s="78"/>
      <c r="MZL194" s="78"/>
      <c r="MZM194" s="83"/>
      <c r="MZN194" s="84"/>
      <c r="MZO194" s="84"/>
      <c r="MZP194" s="84"/>
      <c r="MZQ194" s="85"/>
      <c r="MZR194" s="78"/>
      <c r="MZS194" s="78"/>
      <c r="MZT194" s="78"/>
      <c r="MZU194" s="100"/>
      <c r="MZV194" s="78"/>
      <c r="MZW194" s="81"/>
      <c r="MZX194" s="102"/>
      <c r="MZY194" s="80"/>
      <c r="MZZ194" s="78"/>
      <c r="NAA194" s="78"/>
      <c r="NAB194" s="78"/>
      <c r="NAC194" s="78"/>
      <c r="NAD194" s="83"/>
      <c r="NAE194" s="84"/>
      <c r="NAF194" s="84"/>
      <c r="NAG194" s="84"/>
      <c r="NAH194" s="85"/>
      <c r="NAI194" s="78"/>
      <c r="NAJ194" s="78"/>
      <c r="NAK194" s="78"/>
      <c r="NAL194" s="100"/>
      <c r="NAM194" s="78"/>
      <c r="NAN194" s="81"/>
      <c r="NAO194" s="102"/>
      <c r="NAP194" s="80"/>
      <c r="NAQ194" s="78"/>
      <c r="NAR194" s="78"/>
      <c r="NAS194" s="78"/>
      <c r="NAT194" s="78"/>
      <c r="NAU194" s="83"/>
      <c r="NAV194" s="84"/>
      <c r="NAW194" s="84"/>
      <c r="NAX194" s="84"/>
      <c r="NAY194" s="85"/>
      <c r="NAZ194" s="78"/>
      <c r="NBA194" s="78"/>
      <c r="NBB194" s="78"/>
      <c r="NBC194" s="100"/>
      <c r="NBD194" s="78"/>
      <c r="NBE194" s="81"/>
      <c r="NBF194" s="102"/>
      <c r="NBG194" s="80"/>
      <c r="NBH194" s="78"/>
      <c r="NBI194" s="78"/>
      <c r="NBJ194" s="78"/>
      <c r="NBK194" s="78"/>
      <c r="NBL194" s="83"/>
      <c r="NBM194" s="84"/>
      <c r="NBN194" s="84"/>
      <c r="NBO194" s="84"/>
      <c r="NBP194" s="85"/>
      <c r="NBQ194" s="78"/>
      <c r="NBR194" s="78"/>
      <c r="NBS194" s="78"/>
      <c r="NBT194" s="100"/>
      <c r="NBU194" s="78"/>
      <c r="NBV194" s="81"/>
      <c r="NBW194" s="102"/>
      <c r="NBX194" s="80"/>
      <c r="NBY194" s="78"/>
      <c r="NBZ194" s="78"/>
      <c r="NCA194" s="78"/>
      <c r="NCB194" s="78"/>
      <c r="NCC194" s="83"/>
      <c r="NCD194" s="84"/>
      <c r="NCE194" s="84"/>
      <c r="NCF194" s="84"/>
      <c r="NCG194" s="85"/>
      <c r="NCH194" s="78"/>
      <c r="NCI194" s="78"/>
      <c r="NCJ194" s="78"/>
      <c r="NCK194" s="100"/>
      <c r="NCL194" s="78"/>
      <c r="NCM194" s="81"/>
      <c r="NCN194" s="102"/>
      <c r="NCO194" s="80"/>
      <c r="NCP194" s="78"/>
      <c r="NCQ194" s="78"/>
      <c r="NCR194" s="78"/>
      <c r="NCS194" s="78"/>
      <c r="NCT194" s="83"/>
      <c r="NCU194" s="84"/>
      <c r="NCV194" s="84"/>
      <c r="NCW194" s="84"/>
      <c r="NCX194" s="85"/>
      <c r="NCY194" s="78"/>
      <c r="NCZ194" s="78"/>
      <c r="NDA194" s="78"/>
      <c r="NDB194" s="100"/>
      <c r="NDC194" s="78"/>
      <c r="NDD194" s="81"/>
      <c r="NDE194" s="102"/>
      <c r="NDF194" s="80"/>
      <c r="NDG194" s="78"/>
      <c r="NDH194" s="78"/>
      <c r="NDI194" s="78"/>
      <c r="NDJ194" s="78"/>
      <c r="NDK194" s="83"/>
      <c r="NDL194" s="84"/>
      <c r="NDM194" s="84"/>
      <c r="NDN194" s="84"/>
      <c r="NDO194" s="85"/>
      <c r="NDP194" s="78"/>
      <c r="NDQ194" s="78"/>
      <c r="NDR194" s="78"/>
      <c r="NDS194" s="100"/>
      <c r="NDT194" s="78"/>
      <c r="NDU194" s="81"/>
      <c r="NDV194" s="102"/>
      <c r="NDW194" s="80"/>
      <c r="NDX194" s="78"/>
      <c r="NDY194" s="78"/>
      <c r="NDZ194" s="78"/>
      <c r="NEA194" s="78"/>
      <c r="NEB194" s="83"/>
      <c r="NEC194" s="84"/>
      <c r="NED194" s="84"/>
      <c r="NEE194" s="84"/>
      <c r="NEF194" s="85"/>
      <c r="NEG194" s="78"/>
      <c r="NEH194" s="78"/>
      <c r="NEI194" s="78"/>
      <c r="NEJ194" s="100"/>
      <c r="NEK194" s="78"/>
      <c r="NEL194" s="81"/>
      <c r="NEM194" s="102"/>
      <c r="NEN194" s="80"/>
      <c r="NEO194" s="78"/>
      <c r="NEP194" s="78"/>
      <c r="NEQ194" s="78"/>
      <c r="NER194" s="78"/>
      <c r="NES194" s="83"/>
      <c r="NET194" s="84"/>
      <c r="NEU194" s="84"/>
      <c r="NEV194" s="84"/>
      <c r="NEW194" s="85"/>
      <c r="NEX194" s="78"/>
      <c r="NEY194" s="78"/>
      <c r="NEZ194" s="78"/>
      <c r="NFA194" s="100"/>
      <c r="NFB194" s="78"/>
      <c r="NFC194" s="81"/>
      <c r="NFD194" s="102"/>
      <c r="NFE194" s="80"/>
      <c r="NFF194" s="78"/>
      <c r="NFG194" s="78"/>
      <c r="NFH194" s="78"/>
      <c r="NFI194" s="78"/>
      <c r="NFJ194" s="83"/>
      <c r="NFK194" s="84"/>
      <c r="NFL194" s="84"/>
      <c r="NFM194" s="84"/>
      <c r="NFN194" s="85"/>
      <c r="NFO194" s="78"/>
      <c r="NFP194" s="78"/>
      <c r="NFQ194" s="78"/>
      <c r="NFR194" s="100"/>
      <c r="NFS194" s="78"/>
      <c r="NFT194" s="81"/>
      <c r="NFU194" s="102"/>
      <c r="NFV194" s="80"/>
      <c r="NFW194" s="78"/>
      <c r="NFX194" s="78"/>
      <c r="NFY194" s="78"/>
      <c r="NFZ194" s="78"/>
      <c r="NGA194" s="83"/>
      <c r="NGB194" s="84"/>
      <c r="NGC194" s="84"/>
      <c r="NGD194" s="84"/>
      <c r="NGE194" s="85"/>
      <c r="NGF194" s="78"/>
      <c r="NGG194" s="78"/>
      <c r="NGH194" s="78"/>
      <c r="NGI194" s="100"/>
      <c r="NGJ194" s="78"/>
      <c r="NGK194" s="81"/>
      <c r="NGL194" s="102"/>
      <c r="NGM194" s="80"/>
      <c r="NGN194" s="78"/>
      <c r="NGO194" s="78"/>
      <c r="NGP194" s="78"/>
      <c r="NGQ194" s="78"/>
      <c r="NGR194" s="83"/>
      <c r="NGS194" s="84"/>
      <c r="NGT194" s="84"/>
      <c r="NGU194" s="84"/>
      <c r="NGV194" s="85"/>
      <c r="NGW194" s="78"/>
      <c r="NGX194" s="78"/>
      <c r="NGY194" s="78"/>
      <c r="NGZ194" s="100"/>
      <c r="NHA194" s="78"/>
      <c r="NHB194" s="81"/>
      <c r="NHC194" s="102"/>
      <c r="NHD194" s="80"/>
      <c r="NHE194" s="78"/>
      <c r="NHF194" s="78"/>
      <c r="NHG194" s="78"/>
      <c r="NHH194" s="78"/>
      <c r="NHI194" s="83"/>
      <c r="NHJ194" s="84"/>
      <c r="NHK194" s="84"/>
      <c r="NHL194" s="84"/>
      <c r="NHM194" s="85"/>
      <c r="NHN194" s="78"/>
      <c r="NHO194" s="78"/>
      <c r="NHP194" s="78"/>
      <c r="NHQ194" s="100"/>
      <c r="NHR194" s="78"/>
      <c r="NHS194" s="81"/>
      <c r="NHT194" s="102"/>
      <c r="NHU194" s="80"/>
      <c r="NHV194" s="78"/>
      <c r="NHW194" s="78"/>
      <c r="NHX194" s="78"/>
      <c r="NHY194" s="78"/>
      <c r="NHZ194" s="83"/>
      <c r="NIA194" s="84"/>
      <c r="NIB194" s="84"/>
      <c r="NIC194" s="84"/>
      <c r="NID194" s="85"/>
      <c r="NIE194" s="78"/>
      <c r="NIF194" s="78"/>
      <c r="NIG194" s="78"/>
      <c r="NIH194" s="100"/>
      <c r="NII194" s="78"/>
      <c r="NIJ194" s="81"/>
      <c r="NIK194" s="102"/>
      <c r="NIL194" s="80"/>
      <c r="NIM194" s="78"/>
      <c r="NIN194" s="78"/>
      <c r="NIO194" s="78"/>
      <c r="NIP194" s="78"/>
      <c r="NIQ194" s="83"/>
      <c r="NIR194" s="84"/>
      <c r="NIS194" s="84"/>
      <c r="NIT194" s="84"/>
      <c r="NIU194" s="85"/>
      <c r="NIV194" s="78"/>
      <c r="NIW194" s="78"/>
      <c r="NIX194" s="78"/>
      <c r="NIY194" s="100"/>
      <c r="NIZ194" s="78"/>
      <c r="NJA194" s="81"/>
      <c r="NJB194" s="102"/>
      <c r="NJC194" s="80"/>
      <c r="NJD194" s="78"/>
      <c r="NJE194" s="78"/>
      <c r="NJF194" s="78"/>
      <c r="NJG194" s="78"/>
      <c r="NJH194" s="83"/>
      <c r="NJI194" s="84"/>
      <c r="NJJ194" s="84"/>
      <c r="NJK194" s="84"/>
      <c r="NJL194" s="85"/>
      <c r="NJM194" s="78"/>
      <c r="NJN194" s="78"/>
      <c r="NJO194" s="78"/>
      <c r="NJP194" s="100"/>
      <c r="NJQ194" s="78"/>
      <c r="NJR194" s="81"/>
      <c r="NJS194" s="102"/>
      <c r="NJT194" s="80"/>
      <c r="NJU194" s="78"/>
      <c r="NJV194" s="78"/>
      <c r="NJW194" s="78"/>
      <c r="NJX194" s="78"/>
      <c r="NJY194" s="83"/>
      <c r="NJZ194" s="84"/>
      <c r="NKA194" s="84"/>
      <c r="NKB194" s="84"/>
      <c r="NKC194" s="85"/>
      <c r="NKD194" s="78"/>
      <c r="NKE194" s="78"/>
      <c r="NKF194" s="78"/>
      <c r="NKG194" s="100"/>
      <c r="NKH194" s="78"/>
      <c r="NKI194" s="81"/>
      <c r="NKJ194" s="102"/>
      <c r="NKK194" s="80"/>
      <c r="NKL194" s="78"/>
      <c r="NKM194" s="78"/>
      <c r="NKN194" s="78"/>
      <c r="NKO194" s="78"/>
      <c r="NKP194" s="83"/>
      <c r="NKQ194" s="84"/>
      <c r="NKR194" s="84"/>
      <c r="NKS194" s="84"/>
      <c r="NKT194" s="85"/>
      <c r="NKU194" s="78"/>
      <c r="NKV194" s="78"/>
      <c r="NKW194" s="78"/>
      <c r="NKX194" s="100"/>
      <c r="NKY194" s="78"/>
      <c r="NKZ194" s="81"/>
      <c r="NLA194" s="102"/>
      <c r="NLB194" s="80"/>
      <c r="NLC194" s="78"/>
      <c r="NLD194" s="78"/>
      <c r="NLE194" s="78"/>
      <c r="NLF194" s="78"/>
      <c r="NLG194" s="83"/>
      <c r="NLH194" s="84"/>
      <c r="NLI194" s="84"/>
      <c r="NLJ194" s="84"/>
      <c r="NLK194" s="85"/>
      <c r="NLL194" s="78"/>
      <c r="NLM194" s="78"/>
      <c r="NLN194" s="78"/>
      <c r="NLO194" s="100"/>
      <c r="NLP194" s="78"/>
      <c r="NLQ194" s="81"/>
      <c r="NLR194" s="102"/>
      <c r="NLS194" s="80"/>
      <c r="NLT194" s="78"/>
      <c r="NLU194" s="78"/>
      <c r="NLV194" s="78"/>
      <c r="NLW194" s="78"/>
      <c r="NLX194" s="83"/>
      <c r="NLY194" s="84"/>
      <c r="NLZ194" s="84"/>
      <c r="NMA194" s="84"/>
      <c r="NMB194" s="85"/>
      <c r="NMC194" s="78"/>
      <c r="NMD194" s="78"/>
      <c r="NME194" s="78"/>
      <c r="NMF194" s="100"/>
      <c r="NMG194" s="78"/>
      <c r="NMH194" s="81"/>
      <c r="NMI194" s="102"/>
      <c r="NMJ194" s="80"/>
      <c r="NMK194" s="78"/>
      <c r="NML194" s="78"/>
      <c r="NMM194" s="78"/>
      <c r="NMN194" s="78"/>
      <c r="NMO194" s="83"/>
      <c r="NMP194" s="84"/>
      <c r="NMQ194" s="84"/>
      <c r="NMR194" s="84"/>
      <c r="NMS194" s="85"/>
      <c r="NMT194" s="78"/>
      <c r="NMU194" s="78"/>
      <c r="NMV194" s="78"/>
      <c r="NMW194" s="100"/>
      <c r="NMX194" s="78"/>
      <c r="NMY194" s="81"/>
      <c r="NMZ194" s="102"/>
      <c r="NNA194" s="80"/>
      <c r="NNB194" s="78"/>
      <c r="NNC194" s="78"/>
      <c r="NND194" s="78"/>
      <c r="NNE194" s="78"/>
      <c r="NNF194" s="83"/>
      <c r="NNG194" s="84"/>
      <c r="NNH194" s="84"/>
      <c r="NNI194" s="84"/>
      <c r="NNJ194" s="85"/>
      <c r="NNK194" s="78"/>
      <c r="NNL194" s="78"/>
      <c r="NNM194" s="78"/>
      <c r="NNN194" s="100"/>
      <c r="NNO194" s="78"/>
      <c r="NNP194" s="81"/>
      <c r="NNQ194" s="102"/>
      <c r="NNR194" s="80"/>
      <c r="NNS194" s="78"/>
      <c r="NNT194" s="78"/>
      <c r="NNU194" s="78"/>
      <c r="NNV194" s="78"/>
      <c r="NNW194" s="83"/>
      <c r="NNX194" s="84"/>
      <c r="NNY194" s="84"/>
      <c r="NNZ194" s="84"/>
      <c r="NOA194" s="85"/>
      <c r="NOB194" s="78"/>
      <c r="NOC194" s="78"/>
      <c r="NOD194" s="78"/>
      <c r="NOE194" s="100"/>
      <c r="NOF194" s="78"/>
      <c r="NOG194" s="81"/>
      <c r="NOH194" s="102"/>
      <c r="NOI194" s="80"/>
      <c r="NOJ194" s="78"/>
      <c r="NOK194" s="78"/>
      <c r="NOL194" s="78"/>
      <c r="NOM194" s="78"/>
      <c r="NON194" s="83"/>
      <c r="NOO194" s="84"/>
      <c r="NOP194" s="84"/>
      <c r="NOQ194" s="84"/>
      <c r="NOR194" s="85"/>
      <c r="NOS194" s="78"/>
      <c r="NOT194" s="78"/>
      <c r="NOU194" s="78"/>
      <c r="NOV194" s="100"/>
      <c r="NOW194" s="78"/>
      <c r="NOX194" s="81"/>
      <c r="NOY194" s="102"/>
      <c r="NOZ194" s="80"/>
      <c r="NPA194" s="78"/>
      <c r="NPB194" s="78"/>
      <c r="NPC194" s="78"/>
      <c r="NPD194" s="78"/>
      <c r="NPE194" s="83"/>
      <c r="NPF194" s="84"/>
      <c r="NPG194" s="84"/>
      <c r="NPH194" s="84"/>
      <c r="NPI194" s="85"/>
      <c r="NPJ194" s="78"/>
      <c r="NPK194" s="78"/>
      <c r="NPL194" s="78"/>
      <c r="NPM194" s="100"/>
      <c r="NPN194" s="78"/>
      <c r="NPO194" s="81"/>
      <c r="NPP194" s="102"/>
      <c r="NPQ194" s="80"/>
      <c r="NPR194" s="78"/>
      <c r="NPS194" s="78"/>
      <c r="NPT194" s="78"/>
      <c r="NPU194" s="78"/>
      <c r="NPV194" s="83"/>
      <c r="NPW194" s="84"/>
      <c r="NPX194" s="84"/>
      <c r="NPY194" s="84"/>
      <c r="NPZ194" s="85"/>
      <c r="NQA194" s="78"/>
      <c r="NQB194" s="78"/>
      <c r="NQC194" s="78"/>
      <c r="NQD194" s="100"/>
      <c r="NQE194" s="78"/>
      <c r="NQF194" s="81"/>
      <c r="NQG194" s="102"/>
      <c r="NQH194" s="80"/>
      <c r="NQI194" s="78"/>
      <c r="NQJ194" s="78"/>
      <c r="NQK194" s="78"/>
      <c r="NQL194" s="78"/>
      <c r="NQM194" s="83"/>
      <c r="NQN194" s="84"/>
      <c r="NQO194" s="84"/>
      <c r="NQP194" s="84"/>
      <c r="NQQ194" s="85"/>
      <c r="NQR194" s="78"/>
      <c r="NQS194" s="78"/>
      <c r="NQT194" s="78"/>
      <c r="NQU194" s="100"/>
      <c r="NQV194" s="78"/>
      <c r="NQW194" s="81"/>
      <c r="NQX194" s="102"/>
      <c r="NQY194" s="80"/>
      <c r="NQZ194" s="78"/>
      <c r="NRA194" s="78"/>
      <c r="NRB194" s="78"/>
      <c r="NRC194" s="78"/>
      <c r="NRD194" s="83"/>
      <c r="NRE194" s="84"/>
      <c r="NRF194" s="84"/>
      <c r="NRG194" s="84"/>
      <c r="NRH194" s="85"/>
      <c r="NRI194" s="78"/>
      <c r="NRJ194" s="78"/>
      <c r="NRK194" s="78"/>
      <c r="NRL194" s="100"/>
      <c r="NRM194" s="78"/>
      <c r="NRN194" s="81"/>
      <c r="NRO194" s="102"/>
      <c r="NRP194" s="80"/>
      <c r="NRQ194" s="78"/>
      <c r="NRR194" s="78"/>
      <c r="NRS194" s="78"/>
      <c r="NRT194" s="78"/>
      <c r="NRU194" s="83"/>
      <c r="NRV194" s="84"/>
      <c r="NRW194" s="84"/>
      <c r="NRX194" s="84"/>
      <c r="NRY194" s="85"/>
      <c r="NRZ194" s="78"/>
      <c r="NSA194" s="78"/>
      <c r="NSB194" s="78"/>
      <c r="NSC194" s="100"/>
      <c r="NSD194" s="78"/>
      <c r="NSE194" s="81"/>
      <c r="NSF194" s="102"/>
      <c r="NSG194" s="80"/>
      <c r="NSH194" s="78"/>
      <c r="NSI194" s="78"/>
      <c r="NSJ194" s="78"/>
      <c r="NSK194" s="78"/>
      <c r="NSL194" s="83"/>
      <c r="NSM194" s="84"/>
      <c r="NSN194" s="84"/>
      <c r="NSO194" s="84"/>
      <c r="NSP194" s="85"/>
      <c r="NSQ194" s="78"/>
      <c r="NSR194" s="78"/>
      <c r="NSS194" s="78"/>
      <c r="NST194" s="100"/>
      <c r="NSU194" s="78"/>
      <c r="NSV194" s="81"/>
      <c r="NSW194" s="102"/>
      <c r="NSX194" s="80"/>
      <c r="NSY194" s="78"/>
      <c r="NSZ194" s="78"/>
      <c r="NTA194" s="78"/>
      <c r="NTB194" s="78"/>
      <c r="NTC194" s="83"/>
      <c r="NTD194" s="84"/>
      <c r="NTE194" s="84"/>
      <c r="NTF194" s="84"/>
      <c r="NTG194" s="85"/>
      <c r="NTH194" s="78"/>
      <c r="NTI194" s="78"/>
      <c r="NTJ194" s="78"/>
      <c r="NTK194" s="100"/>
      <c r="NTL194" s="78"/>
      <c r="NTM194" s="81"/>
      <c r="NTN194" s="102"/>
      <c r="NTO194" s="80"/>
      <c r="NTP194" s="78"/>
      <c r="NTQ194" s="78"/>
      <c r="NTR194" s="78"/>
      <c r="NTS194" s="78"/>
      <c r="NTT194" s="83"/>
      <c r="NTU194" s="84"/>
      <c r="NTV194" s="84"/>
      <c r="NTW194" s="84"/>
      <c r="NTX194" s="85"/>
      <c r="NTY194" s="78"/>
      <c r="NTZ194" s="78"/>
      <c r="NUA194" s="78"/>
      <c r="NUB194" s="100"/>
      <c r="NUC194" s="78"/>
      <c r="NUD194" s="81"/>
      <c r="NUE194" s="102"/>
      <c r="NUF194" s="80"/>
      <c r="NUG194" s="78"/>
      <c r="NUH194" s="78"/>
      <c r="NUI194" s="78"/>
      <c r="NUJ194" s="78"/>
      <c r="NUK194" s="83"/>
      <c r="NUL194" s="84"/>
      <c r="NUM194" s="84"/>
      <c r="NUN194" s="84"/>
      <c r="NUO194" s="85"/>
      <c r="NUP194" s="78"/>
      <c r="NUQ194" s="78"/>
      <c r="NUR194" s="78"/>
      <c r="NUS194" s="100"/>
      <c r="NUT194" s="78"/>
      <c r="NUU194" s="81"/>
      <c r="NUV194" s="102"/>
      <c r="NUW194" s="80"/>
      <c r="NUX194" s="78"/>
      <c r="NUY194" s="78"/>
      <c r="NUZ194" s="78"/>
      <c r="NVA194" s="78"/>
      <c r="NVB194" s="83"/>
      <c r="NVC194" s="84"/>
      <c r="NVD194" s="84"/>
      <c r="NVE194" s="84"/>
      <c r="NVF194" s="85"/>
      <c r="NVG194" s="78"/>
      <c r="NVH194" s="78"/>
      <c r="NVI194" s="78"/>
      <c r="NVJ194" s="100"/>
      <c r="NVK194" s="78"/>
      <c r="NVL194" s="81"/>
      <c r="NVM194" s="102"/>
      <c r="NVN194" s="80"/>
      <c r="NVO194" s="78"/>
      <c r="NVP194" s="78"/>
      <c r="NVQ194" s="78"/>
      <c r="NVR194" s="78"/>
      <c r="NVS194" s="83"/>
      <c r="NVT194" s="84"/>
      <c r="NVU194" s="84"/>
      <c r="NVV194" s="84"/>
      <c r="NVW194" s="85"/>
      <c r="NVX194" s="78"/>
      <c r="NVY194" s="78"/>
      <c r="NVZ194" s="78"/>
      <c r="NWA194" s="100"/>
      <c r="NWB194" s="78"/>
      <c r="NWC194" s="81"/>
      <c r="NWD194" s="102"/>
      <c r="NWE194" s="80"/>
      <c r="NWF194" s="78"/>
      <c r="NWG194" s="78"/>
      <c r="NWH194" s="78"/>
      <c r="NWI194" s="78"/>
      <c r="NWJ194" s="83"/>
      <c r="NWK194" s="84"/>
      <c r="NWL194" s="84"/>
      <c r="NWM194" s="84"/>
      <c r="NWN194" s="85"/>
      <c r="NWO194" s="78"/>
      <c r="NWP194" s="78"/>
      <c r="NWQ194" s="78"/>
      <c r="NWR194" s="100"/>
      <c r="NWS194" s="78"/>
      <c r="NWT194" s="81"/>
      <c r="NWU194" s="102"/>
      <c r="NWV194" s="80"/>
      <c r="NWW194" s="78"/>
      <c r="NWX194" s="78"/>
      <c r="NWY194" s="78"/>
      <c r="NWZ194" s="78"/>
      <c r="NXA194" s="83"/>
      <c r="NXB194" s="84"/>
      <c r="NXC194" s="84"/>
      <c r="NXD194" s="84"/>
      <c r="NXE194" s="85"/>
      <c r="NXF194" s="78"/>
      <c r="NXG194" s="78"/>
      <c r="NXH194" s="78"/>
      <c r="NXI194" s="100"/>
      <c r="NXJ194" s="78"/>
      <c r="NXK194" s="81"/>
      <c r="NXL194" s="102"/>
      <c r="NXM194" s="80"/>
      <c r="NXN194" s="78"/>
      <c r="NXO194" s="78"/>
      <c r="NXP194" s="78"/>
      <c r="NXQ194" s="78"/>
      <c r="NXR194" s="83"/>
      <c r="NXS194" s="84"/>
      <c r="NXT194" s="84"/>
      <c r="NXU194" s="84"/>
      <c r="NXV194" s="85"/>
      <c r="NXW194" s="78"/>
      <c r="NXX194" s="78"/>
      <c r="NXY194" s="78"/>
      <c r="NXZ194" s="100"/>
      <c r="NYA194" s="78"/>
      <c r="NYB194" s="81"/>
      <c r="NYC194" s="102"/>
      <c r="NYD194" s="80"/>
      <c r="NYE194" s="78"/>
      <c r="NYF194" s="78"/>
      <c r="NYG194" s="78"/>
      <c r="NYH194" s="78"/>
      <c r="NYI194" s="83"/>
      <c r="NYJ194" s="84"/>
      <c r="NYK194" s="84"/>
      <c r="NYL194" s="84"/>
      <c r="NYM194" s="85"/>
      <c r="NYN194" s="78"/>
      <c r="NYO194" s="78"/>
      <c r="NYP194" s="78"/>
      <c r="NYQ194" s="100"/>
      <c r="NYR194" s="78"/>
      <c r="NYS194" s="81"/>
      <c r="NYT194" s="102"/>
      <c r="NYU194" s="80"/>
      <c r="NYV194" s="78"/>
      <c r="NYW194" s="78"/>
      <c r="NYX194" s="78"/>
      <c r="NYY194" s="78"/>
      <c r="NYZ194" s="83"/>
      <c r="NZA194" s="84"/>
      <c r="NZB194" s="84"/>
      <c r="NZC194" s="84"/>
      <c r="NZD194" s="85"/>
      <c r="NZE194" s="78"/>
      <c r="NZF194" s="78"/>
      <c r="NZG194" s="78"/>
      <c r="NZH194" s="100"/>
      <c r="NZI194" s="78"/>
      <c r="NZJ194" s="81"/>
      <c r="NZK194" s="102"/>
      <c r="NZL194" s="80"/>
      <c r="NZM194" s="78"/>
      <c r="NZN194" s="78"/>
      <c r="NZO194" s="78"/>
      <c r="NZP194" s="78"/>
      <c r="NZQ194" s="83"/>
      <c r="NZR194" s="84"/>
      <c r="NZS194" s="84"/>
      <c r="NZT194" s="84"/>
      <c r="NZU194" s="85"/>
      <c r="NZV194" s="78"/>
      <c r="NZW194" s="78"/>
      <c r="NZX194" s="78"/>
      <c r="NZY194" s="100"/>
      <c r="NZZ194" s="78"/>
      <c r="OAA194" s="81"/>
      <c r="OAB194" s="102"/>
      <c r="OAC194" s="80"/>
      <c r="OAD194" s="78"/>
      <c r="OAE194" s="78"/>
      <c r="OAF194" s="78"/>
      <c r="OAG194" s="78"/>
      <c r="OAH194" s="83"/>
      <c r="OAI194" s="84"/>
      <c r="OAJ194" s="84"/>
      <c r="OAK194" s="84"/>
      <c r="OAL194" s="85"/>
      <c r="OAM194" s="78"/>
      <c r="OAN194" s="78"/>
      <c r="OAO194" s="78"/>
      <c r="OAP194" s="100"/>
      <c r="OAQ194" s="78"/>
      <c r="OAR194" s="81"/>
      <c r="OAS194" s="102"/>
      <c r="OAT194" s="80"/>
      <c r="OAU194" s="78"/>
      <c r="OAV194" s="78"/>
      <c r="OAW194" s="78"/>
      <c r="OAX194" s="78"/>
      <c r="OAY194" s="83"/>
      <c r="OAZ194" s="84"/>
      <c r="OBA194" s="84"/>
      <c r="OBB194" s="84"/>
      <c r="OBC194" s="85"/>
      <c r="OBD194" s="78"/>
      <c r="OBE194" s="78"/>
      <c r="OBF194" s="78"/>
      <c r="OBG194" s="100"/>
      <c r="OBH194" s="78"/>
      <c r="OBI194" s="81"/>
      <c r="OBJ194" s="102"/>
      <c r="OBK194" s="80"/>
      <c r="OBL194" s="78"/>
      <c r="OBM194" s="78"/>
      <c r="OBN194" s="78"/>
      <c r="OBO194" s="78"/>
      <c r="OBP194" s="83"/>
      <c r="OBQ194" s="84"/>
      <c r="OBR194" s="84"/>
      <c r="OBS194" s="84"/>
      <c r="OBT194" s="85"/>
      <c r="OBU194" s="78"/>
      <c r="OBV194" s="78"/>
      <c r="OBW194" s="78"/>
      <c r="OBX194" s="100"/>
      <c r="OBY194" s="78"/>
      <c r="OBZ194" s="81"/>
      <c r="OCA194" s="102"/>
      <c r="OCB194" s="80"/>
      <c r="OCC194" s="78"/>
      <c r="OCD194" s="78"/>
      <c r="OCE194" s="78"/>
      <c r="OCF194" s="78"/>
      <c r="OCG194" s="83"/>
      <c r="OCH194" s="84"/>
      <c r="OCI194" s="84"/>
      <c r="OCJ194" s="84"/>
      <c r="OCK194" s="85"/>
      <c r="OCL194" s="78"/>
      <c r="OCM194" s="78"/>
      <c r="OCN194" s="78"/>
      <c r="OCO194" s="100"/>
      <c r="OCP194" s="78"/>
      <c r="OCQ194" s="81"/>
      <c r="OCR194" s="102"/>
      <c r="OCS194" s="80"/>
      <c r="OCT194" s="78"/>
      <c r="OCU194" s="78"/>
      <c r="OCV194" s="78"/>
      <c r="OCW194" s="78"/>
      <c r="OCX194" s="83"/>
      <c r="OCY194" s="84"/>
      <c r="OCZ194" s="84"/>
      <c r="ODA194" s="84"/>
      <c r="ODB194" s="85"/>
      <c r="ODC194" s="78"/>
      <c r="ODD194" s="78"/>
      <c r="ODE194" s="78"/>
      <c r="ODF194" s="100"/>
      <c r="ODG194" s="78"/>
      <c r="ODH194" s="81"/>
      <c r="ODI194" s="102"/>
      <c r="ODJ194" s="80"/>
      <c r="ODK194" s="78"/>
      <c r="ODL194" s="78"/>
      <c r="ODM194" s="78"/>
      <c r="ODN194" s="78"/>
      <c r="ODO194" s="83"/>
      <c r="ODP194" s="84"/>
      <c r="ODQ194" s="84"/>
      <c r="ODR194" s="84"/>
      <c r="ODS194" s="85"/>
      <c r="ODT194" s="78"/>
      <c r="ODU194" s="78"/>
      <c r="ODV194" s="78"/>
      <c r="ODW194" s="100"/>
      <c r="ODX194" s="78"/>
      <c r="ODY194" s="81"/>
      <c r="ODZ194" s="102"/>
      <c r="OEA194" s="80"/>
      <c r="OEB194" s="78"/>
      <c r="OEC194" s="78"/>
      <c r="OED194" s="78"/>
      <c r="OEE194" s="78"/>
      <c r="OEF194" s="83"/>
      <c r="OEG194" s="84"/>
      <c r="OEH194" s="84"/>
      <c r="OEI194" s="84"/>
      <c r="OEJ194" s="85"/>
      <c r="OEK194" s="78"/>
      <c r="OEL194" s="78"/>
      <c r="OEM194" s="78"/>
      <c r="OEN194" s="100"/>
      <c r="OEO194" s="78"/>
      <c r="OEP194" s="81"/>
      <c r="OEQ194" s="102"/>
      <c r="OER194" s="80"/>
      <c r="OES194" s="78"/>
      <c r="OET194" s="78"/>
      <c r="OEU194" s="78"/>
      <c r="OEV194" s="78"/>
      <c r="OEW194" s="83"/>
      <c r="OEX194" s="84"/>
      <c r="OEY194" s="84"/>
      <c r="OEZ194" s="84"/>
      <c r="OFA194" s="85"/>
      <c r="OFB194" s="78"/>
      <c r="OFC194" s="78"/>
      <c r="OFD194" s="78"/>
      <c r="OFE194" s="100"/>
      <c r="OFF194" s="78"/>
      <c r="OFG194" s="81"/>
      <c r="OFH194" s="102"/>
      <c r="OFI194" s="80"/>
      <c r="OFJ194" s="78"/>
      <c r="OFK194" s="78"/>
      <c r="OFL194" s="78"/>
      <c r="OFM194" s="78"/>
      <c r="OFN194" s="83"/>
      <c r="OFO194" s="84"/>
      <c r="OFP194" s="84"/>
      <c r="OFQ194" s="84"/>
      <c r="OFR194" s="85"/>
      <c r="OFS194" s="78"/>
      <c r="OFT194" s="78"/>
      <c r="OFU194" s="78"/>
      <c r="OFV194" s="100"/>
      <c r="OFW194" s="78"/>
      <c r="OFX194" s="81"/>
      <c r="OFY194" s="102"/>
      <c r="OFZ194" s="80"/>
      <c r="OGA194" s="78"/>
      <c r="OGB194" s="78"/>
      <c r="OGC194" s="78"/>
      <c r="OGD194" s="78"/>
      <c r="OGE194" s="83"/>
      <c r="OGF194" s="84"/>
      <c r="OGG194" s="84"/>
      <c r="OGH194" s="84"/>
      <c r="OGI194" s="85"/>
      <c r="OGJ194" s="78"/>
      <c r="OGK194" s="78"/>
      <c r="OGL194" s="78"/>
      <c r="OGM194" s="100"/>
      <c r="OGN194" s="78"/>
      <c r="OGO194" s="81"/>
      <c r="OGP194" s="102"/>
      <c r="OGQ194" s="80"/>
      <c r="OGR194" s="78"/>
      <c r="OGS194" s="78"/>
      <c r="OGT194" s="78"/>
      <c r="OGU194" s="78"/>
      <c r="OGV194" s="83"/>
      <c r="OGW194" s="84"/>
      <c r="OGX194" s="84"/>
      <c r="OGY194" s="84"/>
      <c r="OGZ194" s="85"/>
      <c r="OHA194" s="78"/>
      <c r="OHB194" s="78"/>
      <c r="OHC194" s="78"/>
      <c r="OHD194" s="100"/>
      <c r="OHE194" s="78"/>
      <c r="OHF194" s="81"/>
      <c r="OHG194" s="102"/>
      <c r="OHH194" s="80"/>
      <c r="OHI194" s="78"/>
      <c r="OHJ194" s="78"/>
      <c r="OHK194" s="78"/>
      <c r="OHL194" s="78"/>
      <c r="OHM194" s="83"/>
      <c r="OHN194" s="84"/>
      <c r="OHO194" s="84"/>
      <c r="OHP194" s="84"/>
      <c r="OHQ194" s="85"/>
      <c r="OHR194" s="78"/>
      <c r="OHS194" s="78"/>
      <c r="OHT194" s="78"/>
      <c r="OHU194" s="100"/>
      <c r="OHV194" s="78"/>
      <c r="OHW194" s="81"/>
      <c r="OHX194" s="102"/>
      <c r="OHY194" s="80"/>
      <c r="OHZ194" s="78"/>
      <c r="OIA194" s="78"/>
      <c r="OIB194" s="78"/>
      <c r="OIC194" s="78"/>
      <c r="OID194" s="83"/>
      <c r="OIE194" s="84"/>
      <c r="OIF194" s="84"/>
      <c r="OIG194" s="84"/>
      <c r="OIH194" s="85"/>
      <c r="OII194" s="78"/>
      <c r="OIJ194" s="78"/>
      <c r="OIK194" s="78"/>
      <c r="OIL194" s="100"/>
      <c r="OIM194" s="78"/>
      <c r="OIN194" s="81"/>
      <c r="OIO194" s="102"/>
      <c r="OIP194" s="80"/>
      <c r="OIQ194" s="78"/>
      <c r="OIR194" s="78"/>
      <c r="OIS194" s="78"/>
      <c r="OIT194" s="78"/>
      <c r="OIU194" s="83"/>
      <c r="OIV194" s="84"/>
      <c r="OIW194" s="84"/>
      <c r="OIX194" s="84"/>
      <c r="OIY194" s="85"/>
      <c r="OIZ194" s="78"/>
      <c r="OJA194" s="78"/>
      <c r="OJB194" s="78"/>
      <c r="OJC194" s="100"/>
      <c r="OJD194" s="78"/>
      <c r="OJE194" s="81"/>
      <c r="OJF194" s="102"/>
      <c r="OJG194" s="80"/>
      <c r="OJH194" s="78"/>
      <c r="OJI194" s="78"/>
      <c r="OJJ194" s="78"/>
      <c r="OJK194" s="78"/>
      <c r="OJL194" s="83"/>
      <c r="OJM194" s="84"/>
      <c r="OJN194" s="84"/>
      <c r="OJO194" s="84"/>
      <c r="OJP194" s="85"/>
      <c r="OJQ194" s="78"/>
      <c r="OJR194" s="78"/>
      <c r="OJS194" s="78"/>
      <c r="OJT194" s="100"/>
      <c r="OJU194" s="78"/>
      <c r="OJV194" s="81"/>
      <c r="OJW194" s="102"/>
      <c r="OJX194" s="80"/>
      <c r="OJY194" s="78"/>
      <c r="OJZ194" s="78"/>
      <c r="OKA194" s="78"/>
      <c r="OKB194" s="78"/>
      <c r="OKC194" s="83"/>
      <c r="OKD194" s="84"/>
      <c r="OKE194" s="84"/>
      <c r="OKF194" s="84"/>
      <c r="OKG194" s="85"/>
      <c r="OKH194" s="78"/>
      <c r="OKI194" s="78"/>
      <c r="OKJ194" s="78"/>
      <c r="OKK194" s="100"/>
      <c r="OKL194" s="78"/>
      <c r="OKM194" s="81"/>
      <c r="OKN194" s="102"/>
      <c r="OKO194" s="80"/>
      <c r="OKP194" s="78"/>
      <c r="OKQ194" s="78"/>
      <c r="OKR194" s="78"/>
      <c r="OKS194" s="78"/>
      <c r="OKT194" s="83"/>
      <c r="OKU194" s="84"/>
      <c r="OKV194" s="84"/>
      <c r="OKW194" s="84"/>
      <c r="OKX194" s="85"/>
      <c r="OKY194" s="78"/>
      <c r="OKZ194" s="78"/>
      <c r="OLA194" s="78"/>
      <c r="OLB194" s="100"/>
      <c r="OLC194" s="78"/>
      <c r="OLD194" s="81"/>
      <c r="OLE194" s="102"/>
      <c r="OLF194" s="80"/>
      <c r="OLG194" s="78"/>
      <c r="OLH194" s="78"/>
      <c r="OLI194" s="78"/>
      <c r="OLJ194" s="78"/>
      <c r="OLK194" s="83"/>
      <c r="OLL194" s="84"/>
      <c r="OLM194" s="84"/>
      <c r="OLN194" s="84"/>
      <c r="OLO194" s="85"/>
      <c r="OLP194" s="78"/>
      <c r="OLQ194" s="78"/>
      <c r="OLR194" s="78"/>
      <c r="OLS194" s="100"/>
      <c r="OLT194" s="78"/>
      <c r="OLU194" s="81"/>
      <c r="OLV194" s="102"/>
      <c r="OLW194" s="80"/>
      <c r="OLX194" s="78"/>
      <c r="OLY194" s="78"/>
      <c r="OLZ194" s="78"/>
      <c r="OMA194" s="78"/>
      <c r="OMB194" s="83"/>
      <c r="OMC194" s="84"/>
      <c r="OMD194" s="84"/>
      <c r="OME194" s="84"/>
      <c r="OMF194" s="85"/>
      <c r="OMG194" s="78"/>
      <c r="OMH194" s="78"/>
      <c r="OMI194" s="78"/>
      <c r="OMJ194" s="100"/>
      <c r="OMK194" s="78"/>
      <c r="OML194" s="81"/>
      <c r="OMM194" s="102"/>
      <c r="OMN194" s="80"/>
      <c r="OMO194" s="78"/>
      <c r="OMP194" s="78"/>
      <c r="OMQ194" s="78"/>
      <c r="OMR194" s="78"/>
      <c r="OMS194" s="83"/>
      <c r="OMT194" s="84"/>
      <c r="OMU194" s="84"/>
      <c r="OMV194" s="84"/>
      <c r="OMW194" s="85"/>
      <c r="OMX194" s="78"/>
      <c r="OMY194" s="78"/>
      <c r="OMZ194" s="78"/>
      <c r="ONA194" s="100"/>
      <c r="ONB194" s="78"/>
      <c r="ONC194" s="81"/>
      <c r="OND194" s="102"/>
      <c r="ONE194" s="80"/>
      <c r="ONF194" s="78"/>
      <c r="ONG194" s="78"/>
      <c r="ONH194" s="78"/>
      <c r="ONI194" s="78"/>
      <c r="ONJ194" s="83"/>
      <c r="ONK194" s="84"/>
      <c r="ONL194" s="84"/>
      <c r="ONM194" s="84"/>
      <c r="ONN194" s="85"/>
      <c r="ONO194" s="78"/>
      <c r="ONP194" s="78"/>
      <c r="ONQ194" s="78"/>
      <c r="ONR194" s="100"/>
      <c r="ONS194" s="78"/>
      <c r="ONT194" s="81"/>
      <c r="ONU194" s="102"/>
      <c r="ONV194" s="80"/>
      <c r="ONW194" s="78"/>
      <c r="ONX194" s="78"/>
      <c r="ONY194" s="78"/>
      <c r="ONZ194" s="78"/>
      <c r="OOA194" s="83"/>
      <c r="OOB194" s="84"/>
      <c r="OOC194" s="84"/>
      <c r="OOD194" s="84"/>
      <c r="OOE194" s="85"/>
      <c r="OOF194" s="78"/>
      <c r="OOG194" s="78"/>
      <c r="OOH194" s="78"/>
      <c r="OOI194" s="100"/>
      <c r="OOJ194" s="78"/>
      <c r="OOK194" s="81"/>
      <c r="OOL194" s="102"/>
      <c r="OOM194" s="80"/>
      <c r="OON194" s="78"/>
      <c r="OOO194" s="78"/>
      <c r="OOP194" s="78"/>
      <c r="OOQ194" s="78"/>
      <c r="OOR194" s="83"/>
      <c r="OOS194" s="84"/>
      <c r="OOT194" s="84"/>
      <c r="OOU194" s="84"/>
      <c r="OOV194" s="85"/>
      <c r="OOW194" s="78"/>
      <c r="OOX194" s="78"/>
      <c r="OOY194" s="78"/>
      <c r="OOZ194" s="100"/>
      <c r="OPA194" s="78"/>
      <c r="OPB194" s="81"/>
      <c r="OPC194" s="102"/>
      <c r="OPD194" s="80"/>
      <c r="OPE194" s="78"/>
      <c r="OPF194" s="78"/>
      <c r="OPG194" s="78"/>
      <c r="OPH194" s="78"/>
      <c r="OPI194" s="83"/>
      <c r="OPJ194" s="84"/>
      <c r="OPK194" s="84"/>
      <c r="OPL194" s="84"/>
      <c r="OPM194" s="85"/>
      <c r="OPN194" s="78"/>
      <c r="OPO194" s="78"/>
      <c r="OPP194" s="78"/>
      <c r="OPQ194" s="100"/>
      <c r="OPR194" s="78"/>
      <c r="OPS194" s="81"/>
      <c r="OPT194" s="102"/>
      <c r="OPU194" s="80"/>
      <c r="OPV194" s="78"/>
      <c r="OPW194" s="78"/>
      <c r="OPX194" s="78"/>
      <c r="OPY194" s="78"/>
      <c r="OPZ194" s="83"/>
      <c r="OQA194" s="84"/>
      <c r="OQB194" s="84"/>
      <c r="OQC194" s="84"/>
      <c r="OQD194" s="85"/>
      <c r="OQE194" s="78"/>
      <c r="OQF194" s="78"/>
      <c r="OQG194" s="78"/>
      <c r="OQH194" s="100"/>
      <c r="OQI194" s="78"/>
      <c r="OQJ194" s="81"/>
      <c r="OQK194" s="102"/>
      <c r="OQL194" s="80"/>
      <c r="OQM194" s="78"/>
      <c r="OQN194" s="78"/>
      <c r="OQO194" s="78"/>
      <c r="OQP194" s="78"/>
      <c r="OQQ194" s="83"/>
      <c r="OQR194" s="84"/>
      <c r="OQS194" s="84"/>
      <c r="OQT194" s="84"/>
      <c r="OQU194" s="85"/>
      <c r="OQV194" s="78"/>
      <c r="OQW194" s="78"/>
      <c r="OQX194" s="78"/>
      <c r="OQY194" s="100"/>
      <c r="OQZ194" s="78"/>
      <c r="ORA194" s="81"/>
      <c r="ORB194" s="102"/>
      <c r="ORC194" s="80"/>
      <c r="ORD194" s="78"/>
      <c r="ORE194" s="78"/>
      <c r="ORF194" s="78"/>
      <c r="ORG194" s="78"/>
      <c r="ORH194" s="83"/>
      <c r="ORI194" s="84"/>
      <c r="ORJ194" s="84"/>
      <c r="ORK194" s="84"/>
      <c r="ORL194" s="85"/>
      <c r="ORM194" s="78"/>
      <c r="ORN194" s="78"/>
      <c r="ORO194" s="78"/>
      <c r="ORP194" s="100"/>
      <c r="ORQ194" s="78"/>
      <c r="ORR194" s="81"/>
      <c r="ORS194" s="102"/>
      <c r="ORT194" s="80"/>
      <c r="ORU194" s="78"/>
      <c r="ORV194" s="78"/>
      <c r="ORW194" s="78"/>
      <c r="ORX194" s="78"/>
      <c r="ORY194" s="83"/>
      <c r="ORZ194" s="84"/>
      <c r="OSA194" s="84"/>
      <c r="OSB194" s="84"/>
      <c r="OSC194" s="85"/>
      <c r="OSD194" s="78"/>
      <c r="OSE194" s="78"/>
      <c r="OSF194" s="78"/>
      <c r="OSG194" s="100"/>
      <c r="OSH194" s="78"/>
      <c r="OSI194" s="81"/>
      <c r="OSJ194" s="102"/>
      <c r="OSK194" s="80"/>
      <c r="OSL194" s="78"/>
      <c r="OSM194" s="78"/>
      <c r="OSN194" s="78"/>
      <c r="OSO194" s="78"/>
      <c r="OSP194" s="83"/>
      <c r="OSQ194" s="84"/>
      <c r="OSR194" s="84"/>
      <c r="OSS194" s="84"/>
      <c r="OST194" s="85"/>
      <c r="OSU194" s="78"/>
      <c r="OSV194" s="78"/>
      <c r="OSW194" s="78"/>
      <c r="OSX194" s="100"/>
      <c r="OSY194" s="78"/>
      <c r="OSZ194" s="81"/>
      <c r="OTA194" s="102"/>
      <c r="OTB194" s="80"/>
      <c r="OTC194" s="78"/>
      <c r="OTD194" s="78"/>
      <c r="OTE194" s="78"/>
      <c r="OTF194" s="78"/>
      <c r="OTG194" s="83"/>
      <c r="OTH194" s="84"/>
      <c r="OTI194" s="84"/>
      <c r="OTJ194" s="84"/>
      <c r="OTK194" s="85"/>
      <c r="OTL194" s="78"/>
      <c r="OTM194" s="78"/>
      <c r="OTN194" s="78"/>
      <c r="OTO194" s="100"/>
      <c r="OTP194" s="78"/>
      <c r="OTQ194" s="81"/>
      <c r="OTR194" s="102"/>
      <c r="OTS194" s="80"/>
      <c r="OTT194" s="78"/>
      <c r="OTU194" s="78"/>
      <c r="OTV194" s="78"/>
      <c r="OTW194" s="78"/>
      <c r="OTX194" s="83"/>
      <c r="OTY194" s="84"/>
      <c r="OTZ194" s="84"/>
      <c r="OUA194" s="84"/>
      <c r="OUB194" s="85"/>
      <c r="OUC194" s="78"/>
      <c r="OUD194" s="78"/>
      <c r="OUE194" s="78"/>
      <c r="OUF194" s="100"/>
      <c r="OUG194" s="78"/>
      <c r="OUH194" s="81"/>
      <c r="OUI194" s="102"/>
      <c r="OUJ194" s="80"/>
      <c r="OUK194" s="78"/>
      <c r="OUL194" s="78"/>
      <c r="OUM194" s="78"/>
      <c r="OUN194" s="78"/>
      <c r="OUO194" s="83"/>
      <c r="OUP194" s="84"/>
      <c r="OUQ194" s="84"/>
      <c r="OUR194" s="84"/>
      <c r="OUS194" s="85"/>
      <c r="OUT194" s="78"/>
      <c r="OUU194" s="78"/>
      <c r="OUV194" s="78"/>
      <c r="OUW194" s="100"/>
      <c r="OUX194" s="78"/>
      <c r="OUY194" s="81"/>
      <c r="OUZ194" s="102"/>
      <c r="OVA194" s="80"/>
      <c r="OVB194" s="78"/>
      <c r="OVC194" s="78"/>
      <c r="OVD194" s="78"/>
      <c r="OVE194" s="78"/>
      <c r="OVF194" s="83"/>
      <c r="OVG194" s="84"/>
      <c r="OVH194" s="84"/>
      <c r="OVI194" s="84"/>
      <c r="OVJ194" s="85"/>
      <c r="OVK194" s="78"/>
      <c r="OVL194" s="78"/>
      <c r="OVM194" s="78"/>
      <c r="OVN194" s="100"/>
      <c r="OVO194" s="78"/>
      <c r="OVP194" s="81"/>
      <c r="OVQ194" s="102"/>
      <c r="OVR194" s="80"/>
      <c r="OVS194" s="78"/>
      <c r="OVT194" s="78"/>
      <c r="OVU194" s="78"/>
      <c r="OVV194" s="78"/>
      <c r="OVW194" s="83"/>
      <c r="OVX194" s="84"/>
      <c r="OVY194" s="84"/>
      <c r="OVZ194" s="84"/>
      <c r="OWA194" s="85"/>
      <c r="OWB194" s="78"/>
      <c r="OWC194" s="78"/>
      <c r="OWD194" s="78"/>
      <c r="OWE194" s="100"/>
      <c r="OWF194" s="78"/>
      <c r="OWG194" s="81"/>
      <c r="OWH194" s="102"/>
      <c r="OWI194" s="80"/>
      <c r="OWJ194" s="78"/>
      <c r="OWK194" s="78"/>
      <c r="OWL194" s="78"/>
      <c r="OWM194" s="78"/>
      <c r="OWN194" s="83"/>
      <c r="OWO194" s="84"/>
      <c r="OWP194" s="84"/>
      <c r="OWQ194" s="84"/>
      <c r="OWR194" s="85"/>
      <c r="OWS194" s="78"/>
      <c r="OWT194" s="78"/>
      <c r="OWU194" s="78"/>
      <c r="OWV194" s="100"/>
      <c r="OWW194" s="78"/>
      <c r="OWX194" s="81"/>
      <c r="OWY194" s="102"/>
      <c r="OWZ194" s="80"/>
      <c r="OXA194" s="78"/>
      <c r="OXB194" s="78"/>
      <c r="OXC194" s="78"/>
      <c r="OXD194" s="78"/>
      <c r="OXE194" s="83"/>
      <c r="OXF194" s="84"/>
      <c r="OXG194" s="84"/>
      <c r="OXH194" s="84"/>
      <c r="OXI194" s="85"/>
      <c r="OXJ194" s="78"/>
      <c r="OXK194" s="78"/>
      <c r="OXL194" s="78"/>
      <c r="OXM194" s="100"/>
      <c r="OXN194" s="78"/>
      <c r="OXO194" s="81"/>
      <c r="OXP194" s="102"/>
      <c r="OXQ194" s="80"/>
      <c r="OXR194" s="78"/>
      <c r="OXS194" s="78"/>
      <c r="OXT194" s="78"/>
      <c r="OXU194" s="78"/>
      <c r="OXV194" s="83"/>
      <c r="OXW194" s="84"/>
      <c r="OXX194" s="84"/>
      <c r="OXY194" s="84"/>
      <c r="OXZ194" s="85"/>
      <c r="OYA194" s="78"/>
      <c r="OYB194" s="78"/>
      <c r="OYC194" s="78"/>
      <c r="OYD194" s="100"/>
      <c r="OYE194" s="78"/>
      <c r="OYF194" s="81"/>
      <c r="OYG194" s="102"/>
      <c r="OYH194" s="80"/>
      <c r="OYI194" s="78"/>
      <c r="OYJ194" s="78"/>
      <c r="OYK194" s="78"/>
      <c r="OYL194" s="78"/>
      <c r="OYM194" s="83"/>
      <c r="OYN194" s="84"/>
      <c r="OYO194" s="84"/>
      <c r="OYP194" s="84"/>
      <c r="OYQ194" s="85"/>
      <c r="OYR194" s="78"/>
      <c r="OYS194" s="78"/>
      <c r="OYT194" s="78"/>
      <c r="OYU194" s="100"/>
      <c r="OYV194" s="78"/>
      <c r="OYW194" s="81"/>
      <c r="OYX194" s="102"/>
      <c r="OYY194" s="80"/>
      <c r="OYZ194" s="78"/>
      <c r="OZA194" s="78"/>
      <c r="OZB194" s="78"/>
      <c r="OZC194" s="78"/>
      <c r="OZD194" s="83"/>
      <c r="OZE194" s="84"/>
      <c r="OZF194" s="84"/>
      <c r="OZG194" s="84"/>
      <c r="OZH194" s="85"/>
      <c r="OZI194" s="78"/>
      <c r="OZJ194" s="78"/>
      <c r="OZK194" s="78"/>
      <c r="OZL194" s="100"/>
      <c r="OZM194" s="78"/>
      <c r="OZN194" s="81"/>
      <c r="OZO194" s="102"/>
      <c r="OZP194" s="80"/>
      <c r="OZQ194" s="78"/>
      <c r="OZR194" s="78"/>
      <c r="OZS194" s="78"/>
      <c r="OZT194" s="78"/>
      <c r="OZU194" s="83"/>
      <c r="OZV194" s="84"/>
      <c r="OZW194" s="84"/>
      <c r="OZX194" s="84"/>
      <c r="OZY194" s="85"/>
      <c r="OZZ194" s="78"/>
      <c r="PAA194" s="78"/>
      <c r="PAB194" s="78"/>
      <c r="PAC194" s="100"/>
      <c r="PAD194" s="78"/>
      <c r="PAE194" s="81"/>
      <c r="PAF194" s="102"/>
      <c r="PAG194" s="80"/>
      <c r="PAH194" s="78"/>
      <c r="PAI194" s="78"/>
      <c r="PAJ194" s="78"/>
      <c r="PAK194" s="78"/>
      <c r="PAL194" s="83"/>
      <c r="PAM194" s="84"/>
      <c r="PAN194" s="84"/>
      <c r="PAO194" s="84"/>
      <c r="PAP194" s="85"/>
      <c r="PAQ194" s="78"/>
      <c r="PAR194" s="78"/>
      <c r="PAS194" s="78"/>
      <c r="PAT194" s="100"/>
      <c r="PAU194" s="78"/>
      <c r="PAV194" s="81"/>
      <c r="PAW194" s="102"/>
      <c r="PAX194" s="80"/>
      <c r="PAY194" s="78"/>
      <c r="PAZ194" s="78"/>
      <c r="PBA194" s="78"/>
      <c r="PBB194" s="78"/>
      <c r="PBC194" s="83"/>
      <c r="PBD194" s="84"/>
      <c r="PBE194" s="84"/>
      <c r="PBF194" s="84"/>
      <c r="PBG194" s="85"/>
      <c r="PBH194" s="78"/>
      <c r="PBI194" s="78"/>
      <c r="PBJ194" s="78"/>
      <c r="PBK194" s="100"/>
      <c r="PBL194" s="78"/>
      <c r="PBM194" s="81"/>
      <c r="PBN194" s="102"/>
      <c r="PBO194" s="80"/>
      <c r="PBP194" s="78"/>
      <c r="PBQ194" s="78"/>
      <c r="PBR194" s="78"/>
      <c r="PBS194" s="78"/>
      <c r="PBT194" s="83"/>
      <c r="PBU194" s="84"/>
      <c r="PBV194" s="84"/>
      <c r="PBW194" s="84"/>
      <c r="PBX194" s="85"/>
      <c r="PBY194" s="78"/>
      <c r="PBZ194" s="78"/>
      <c r="PCA194" s="78"/>
      <c r="PCB194" s="100"/>
      <c r="PCC194" s="78"/>
      <c r="PCD194" s="81"/>
      <c r="PCE194" s="102"/>
      <c r="PCF194" s="80"/>
      <c r="PCG194" s="78"/>
      <c r="PCH194" s="78"/>
      <c r="PCI194" s="78"/>
      <c r="PCJ194" s="78"/>
      <c r="PCK194" s="83"/>
      <c r="PCL194" s="84"/>
      <c r="PCM194" s="84"/>
      <c r="PCN194" s="84"/>
      <c r="PCO194" s="85"/>
      <c r="PCP194" s="78"/>
      <c r="PCQ194" s="78"/>
      <c r="PCR194" s="78"/>
      <c r="PCS194" s="100"/>
      <c r="PCT194" s="78"/>
      <c r="PCU194" s="81"/>
      <c r="PCV194" s="102"/>
      <c r="PCW194" s="80"/>
      <c r="PCX194" s="78"/>
      <c r="PCY194" s="78"/>
      <c r="PCZ194" s="78"/>
      <c r="PDA194" s="78"/>
      <c r="PDB194" s="83"/>
      <c r="PDC194" s="84"/>
      <c r="PDD194" s="84"/>
      <c r="PDE194" s="84"/>
      <c r="PDF194" s="85"/>
      <c r="PDG194" s="78"/>
      <c r="PDH194" s="78"/>
      <c r="PDI194" s="78"/>
      <c r="PDJ194" s="100"/>
      <c r="PDK194" s="78"/>
      <c r="PDL194" s="81"/>
      <c r="PDM194" s="102"/>
      <c r="PDN194" s="80"/>
      <c r="PDO194" s="78"/>
      <c r="PDP194" s="78"/>
      <c r="PDQ194" s="78"/>
      <c r="PDR194" s="78"/>
      <c r="PDS194" s="83"/>
      <c r="PDT194" s="84"/>
      <c r="PDU194" s="84"/>
      <c r="PDV194" s="84"/>
      <c r="PDW194" s="85"/>
      <c r="PDX194" s="78"/>
      <c r="PDY194" s="78"/>
      <c r="PDZ194" s="78"/>
      <c r="PEA194" s="100"/>
      <c r="PEB194" s="78"/>
      <c r="PEC194" s="81"/>
      <c r="PED194" s="102"/>
      <c r="PEE194" s="80"/>
      <c r="PEF194" s="78"/>
      <c r="PEG194" s="78"/>
      <c r="PEH194" s="78"/>
      <c r="PEI194" s="78"/>
      <c r="PEJ194" s="83"/>
      <c r="PEK194" s="84"/>
      <c r="PEL194" s="84"/>
      <c r="PEM194" s="84"/>
      <c r="PEN194" s="85"/>
      <c r="PEO194" s="78"/>
      <c r="PEP194" s="78"/>
      <c r="PEQ194" s="78"/>
      <c r="PER194" s="100"/>
      <c r="PES194" s="78"/>
      <c r="PET194" s="81"/>
      <c r="PEU194" s="102"/>
      <c r="PEV194" s="80"/>
      <c r="PEW194" s="78"/>
      <c r="PEX194" s="78"/>
      <c r="PEY194" s="78"/>
      <c r="PEZ194" s="78"/>
      <c r="PFA194" s="83"/>
      <c r="PFB194" s="84"/>
      <c r="PFC194" s="84"/>
      <c r="PFD194" s="84"/>
      <c r="PFE194" s="85"/>
      <c r="PFF194" s="78"/>
      <c r="PFG194" s="78"/>
      <c r="PFH194" s="78"/>
      <c r="PFI194" s="100"/>
      <c r="PFJ194" s="78"/>
      <c r="PFK194" s="81"/>
      <c r="PFL194" s="102"/>
      <c r="PFM194" s="80"/>
      <c r="PFN194" s="78"/>
      <c r="PFO194" s="78"/>
      <c r="PFP194" s="78"/>
      <c r="PFQ194" s="78"/>
      <c r="PFR194" s="83"/>
      <c r="PFS194" s="84"/>
      <c r="PFT194" s="84"/>
      <c r="PFU194" s="84"/>
      <c r="PFV194" s="85"/>
      <c r="PFW194" s="78"/>
      <c r="PFX194" s="78"/>
      <c r="PFY194" s="78"/>
      <c r="PFZ194" s="100"/>
      <c r="PGA194" s="78"/>
      <c r="PGB194" s="81"/>
      <c r="PGC194" s="102"/>
      <c r="PGD194" s="80"/>
      <c r="PGE194" s="78"/>
      <c r="PGF194" s="78"/>
      <c r="PGG194" s="78"/>
      <c r="PGH194" s="78"/>
      <c r="PGI194" s="83"/>
      <c r="PGJ194" s="84"/>
      <c r="PGK194" s="84"/>
      <c r="PGL194" s="84"/>
      <c r="PGM194" s="85"/>
      <c r="PGN194" s="78"/>
      <c r="PGO194" s="78"/>
      <c r="PGP194" s="78"/>
      <c r="PGQ194" s="100"/>
      <c r="PGR194" s="78"/>
      <c r="PGS194" s="81"/>
      <c r="PGT194" s="102"/>
      <c r="PGU194" s="80"/>
      <c r="PGV194" s="78"/>
      <c r="PGW194" s="78"/>
      <c r="PGX194" s="78"/>
      <c r="PGY194" s="78"/>
      <c r="PGZ194" s="83"/>
      <c r="PHA194" s="84"/>
      <c r="PHB194" s="84"/>
      <c r="PHC194" s="84"/>
      <c r="PHD194" s="85"/>
      <c r="PHE194" s="78"/>
      <c r="PHF194" s="78"/>
      <c r="PHG194" s="78"/>
      <c r="PHH194" s="100"/>
      <c r="PHI194" s="78"/>
      <c r="PHJ194" s="81"/>
      <c r="PHK194" s="102"/>
      <c r="PHL194" s="80"/>
      <c r="PHM194" s="78"/>
      <c r="PHN194" s="78"/>
      <c r="PHO194" s="78"/>
      <c r="PHP194" s="78"/>
      <c r="PHQ194" s="83"/>
      <c r="PHR194" s="84"/>
      <c r="PHS194" s="84"/>
      <c r="PHT194" s="84"/>
      <c r="PHU194" s="85"/>
      <c r="PHV194" s="78"/>
      <c r="PHW194" s="78"/>
      <c r="PHX194" s="78"/>
      <c r="PHY194" s="100"/>
      <c r="PHZ194" s="78"/>
      <c r="PIA194" s="81"/>
      <c r="PIB194" s="102"/>
      <c r="PIC194" s="80"/>
      <c r="PID194" s="78"/>
      <c r="PIE194" s="78"/>
      <c r="PIF194" s="78"/>
      <c r="PIG194" s="78"/>
      <c r="PIH194" s="83"/>
      <c r="PII194" s="84"/>
      <c r="PIJ194" s="84"/>
      <c r="PIK194" s="84"/>
      <c r="PIL194" s="85"/>
      <c r="PIM194" s="78"/>
      <c r="PIN194" s="78"/>
      <c r="PIO194" s="78"/>
      <c r="PIP194" s="100"/>
      <c r="PIQ194" s="78"/>
      <c r="PIR194" s="81"/>
      <c r="PIS194" s="102"/>
      <c r="PIT194" s="80"/>
      <c r="PIU194" s="78"/>
      <c r="PIV194" s="78"/>
      <c r="PIW194" s="78"/>
      <c r="PIX194" s="78"/>
      <c r="PIY194" s="83"/>
      <c r="PIZ194" s="84"/>
      <c r="PJA194" s="84"/>
      <c r="PJB194" s="84"/>
      <c r="PJC194" s="85"/>
      <c r="PJD194" s="78"/>
      <c r="PJE194" s="78"/>
      <c r="PJF194" s="78"/>
      <c r="PJG194" s="100"/>
      <c r="PJH194" s="78"/>
      <c r="PJI194" s="81"/>
      <c r="PJJ194" s="102"/>
      <c r="PJK194" s="80"/>
      <c r="PJL194" s="78"/>
      <c r="PJM194" s="78"/>
      <c r="PJN194" s="78"/>
      <c r="PJO194" s="78"/>
      <c r="PJP194" s="83"/>
      <c r="PJQ194" s="84"/>
      <c r="PJR194" s="84"/>
      <c r="PJS194" s="84"/>
      <c r="PJT194" s="85"/>
      <c r="PJU194" s="78"/>
      <c r="PJV194" s="78"/>
      <c r="PJW194" s="78"/>
      <c r="PJX194" s="100"/>
      <c r="PJY194" s="78"/>
      <c r="PJZ194" s="81"/>
      <c r="PKA194" s="102"/>
      <c r="PKB194" s="80"/>
      <c r="PKC194" s="78"/>
      <c r="PKD194" s="78"/>
      <c r="PKE194" s="78"/>
      <c r="PKF194" s="78"/>
      <c r="PKG194" s="83"/>
      <c r="PKH194" s="84"/>
      <c r="PKI194" s="84"/>
      <c r="PKJ194" s="84"/>
      <c r="PKK194" s="85"/>
      <c r="PKL194" s="78"/>
      <c r="PKM194" s="78"/>
      <c r="PKN194" s="78"/>
      <c r="PKO194" s="100"/>
      <c r="PKP194" s="78"/>
      <c r="PKQ194" s="81"/>
      <c r="PKR194" s="102"/>
      <c r="PKS194" s="80"/>
      <c r="PKT194" s="78"/>
      <c r="PKU194" s="78"/>
      <c r="PKV194" s="78"/>
      <c r="PKW194" s="78"/>
      <c r="PKX194" s="83"/>
      <c r="PKY194" s="84"/>
      <c r="PKZ194" s="84"/>
      <c r="PLA194" s="84"/>
      <c r="PLB194" s="85"/>
      <c r="PLC194" s="78"/>
      <c r="PLD194" s="78"/>
      <c r="PLE194" s="78"/>
      <c r="PLF194" s="100"/>
      <c r="PLG194" s="78"/>
      <c r="PLH194" s="81"/>
      <c r="PLI194" s="102"/>
      <c r="PLJ194" s="80"/>
      <c r="PLK194" s="78"/>
      <c r="PLL194" s="78"/>
      <c r="PLM194" s="78"/>
      <c r="PLN194" s="78"/>
      <c r="PLO194" s="83"/>
      <c r="PLP194" s="84"/>
      <c r="PLQ194" s="84"/>
      <c r="PLR194" s="84"/>
      <c r="PLS194" s="85"/>
      <c r="PLT194" s="78"/>
      <c r="PLU194" s="78"/>
      <c r="PLV194" s="78"/>
      <c r="PLW194" s="100"/>
      <c r="PLX194" s="78"/>
      <c r="PLY194" s="81"/>
      <c r="PLZ194" s="102"/>
      <c r="PMA194" s="80"/>
      <c r="PMB194" s="78"/>
      <c r="PMC194" s="78"/>
      <c r="PMD194" s="78"/>
      <c r="PME194" s="78"/>
      <c r="PMF194" s="83"/>
      <c r="PMG194" s="84"/>
      <c r="PMH194" s="84"/>
      <c r="PMI194" s="84"/>
      <c r="PMJ194" s="85"/>
      <c r="PMK194" s="78"/>
      <c r="PML194" s="78"/>
      <c r="PMM194" s="78"/>
      <c r="PMN194" s="100"/>
      <c r="PMO194" s="78"/>
      <c r="PMP194" s="81"/>
      <c r="PMQ194" s="102"/>
      <c r="PMR194" s="80"/>
      <c r="PMS194" s="78"/>
      <c r="PMT194" s="78"/>
      <c r="PMU194" s="78"/>
      <c r="PMV194" s="78"/>
      <c r="PMW194" s="83"/>
      <c r="PMX194" s="84"/>
      <c r="PMY194" s="84"/>
      <c r="PMZ194" s="84"/>
      <c r="PNA194" s="85"/>
      <c r="PNB194" s="78"/>
      <c r="PNC194" s="78"/>
      <c r="PND194" s="78"/>
      <c r="PNE194" s="100"/>
      <c r="PNF194" s="78"/>
      <c r="PNG194" s="81"/>
      <c r="PNH194" s="102"/>
      <c r="PNI194" s="80"/>
      <c r="PNJ194" s="78"/>
      <c r="PNK194" s="78"/>
      <c r="PNL194" s="78"/>
      <c r="PNM194" s="78"/>
      <c r="PNN194" s="83"/>
      <c r="PNO194" s="84"/>
      <c r="PNP194" s="84"/>
      <c r="PNQ194" s="84"/>
      <c r="PNR194" s="85"/>
      <c r="PNS194" s="78"/>
      <c r="PNT194" s="78"/>
      <c r="PNU194" s="78"/>
      <c r="PNV194" s="100"/>
      <c r="PNW194" s="78"/>
      <c r="PNX194" s="81"/>
      <c r="PNY194" s="102"/>
      <c r="PNZ194" s="80"/>
      <c r="POA194" s="78"/>
      <c r="POB194" s="78"/>
      <c r="POC194" s="78"/>
      <c r="POD194" s="78"/>
      <c r="POE194" s="83"/>
      <c r="POF194" s="84"/>
      <c r="POG194" s="84"/>
      <c r="POH194" s="84"/>
      <c r="POI194" s="85"/>
      <c r="POJ194" s="78"/>
      <c r="POK194" s="78"/>
      <c r="POL194" s="78"/>
      <c r="POM194" s="100"/>
      <c r="PON194" s="78"/>
      <c r="POO194" s="81"/>
      <c r="POP194" s="102"/>
      <c r="POQ194" s="80"/>
      <c r="POR194" s="78"/>
      <c r="POS194" s="78"/>
      <c r="POT194" s="78"/>
      <c r="POU194" s="78"/>
      <c r="POV194" s="83"/>
      <c r="POW194" s="84"/>
      <c r="POX194" s="84"/>
      <c r="POY194" s="84"/>
      <c r="POZ194" s="85"/>
      <c r="PPA194" s="78"/>
      <c r="PPB194" s="78"/>
      <c r="PPC194" s="78"/>
      <c r="PPD194" s="100"/>
      <c r="PPE194" s="78"/>
      <c r="PPF194" s="81"/>
      <c r="PPG194" s="102"/>
      <c r="PPH194" s="80"/>
      <c r="PPI194" s="78"/>
      <c r="PPJ194" s="78"/>
      <c r="PPK194" s="78"/>
      <c r="PPL194" s="78"/>
      <c r="PPM194" s="83"/>
      <c r="PPN194" s="84"/>
      <c r="PPO194" s="84"/>
      <c r="PPP194" s="84"/>
      <c r="PPQ194" s="85"/>
      <c r="PPR194" s="78"/>
      <c r="PPS194" s="78"/>
      <c r="PPT194" s="78"/>
      <c r="PPU194" s="100"/>
      <c r="PPV194" s="78"/>
      <c r="PPW194" s="81"/>
      <c r="PPX194" s="102"/>
      <c r="PPY194" s="80"/>
      <c r="PPZ194" s="78"/>
      <c r="PQA194" s="78"/>
      <c r="PQB194" s="78"/>
      <c r="PQC194" s="78"/>
      <c r="PQD194" s="83"/>
      <c r="PQE194" s="84"/>
      <c r="PQF194" s="84"/>
      <c r="PQG194" s="84"/>
      <c r="PQH194" s="85"/>
      <c r="PQI194" s="78"/>
      <c r="PQJ194" s="78"/>
      <c r="PQK194" s="78"/>
      <c r="PQL194" s="100"/>
      <c r="PQM194" s="78"/>
      <c r="PQN194" s="81"/>
      <c r="PQO194" s="102"/>
      <c r="PQP194" s="80"/>
      <c r="PQQ194" s="78"/>
      <c r="PQR194" s="78"/>
      <c r="PQS194" s="78"/>
      <c r="PQT194" s="78"/>
      <c r="PQU194" s="83"/>
      <c r="PQV194" s="84"/>
      <c r="PQW194" s="84"/>
      <c r="PQX194" s="84"/>
      <c r="PQY194" s="85"/>
      <c r="PQZ194" s="78"/>
      <c r="PRA194" s="78"/>
      <c r="PRB194" s="78"/>
      <c r="PRC194" s="100"/>
      <c r="PRD194" s="78"/>
      <c r="PRE194" s="81"/>
      <c r="PRF194" s="102"/>
      <c r="PRG194" s="80"/>
      <c r="PRH194" s="78"/>
      <c r="PRI194" s="78"/>
      <c r="PRJ194" s="78"/>
      <c r="PRK194" s="78"/>
      <c r="PRL194" s="83"/>
      <c r="PRM194" s="84"/>
      <c r="PRN194" s="84"/>
      <c r="PRO194" s="84"/>
      <c r="PRP194" s="85"/>
      <c r="PRQ194" s="78"/>
      <c r="PRR194" s="78"/>
      <c r="PRS194" s="78"/>
      <c r="PRT194" s="100"/>
      <c r="PRU194" s="78"/>
      <c r="PRV194" s="81"/>
      <c r="PRW194" s="102"/>
      <c r="PRX194" s="80"/>
      <c r="PRY194" s="78"/>
      <c r="PRZ194" s="78"/>
      <c r="PSA194" s="78"/>
      <c r="PSB194" s="78"/>
      <c r="PSC194" s="83"/>
      <c r="PSD194" s="84"/>
      <c r="PSE194" s="84"/>
      <c r="PSF194" s="84"/>
      <c r="PSG194" s="85"/>
      <c r="PSH194" s="78"/>
      <c r="PSI194" s="78"/>
      <c r="PSJ194" s="78"/>
      <c r="PSK194" s="100"/>
      <c r="PSL194" s="78"/>
      <c r="PSM194" s="81"/>
      <c r="PSN194" s="102"/>
      <c r="PSO194" s="80"/>
      <c r="PSP194" s="78"/>
      <c r="PSQ194" s="78"/>
      <c r="PSR194" s="78"/>
      <c r="PSS194" s="78"/>
      <c r="PST194" s="83"/>
      <c r="PSU194" s="84"/>
      <c r="PSV194" s="84"/>
      <c r="PSW194" s="84"/>
      <c r="PSX194" s="85"/>
      <c r="PSY194" s="78"/>
      <c r="PSZ194" s="78"/>
      <c r="PTA194" s="78"/>
      <c r="PTB194" s="100"/>
      <c r="PTC194" s="78"/>
      <c r="PTD194" s="81"/>
      <c r="PTE194" s="102"/>
      <c r="PTF194" s="80"/>
      <c r="PTG194" s="78"/>
      <c r="PTH194" s="78"/>
      <c r="PTI194" s="78"/>
      <c r="PTJ194" s="78"/>
      <c r="PTK194" s="83"/>
      <c r="PTL194" s="84"/>
      <c r="PTM194" s="84"/>
      <c r="PTN194" s="84"/>
      <c r="PTO194" s="85"/>
      <c r="PTP194" s="78"/>
      <c r="PTQ194" s="78"/>
      <c r="PTR194" s="78"/>
      <c r="PTS194" s="100"/>
      <c r="PTT194" s="78"/>
      <c r="PTU194" s="81"/>
      <c r="PTV194" s="102"/>
      <c r="PTW194" s="80"/>
      <c r="PTX194" s="78"/>
      <c r="PTY194" s="78"/>
      <c r="PTZ194" s="78"/>
      <c r="PUA194" s="78"/>
      <c r="PUB194" s="83"/>
      <c r="PUC194" s="84"/>
      <c r="PUD194" s="84"/>
      <c r="PUE194" s="84"/>
      <c r="PUF194" s="85"/>
      <c r="PUG194" s="78"/>
      <c r="PUH194" s="78"/>
      <c r="PUI194" s="78"/>
      <c r="PUJ194" s="100"/>
      <c r="PUK194" s="78"/>
      <c r="PUL194" s="81"/>
      <c r="PUM194" s="102"/>
      <c r="PUN194" s="80"/>
      <c r="PUO194" s="78"/>
      <c r="PUP194" s="78"/>
      <c r="PUQ194" s="78"/>
      <c r="PUR194" s="78"/>
      <c r="PUS194" s="83"/>
      <c r="PUT194" s="84"/>
      <c r="PUU194" s="84"/>
      <c r="PUV194" s="84"/>
      <c r="PUW194" s="85"/>
      <c r="PUX194" s="78"/>
      <c r="PUY194" s="78"/>
      <c r="PUZ194" s="78"/>
      <c r="PVA194" s="100"/>
      <c r="PVB194" s="78"/>
      <c r="PVC194" s="81"/>
      <c r="PVD194" s="102"/>
      <c r="PVE194" s="80"/>
      <c r="PVF194" s="78"/>
      <c r="PVG194" s="78"/>
      <c r="PVH194" s="78"/>
      <c r="PVI194" s="78"/>
      <c r="PVJ194" s="83"/>
      <c r="PVK194" s="84"/>
      <c r="PVL194" s="84"/>
      <c r="PVM194" s="84"/>
      <c r="PVN194" s="85"/>
      <c r="PVO194" s="78"/>
      <c r="PVP194" s="78"/>
      <c r="PVQ194" s="78"/>
      <c r="PVR194" s="100"/>
      <c r="PVS194" s="78"/>
      <c r="PVT194" s="81"/>
      <c r="PVU194" s="102"/>
      <c r="PVV194" s="80"/>
      <c r="PVW194" s="78"/>
      <c r="PVX194" s="78"/>
      <c r="PVY194" s="78"/>
      <c r="PVZ194" s="78"/>
      <c r="PWA194" s="83"/>
      <c r="PWB194" s="84"/>
      <c r="PWC194" s="84"/>
      <c r="PWD194" s="84"/>
      <c r="PWE194" s="85"/>
      <c r="PWF194" s="78"/>
      <c r="PWG194" s="78"/>
      <c r="PWH194" s="78"/>
      <c r="PWI194" s="100"/>
      <c r="PWJ194" s="78"/>
      <c r="PWK194" s="81"/>
      <c r="PWL194" s="102"/>
      <c r="PWM194" s="80"/>
      <c r="PWN194" s="78"/>
      <c r="PWO194" s="78"/>
      <c r="PWP194" s="78"/>
      <c r="PWQ194" s="78"/>
      <c r="PWR194" s="83"/>
      <c r="PWS194" s="84"/>
      <c r="PWT194" s="84"/>
      <c r="PWU194" s="84"/>
      <c r="PWV194" s="85"/>
      <c r="PWW194" s="78"/>
      <c r="PWX194" s="78"/>
      <c r="PWY194" s="78"/>
      <c r="PWZ194" s="100"/>
      <c r="PXA194" s="78"/>
      <c r="PXB194" s="81"/>
      <c r="PXC194" s="102"/>
      <c r="PXD194" s="80"/>
      <c r="PXE194" s="78"/>
      <c r="PXF194" s="78"/>
      <c r="PXG194" s="78"/>
      <c r="PXH194" s="78"/>
      <c r="PXI194" s="83"/>
      <c r="PXJ194" s="84"/>
      <c r="PXK194" s="84"/>
      <c r="PXL194" s="84"/>
      <c r="PXM194" s="85"/>
      <c r="PXN194" s="78"/>
      <c r="PXO194" s="78"/>
      <c r="PXP194" s="78"/>
      <c r="PXQ194" s="100"/>
      <c r="PXR194" s="78"/>
      <c r="PXS194" s="81"/>
      <c r="PXT194" s="102"/>
      <c r="PXU194" s="80"/>
      <c r="PXV194" s="78"/>
      <c r="PXW194" s="78"/>
      <c r="PXX194" s="78"/>
      <c r="PXY194" s="78"/>
      <c r="PXZ194" s="83"/>
      <c r="PYA194" s="84"/>
      <c r="PYB194" s="84"/>
      <c r="PYC194" s="84"/>
      <c r="PYD194" s="85"/>
      <c r="PYE194" s="78"/>
      <c r="PYF194" s="78"/>
      <c r="PYG194" s="78"/>
      <c r="PYH194" s="100"/>
      <c r="PYI194" s="78"/>
      <c r="PYJ194" s="81"/>
      <c r="PYK194" s="102"/>
      <c r="PYL194" s="80"/>
      <c r="PYM194" s="78"/>
      <c r="PYN194" s="78"/>
      <c r="PYO194" s="78"/>
      <c r="PYP194" s="78"/>
      <c r="PYQ194" s="83"/>
      <c r="PYR194" s="84"/>
      <c r="PYS194" s="84"/>
      <c r="PYT194" s="84"/>
      <c r="PYU194" s="85"/>
      <c r="PYV194" s="78"/>
      <c r="PYW194" s="78"/>
      <c r="PYX194" s="78"/>
      <c r="PYY194" s="100"/>
      <c r="PYZ194" s="78"/>
      <c r="PZA194" s="81"/>
      <c r="PZB194" s="102"/>
      <c r="PZC194" s="80"/>
      <c r="PZD194" s="78"/>
      <c r="PZE194" s="78"/>
      <c r="PZF194" s="78"/>
      <c r="PZG194" s="78"/>
      <c r="PZH194" s="83"/>
      <c r="PZI194" s="84"/>
      <c r="PZJ194" s="84"/>
      <c r="PZK194" s="84"/>
      <c r="PZL194" s="85"/>
      <c r="PZM194" s="78"/>
      <c r="PZN194" s="78"/>
      <c r="PZO194" s="78"/>
      <c r="PZP194" s="100"/>
      <c r="PZQ194" s="78"/>
      <c r="PZR194" s="81"/>
      <c r="PZS194" s="102"/>
      <c r="PZT194" s="80"/>
      <c r="PZU194" s="78"/>
      <c r="PZV194" s="78"/>
      <c r="PZW194" s="78"/>
      <c r="PZX194" s="78"/>
      <c r="PZY194" s="83"/>
      <c r="PZZ194" s="84"/>
      <c r="QAA194" s="84"/>
      <c r="QAB194" s="84"/>
      <c r="QAC194" s="85"/>
      <c r="QAD194" s="78"/>
      <c r="QAE194" s="78"/>
      <c r="QAF194" s="78"/>
      <c r="QAG194" s="100"/>
      <c r="QAH194" s="78"/>
      <c r="QAI194" s="81"/>
      <c r="QAJ194" s="102"/>
      <c r="QAK194" s="80"/>
      <c r="QAL194" s="78"/>
      <c r="QAM194" s="78"/>
      <c r="QAN194" s="78"/>
      <c r="QAO194" s="78"/>
      <c r="QAP194" s="83"/>
      <c r="QAQ194" s="84"/>
      <c r="QAR194" s="84"/>
      <c r="QAS194" s="84"/>
      <c r="QAT194" s="85"/>
      <c r="QAU194" s="78"/>
      <c r="QAV194" s="78"/>
      <c r="QAW194" s="78"/>
      <c r="QAX194" s="100"/>
      <c r="QAY194" s="78"/>
      <c r="QAZ194" s="81"/>
      <c r="QBA194" s="102"/>
      <c r="QBB194" s="80"/>
      <c r="QBC194" s="78"/>
      <c r="QBD194" s="78"/>
      <c r="QBE194" s="78"/>
      <c r="QBF194" s="78"/>
      <c r="QBG194" s="83"/>
      <c r="QBH194" s="84"/>
      <c r="QBI194" s="84"/>
      <c r="QBJ194" s="84"/>
      <c r="QBK194" s="85"/>
      <c r="QBL194" s="78"/>
      <c r="QBM194" s="78"/>
      <c r="QBN194" s="78"/>
      <c r="QBO194" s="100"/>
      <c r="QBP194" s="78"/>
      <c r="QBQ194" s="81"/>
      <c r="QBR194" s="102"/>
      <c r="QBS194" s="80"/>
      <c r="QBT194" s="78"/>
      <c r="QBU194" s="78"/>
      <c r="QBV194" s="78"/>
      <c r="QBW194" s="78"/>
      <c r="QBX194" s="83"/>
      <c r="QBY194" s="84"/>
      <c r="QBZ194" s="84"/>
      <c r="QCA194" s="84"/>
      <c r="QCB194" s="85"/>
      <c r="QCC194" s="78"/>
      <c r="QCD194" s="78"/>
      <c r="QCE194" s="78"/>
      <c r="QCF194" s="100"/>
      <c r="QCG194" s="78"/>
      <c r="QCH194" s="81"/>
      <c r="QCI194" s="102"/>
      <c r="QCJ194" s="80"/>
      <c r="QCK194" s="78"/>
      <c r="QCL194" s="78"/>
      <c r="QCM194" s="78"/>
      <c r="QCN194" s="78"/>
      <c r="QCO194" s="83"/>
      <c r="QCP194" s="84"/>
      <c r="QCQ194" s="84"/>
      <c r="QCR194" s="84"/>
      <c r="QCS194" s="85"/>
      <c r="QCT194" s="78"/>
      <c r="QCU194" s="78"/>
      <c r="QCV194" s="78"/>
      <c r="QCW194" s="100"/>
      <c r="QCX194" s="78"/>
      <c r="QCY194" s="81"/>
      <c r="QCZ194" s="102"/>
      <c r="QDA194" s="80"/>
      <c r="QDB194" s="78"/>
      <c r="QDC194" s="78"/>
      <c r="QDD194" s="78"/>
      <c r="QDE194" s="78"/>
      <c r="QDF194" s="83"/>
      <c r="QDG194" s="84"/>
      <c r="QDH194" s="84"/>
      <c r="QDI194" s="84"/>
      <c r="QDJ194" s="85"/>
      <c r="QDK194" s="78"/>
      <c r="QDL194" s="78"/>
      <c r="QDM194" s="78"/>
      <c r="QDN194" s="100"/>
      <c r="QDO194" s="78"/>
      <c r="QDP194" s="81"/>
      <c r="QDQ194" s="102"/>
      <c r="QDR194" s="80"/>
      <c r="QDS194" s="78"/>
      <c r="QDT194" s="78"/>
      <c r="QDU194" s="78"/>
      <c r="QDV194" s="78"/>
      <c r="QDW194" s="83"/>
      <c r="QDX194" s="84"/>
      <c r="QDY194" s="84"/>
      <c r="QDZ194" s="84"/>
      <c r="QEA194" s="85"/>
      <c r="QEB194" s="78"/>
      <c r="QEC194" s="78"/>
      <c r="QED194" s="78"/>
      <c r="QEE194" s="100"/>
      <c r="QEF194" s="78"/>
      <c r="QEG194" s="81"/>
      <c r="QEH194" s="102"/>
      <c r="QEI194" s="80"/>
      <c r="QEJ194" s="78"/>
      <c r="QEK194" s="78"/>
      <c r="QEL194" s="78"/>
      <c r="QEM194" s="78"/>
      <c r="QEN194" s="83"/>
      <c r="QEO194" s="84"/>
      <c r="QEP194" s="84"/>
      <c r="QEQ194" s="84"/>
      <c r="QER194" s="85"/>
      <c r="QES194" s="78"/>
      <c r="QET194" s="78"/>
      <c r="QEU194" s="78"/>
      <c r="QEV194" s="100"/>
      <c r="QEW194" s="78"/>
      <c r="QEX194" s="81"/>
      <c r="QEY194" s="102"/>
      <c r="QEZ194" s="80"/>
      <c r="QFA194" s="78"/>
      <c r="QFB194" s="78"/>
      <c r="QFC194" s="78"/>
      <c r="QFD194" s="78"/>
      <c r="QFE194" s="83"/>
      <c r="QFF194" s="84"/>
      <c r="QFG194" s="84"/>
      <c r="QFH194" s="84"/>
      <c r="QFI194" s="85"/>
      <c r="QFJ194" s="78"/>
      <c r="QFK194" s="78"/>
      <c r="QFL194" s="78"/>
      <c r="QFM194" s="100"/>
      <c r="QFN194" s="78"/>
      <c r="QFO194" s="81"/>
      <c r="QFP194" s="102"/>
      <c r="QFQ194" s="80"/>
      <c r="QFR194" s="78"/>
      <c r="QFS194" s="78"/>
      <c r="QFT194" s="78"/>
      <c r="QFU194" s="78"/>
      <c r="QFV194" s="83"/>
      <c r="QFW194" s="84"/>
      <c r="QFX194" s="84"/>
      <c r="QFY194" s="84"/>
      <c r="QFZ194" s="85"/>
      <c r="QGA194" s="78"/>
      <c r="QGB194" s="78"/>
      <c r="QGC194" s="78"/>
      <c r="QGD194" s="100"/>
      <c r="QGE194" s="78"/>
      <c r="QGF194" s="81"/>
      <c r="QGG194" s="102"/>
      <c r="QGH194" s="80"/>
      <c r="QGI194" s="78"/>
      <c r="QGJ194" s="78"/>
      <c r="QGK194" s="78"/>
      <c r="QGL194" s="78"/>
      <c r="QGM194" s="83"/>
      <c r="QGN194" s="84"/>
      <c r="QGO194" s="84"/>
      <c r="QGP194" s="84"/>
      <c r="QGQ194" s="85"/>
      <c r="QGR194" s="78"/>
      <c r="QGS194" s="78"/>
      <c r="QGT194" s="78"/>
      <c r="QGU194" s="100"/>
      <c r="QGV194" s="78"/>
      <c r="QGW194" s="81"/>
      <c r="QGX194" s="102"/>
      <c r="QGY194" s="80"/>
      <c r="QGZ194" s="78"/>
      <c r="QHA194" s="78"/>
      <c r="QHB194" s="78"/>
      <c r="QHC194" s="78"/>
      <c r="QHD194" s="83"/>
      <c r="QHE194" s="84"/>
      <c r="QHF194" s="84"/>
      <c r="QHG194" s="84"/>
      <c r="QHH194" s="85"/>
      <c r="QHI194" s="78"/>
      <c r="QHJ194" s="78"/>
      <c r="QHK194" s="78"/>
      <c r="QHL194" s="100"/>
      <c r="QHM194" s="78"/>
      <c r="QHN194" s="81"/>
      <c r="QHO194" s="102"/>
      <c r="QHP194" s="80"/>
      <c r="QHQ194" s="78"/>
      <c r="QHR194" s="78"/>
      <c r="QHS194" s="78"/>
      <c r="QHT194" s="78"/>
      <c r="QHU194" s="83"/>
      <c r="QHV194" s="84"/>
      <c r="QHW194" s="84"/>
      <c r="QHX194" s="84"/>
      <c r="QHY194" s="85"/>
      <c r="QHZ194" s="78"/>
      <c r="QIA194" s="78"/>
      <c r="QIB194" s="78"/>
      <c r="QIC194" s="100"/>
      <c r="QID194" s="78"/>
      <c r="QIE194" s="81"/>
      <c r="QIF194" s="102"/>
      <c r="QIG194" s="80"/>
      <c r="QIH194" s="78"/>
      <c r="QII194" s="78"/>
      <c r="QIJ194" s="78"/>
      <c r="QIK194" s="78"/>
      <c r="QIL194" s="83"/>
      <c r="QIM194" s="84"/>
      <c r="QIN194" s="84"/>
      <c r="QIO194" s="84"/>
      <c r="QIP194" s="85"/>
      <c r="QIQ194" s="78"/>
      <c r="QIR194" s="78"/>
      <c r="QIS194" s="78"/>
      <c r="QIT194" s="100"/>
      <c r="QIU194" s="78"/>
      <c r="QIV194" s="81"/>
      <c r="QIW194" s="102"/>
      <c r="QIX194" s="80"/>
      <c r="QIY194" s="78"/>
      <c r="QIZ194" s="78"/>
      <c r="QJA194" s="78"/>
      <c r="QJB194" s="78"/>
      <c r="QJC194" s="83"/>
      <c r="QJD194" s="84"/>
      <c r="QJE194" s="84"/>
      <c r="QJF194" s="84"/>
      <c r="QJG194" s="85"/>
      <c r="QJH194" s="78"/>
      <c r="QJI194" s="78"/>
      <c r="QJJ194" s="78"/>
      <c r="QJK194" s="100"/>
      <c r="QJL194" s="78"/>
      <c r="QJM194" s="81"/>
      <c r="QJN194" s="102"/>
      <c r="QJO194" s="80"/>
      <c r="QJP194" s="78"/>
      <c r="QJQ194" s="78"/>
      <c r="QJR194" s="78"/>
      <c r="QJS194" s="78"/>
      <c r="QJT194" s="83"/>
      <c r="QJU194" s="84"/>
      <c r="QJV194" s="84"/>
      <c r="QJW194" s="84"/>
      <c r="QJX194" s="85"/>
      <c r="QJY194" s="78"/>
      <c r="QJZ194" s="78"/>
      <c r="QKA194" s="78"/>
      <c r="QKB194" s="100"/>
      <c r="QKC194" s="78"/>
      <c r="QKD194" s="81"/>
      <c r="QKE194" s="102"/>
      <c r="QKF194" s="80"/>
      <c r="QKG194" s="78"/>
      <c r="QKH194" s="78"/>
      <c r="QKI194" s="78"/>
      <c r="QKJ194" s="78"/>
      <c r="QKK194" s="83"/>
      <c r="QKL194" s="84"/>
      <c r="QKM194" s="84"/>
      <c r="QKN194" s="84"/>
      <c r="QKO194" s="85"/>
      <c r="QKP194" s="78"/>
      <c r="QKQ194" s="78"/>
      <c r="QKR194" s="78"/>
      <c r="QKS194" s="100"/>
      <c r="QKT194" s="78"/>
      <c r="QKU194" s="81"/>
      <c r="QKV194" s="102"/>
      <c r="QKW194" s="80"/>
      <c r="QKX194" s="78"/>
      <c r="QKY194" s="78"/>
      <c r="QKZ194" s="78"/>
      <c r="QLA194" s="78"/>
      <c r="QLB194" s="83"/>
      <c r="QLC194" s="84"/>
      <c r="QLD194" s="84"/>
      <c r="QLE194" s="84"/>
      <c r="QLF194" s="85"/>
      <c r="QLG194" s="78"/>
      <c r="QLH194" s="78"/>
      <c r="QLI194" s="78"/>
      <c r="QLJ194" s="100"/>
      <c r="QLK194" s="78"/>
      <c r="QLL194" s="81"/>
      <c r="QLM194" s="102"/>
      <c r="QLN194" s="80"/>
      <c r="QLO194" s="78"/>
      <c r="QLP194" s="78"/>
      <c r="QLQ194" s="78"/>
      <c r="QLR194" s="78"/>
      <c r="QLS194" s="83"/>
      <c r="QLT194" s="84"/>
      <c r="QLU194" s="84"/>
      <c r="QLV194" s="84"/>
      <c r="QLW194" s="85"/>
      <c r="QLX194" s="78"/>
      <c r="QLY194" s="78"/>
      <c r="QLZ194" s="78"/>
      <c r="QMA194" s="100"/>
      <c r="QMB194" s="78"/>
      <c r="QMC194" s="81"/>
      <c r="QMD194" s="102"/>
      <c r="QME194" s="80"/>
      <c r="QMF194" s="78"/>
      <c r="QMG194" s="78"/>
      <c r="QMH194" s="78"/>
      <c r="QMI194" s="78"/>
      <c r="QMJ194" s="83"/>
      <c r="QMK194" s="84"/>
      <c r="QML194" s="84"/>
      <c r="QMM194" s="84"/>
      <c r="QMN194" s="85"/>
      <c r="QMO194" s="78"/>
      <c r="QMP194" s="78"/>
      <c r="QMQ194" s="78"/>
      <c r="QMR194" s="100"/>
      <c r="QMS194" s="78"/>
      <c r="QMT194" s="81"/>
      <c r="QMU194" s="102"/>
      <c r="QMV194" s="80"/>
      <c r="QMW194" s="78"/>
      <c r="QMX194" s="78"/>
      <c r="QMY194" s="78"/>
      <c r="QMZ194" s="78"/>
      <c r="QNA194" s="83"/>
      <c r="QNB194" s="84"/>
      <c r="QNC194" s="84"/>
      <c r="QND194" s="84"/>
      <c r="QNE194" s="85"/>
      <c r="QNF194" s="78"/>
      <c r="QNG194" s="78"/>
      <c r="QNH194" s="78"/>
      <c r="QNI194" s="100"/>
      <c r="QNJ194" s="78"/>
      <c r="QNK194" s="81"/>
      <c r="QNL194" s="102"/>
      <c r="QNM194" s="80"/>
      <c r="QNN194" s="78"/>
      <c r="QNO194" s="78"/>
      <c r="QNP194" s="78"/>
      <c r="QNQ194" s="78"/>
      <c r="QNR194" s="83"/>
      <c r="QNS194" s="84"/>
      <c r="QNT194" s="84"/>
      <c r="QNU194" s="84"/>
      <c r="QNV194" s="85"/>
      <c r="QNW194" s="78"/>
      <c r="QNX194" s="78"/>
      <c r="QNY194" s="78"/>
      <c r="QNZ194" s="100"/>
      <c r="QOA194" s="78"/>
      <c r="QOB194" s="81"/>
      <c r="QOC194" s="102"/>
      <c r="QOD194" s="80"/>
      <c r="QOE194" s="78"/>
      <c r="QOF194" s="78"/>
      <c r="QOG194" s="78"/>
      <c r="QOH194" s="78"/>
      <c r="QOI194" s="83"/>
      <c r="QOJ194" s="84"/>
      <c r="QOK194" s="84"/>
      <c r="QOL194" s="84"/>
      <c r="QOM194" s="85"/>
      <c r="QON194" s="78"/>
      <c r="QOO194" s="78"/>
      <c r="QOP194" s="78"/>
      <c r="QOQ194" s="100"/>
      <c r="QOR194" s="78"/>
      <c r="QOS194" s="81"/>
      <c r="QOT194" s="102"/>
      <c r="QOU194" s="80"/>
      <c r="QOV194" s="78"/>
      <c r="QOW194" s="78"/>
      <c r="QOX194" s="78"/>
      <c r="QOY194" s="78"/>
      <c r="QOZ194" s="83"/>
      <c r="QPA194" s="84"/>
      <c r="QPB194" s="84"/>
      <c r="QPC194" s="84"/>
      <c r="QPD194" s="85"/>
      <c r="QPE194" s="78"/>
      <c r="QPF194" s="78"/>
      <c r="QPG194" s="78"/>
      <c r="QPH194" s="100"/>
      <c r="QPI194" s="78"/>
      <c r="QPJ194" s="81"/>
      <c r="QPK194" s="102"/>
      <c r="QPL194" s="80"/>
      <c r="QPM194" s="78"/>
      <c r="QPN194" s="78"/>
      <c r="QPO194" s="78"/>
      <c r="QPP194" s="78"/>
      <c r="QPQ194" s="83"/>
      <c r="QPR194" s="84"/>
      <c r="QPS194" s="84"/>
      <c r="QPT194" s="84"/>
      <c r="QPU194" s="85"/>
      <c r="QPV194" s="78"/>
      <c r="QPW194" s="78"/>
      <c r="QPX194" s="78"/>
      <c r="QPY194" s="100"/>
      <c r="QPZ194" s="78"/>
      <c r="QQA194" s="81"/>
      <c r="QQB194" s="102"/>
      <c r="QQC194" s="80"/>
      <c r="QQD194" s="78"/>
      <c r="QQE194" s="78"/>
      <c r="QQF194" s="78"/>
      <c r="QQG194" s="78"/>
      <c r="QQH194" s="83"/>
      <c r="QQI194" s="84"/>
      <c r="QQJ194" s="84"/>
      <c r="QQK194" s="84"/>
      <c r="QQL194" s="85"/>
      <c r="QQM194" s="78"/>
      <c r="QQN194" s="78"/>
      <c r="QQO194" s="78"/>
      <c r="QQP194" s="100"/>
      <c r="QQQ194" s="78"/>
      <c r="QQR194" s="81"/>
      <c r="QQS194" s="102"/>
      <c r="QQT194" s="80"/>
      <c r="QQU194" s="78"/>
      <c r="QQV194" s="78"/>
      <c r="QQW194" s="78"/>
      <c r="QQX194" s="78"/>
      <c r="QQY194" s="83"/>
      <c r="QQZ194" s="84"/>
      <c r="QRA194" s="84"/>
      <c r="QRB194" s="84"/>
      <c r="QRC194" s="85"/>
      <c r="QRD194" s="78"/>
      <c r="QRE194" s="78"/>
      <c r="QRF194" s="78"/>
      <c r="QRG194" s="100"/>
      <c r="QRH194" s="78"/>
      <c r="QRI194" s="81"/>
      <c r="QRJ194" s="102"/>
      <c r="QRK194" s="80"/>
      <c r="QRL194" s="78"/>
      <c r="QRM194" s="78"/>
      <c r="QRN194" s="78"/>
      <c r="QRO194" s="78"/>
      <c r="QRP194" s="83"/>
      <c r="QRQ194" s="84"/>
      <c r="QRR194" s="84"/>
      <c r="QRS194" s="84"/>
      <c r="QRT194" s="85"/>
      <c r="QRU194" s="78"/>
      <c r="QRV194" s="78"/>
      <c r="QRW194" s="78"/>
      <c r="QRX194" s="100"/>
      <c r="QRY194" s="78"/>
      <c r="QRZ194" s="81"/>
      <c r="QSA194" s="102"/>
      <c r="QSB194" s="80"/>
      <c r="QSC194" s="78"/>
      <c r="QSD194" s="78"/>
      <c r="QSE194" s="78"/>
      <c r="QSF194" s="78"/>
      <c r="QSG194" s="83"/>
      <c r="QSH194" s="84"/>
      <c r="QSI194" s="84"/>
      <c r="QSJ194" s="84"/>
      <c r="QSK194" s="85"/>
      <c r="QSL194" s="78"/>
      <c r="QSM194" s="78"/>
      <c r="QSN194" s="78"/>
      <c r="QSO194" s="100"/>
      <c r="QSP194" s="78"/>
      <c r="QSQ194" s="81"/>
      <c r="QSR194" s="102"/>
      <c r="QSS194" s="80"/>
      <c r="QST194" s="78"/>
      <c r="QSU194" s="78"/>
      <c r="QSV194" s="78"/>
      <c r="QSW194" s="78"/>
      <c r="QSX194" s="83"/>
      <c r="QSY194" s="84"/>
      <c r="QSZ194" s="84"/>
      <c r="QTA194" s="84"/>
      <c r="QTB194" s="85"/>
      <c r="QTC194" s="78"/>
      <c r="QTD194" s="78"/>
      <c r="QTE194" s="78"/>
      <c r="QTF194" s="100"/>
      <c r="QTG194" s="78"/>
      <c r="QTH194" s="81"/>
      <c r="QTI194" s="102"/>
      <c r="QTJ194" s="80"/>
      <c r="QTK194" s="78"/>
      <c r="QTL194" s="78"/>
      <c r="QTM194" s="78"/>
      <c r="QTN194" s="78"/>
      <c r="QTO194" s="83"/>
      <c r="QTP194" s="84"/>
      <c r="QTQ194" s="84"/>
      <c r="QTR194" s="84"/>
      <c r="QTS194" s="85"/>
      <c r="QTT194" s="78"/>
      <c r="QTU194" s="78"/>
      <c r="QTV194" s="78"/>
      <c r="QTW194" s="100"/>
      <c r="QTX194" s="78"/>
      <c r="QTY194" s="81"/>
      <c r="QTZ194" s="102"/>
      <c r="QUA194" s="80"/>
      <c r="QUB194" s="78"/>
      <c r="QUC194" s="78"/>
      <c r="QUD194" s="78"/>
      <c r="QUE194" s="78"/>
      <c r="QUF194" s="83"/>
      <c r="QUG194" s="84"/>
      <c r="QUH194" s="84"/>
      <c r="QUI194" s="84"/>
      <c r="QUJ194" s="85"/>
      <c r="QUK194" s="78"/>
      <c r="QUL194" s="78"/>
      <c r="QUM194" s="78"/>
      <c r="QUN194" s="100"/>
      <c r="QUO194" s="78"/>
      <c r="QUP194" s="81"/>
      <c r="QUQ194" s="102"/>
      <c r="QUR194" s="80"/>
      <c r="QUS194" s="78"/>
      <c r="QUT194" s="78"/>
      <c r="QUU194" s="78"/>
      <c r="QUV194" s="78"/>
      <c r="QUW194" s="83"/>
      <c r="QUX194" s="84"/>
      <c r="QUY194" s="84"/>
      <c r="QUZ194" s="84"/>
      <c r="QVA194" s="85"/>
      <c r="QVB194" s="78"/>
      <c r="QVC194" s="78"/>
      <c r="QVD194" s="78"/>
      <c r="QVE194" s="100"/>
      <c r="QVF194" s="78"/>
      <c r="QVG194" s="81"/>
      <c r="QVH194" s="102"/>
      <c r="QVI194" s="80"/>
      <c r="QVJ194" s="78"/>
      <c r="QVK194" s="78"/>
      <c r="QVL194" s="78"/>
      <c r="QVM194" s="78"/>
      <c r="QVN194" s="83"/>
      <c r="QVO194" s="84"/>
      <c r="QVP194" s="84"/>
      <c r="QVQ194" s="84"/>
      <c r="QVR194" s="85"/>
      <c r="QVS194" s="78"/>
      <c r="QVT194" s="78"/>
      <c r="QVU194" s="78"/>
      <c r="QVV194" s="100"/>
      <c r="QVW194" s="78"/>
      <c r="QVX194" s="81"/>
      <c r="QVY194" s="102"/>
      <c r="QVZ194" s="80"/>
      <c r="QWA194" s="78"/>
      <c r="QWB194" s="78"/>
      <c r="QWC194" s="78"/>
      <c r="QWD194" s="78"/>
      <c r="QWE194" s="83"/>
      <c r="QWF194" s="84"/>
      <c r="QWG194" s="84"/>
      <c r="QWH194" s="84"/>
      <c r="QWI194" s="85"/>
      <c r="QWJ194" s="78"/>
      <c r="QWK194" s="78"/>
      <c r="QWL194" s="78"/>
      <c r="QWM194" s="100"/>
      <c r="QWN194" s="78"/>
      <c r="QWO194" s="81"/>
      <c r="QWP194" s="102"/>
      <c r="QWQ194" s="80"/>
      <c r="QWR194" s="78"/>
      <c r="QWS194" s="78"/>
      <c r="QWT194" s="78"/>
      <c r="QWU194" s="78"/>
      <c r="QWV194" s="83"/>
      <c r="QWW194" s="84"/>
      <c r="QWX194" s="84"/>
      <c r="QWY194" s="84"/>
      <c r="QWZ194" s="85"/>
      <c r="QXA194" s="78"/>
      <c r="QXB194" s="78"/>
      <c r="QXC194" s="78"/>
      <c r="QXD194" s="100"/>
      <c r="QXE194" s="78"/>
      <c r="QXF194" s="81"/>
      <c r="QXG194" s="102"/>
      <c r="QXH194" s="80"/>
      <c r="QXI194" s="78"/>
      <c r="QXJ194" s="78"/>
      <c r="QXK194" s="78"/>
      <c r="QXL194" s="78"/>
      <c r="QXM194" s="83"/>
      <c r="QXN194" s="84"/>
      <c r="QXO194" s="84"/>
      <c r="QXP194" s="84"/>
      <c r="QXQ194" s="85"/>
      <c r="QXR194" s="78"/>
      <c r="QXS194" s="78"/>
      <c r="QXT194" s="78"/>
      <c r="QXU194" s="100"/>
      <c r="QXV194" s="78"/>
      <c r="QXW194" s="81"/>
      <c r="QXX194" s="102"/>
      <c r="QXY194" s="80"/>
      <c r="QXZ194" s="78"/>
      <c r="QYA194" s="78"/>
      <c r="QYB194" s="78"/>
      <c r="QYC194" s="78"/>
      <c r="QYD194" s="83"/>
      <c r="QYE194" s="84"/>
      <c r="QYF194" s="84"/>
      <c r="QYG194" s="84"/>
      <c r="QYH194" s="85"/>
      <c r="QYI194" s="78"/>
      <c r="QYJ194" s="78"/>
      <c r="QYK194" s="78"/>
      <c r="QYL194" s="100"/>
      <c r="QYM194" s="78"/>
      <c r="QYN194" s="81"/>
      <c r="QYO194" s="102"/>
      <c r="QYP194" s="80"/>
      <c r="QYQ194" s="78"/>
      <c r="QYR194" s="78"/>
      <c r="QYS194" s="78"/>
      <c r="QYT194" s="78"/>
      <c r="QYU194" s="83"/>
      <c r="QYV194" s="84"/>
      <c r="QYW194" s="84"/>
      <c r="QYX194" s="84"/>
      <c r="QYY194" s="85"/>
      <c r="QYZ194" s="78"/>
      <c r="QZA194" s="78"/>
      <c r="QZB194" s="78"/>
      <c r="QZC194" s="100"/>
      <c r="QZD194" s="78"/>
      <c r="QZE194" s="81"/>
      <c r="QZF194" s="102"/>
      <c r="QZG194" s="80"/>
      <c r="QZH194" s="78"/>
      <c r="QZI194" s="78"/>
      <c r="QZJ194" s="78"/>
      <c r="QZK194" s="78"/>
      <c r="QZL194" s="83"/>
      <c r="QZM194" s="84"/>
      <c r="QZN194" s="84"/>
      <c r="QZO194" s="84"/>
      <c r="QZP194" s="85"/>
      <c r="QZQ194" s="78"/>
      <c r="QZR194" s="78"/>
      <c r="QZS194" s="78"/>
      <c r="QZT194" s="100"/>
      <c r="QZU194" s="78"/>
      <c r="QZV194" s="81"/>
      <c r="QZW194" s="102"/>
      <c r="QZX194" s="80"/>
      <c r="QZY194" s="78"/>
      <c r="QZZ194" s="78"/>
      <c r="RAA194" s="78"/>
      <c r="RAB194" s="78"/>
      <c r="RAC194" s="83"/>
      <c r="RAD194" s="84"/>
      <c r="RAE194" s="84"/>
      <c r="RAF194" s="84"/>
      <c r="RAG194" s="85"/>
      <c r="RAH194" s="78"/>
      <c r="RAI194" s="78"/>
      <c r="RAJ194" s="78"/>
      <c r="RAK194" s="100"/>
      <c r="RAL194" s="78"/>
      <c r="RAM194" s="81"/>
      <c r="RAN194" s="102"/>
      <c r="RAO194" s="80"/>
      <c r="RAP194" s="78"/>
      <c r="RAQ194" s="78"/>
      <c r="RAR194" s="78"/>
      <c r="RAS194" s="78"/>
      <c r="RAT194" s="83"/>
      <c r="RAU194" s="84"/>
      <c r="RAV194" s="84"/>
      <c r="RAW194" s="84"/>
      <c r="RAX194" s="85"/>
      <c r="RAY194" s="78"/>
      <c r="RAZ194" s="78"/>
      <c r="RBA194" s="78"/>
      <c r="RBB194" s="100"/>
      <c r="RBC194" s="78"/>
      <c r="RBD194" s="81"/>
      <c r="RBE194" s="102"/>
      <c r="RBF194" s="80"/>
      <c r="RBG194" s="78"/>
      <c r="RBH194" s="78"/>
      <c r="RBI194" s="78"/>
      <c r="RBJ194" s="78"/>
      <c r="RBK194" s="83"/>
      <c r="RBL194" s="84"/>
      <c r="RBM194" s="84"/>
      <c r="RBN194" s="84"/>
      <c r="RBO194" s="85"/>
      <c r="RBP194" s="78"/>
      <c r="RBQ194" s="78"/>
      <c r="RBR194" s="78"/>
      <c r="RBS194" s="100"/>
      <c r="RBT194" s="78"/>
      <c r="RBU194" s="81"/>
      <c r="RBV194" s="102"/>
      <c r="RBW194" s="80"/>
      <c r="RBX194" s="78"/>
      <c r="RBY194" s="78"/>
      <c r="RBZ194" s="78"/>
      <c r="RCA194" s="78"/>
      <c r="RCB194" s="83"/>
      <c r="RCC194" s="84"/>
      <c r="RCD194" s="84"/>
      <c r="RCE194" s="84"/>
      <c r="RCF194" s="85"/>
      <c r="RCG194" s="78"/>
      <c r="RCH194" s="78"/>
      <c r="RCI194" s="78"/>
      <c r="RCJ194" s="100"/>
      <c r="RCK194" s="78"/>
      <c r="RCL194" s="81"/>
      <c r="RCM194" s="102"/>
      <c r="RCN194" s="80"/>
      <c r="RCO194" s="78"/>
      <c r="RCP194" s="78"/>
      <c r="RCQ194" s="78"/>
      <c r="RCR194" s="78"/>
      <c r="RCS194" s="83"/>
      <c r="RCT194" s="84"/>
      <c r="RCU194" s="84"/>
      <c r="RCV194" s="84"/>
      <c r="RCW194" s="85"/>
      <c r="RCX194" s="78"/>
      <c r="RCY194" s="78"/>
      <c r="RCZ194" s="78"/>
      <c r="RDA194" s="100"/>
      <c r="RDB194" s="78"/>
      <c r="RDC194" s="81"/>
      <c r="RDD194" s="102"/>
      <c r="RDE194" s="80"/>
      <c r="RDF194" s="78"/>
      <c r="RDG194" s="78"/>
      <c r="RDH194" s="78"/>
      <c r="RDI194" s="78"/>
      <c r="RDJ194" s="83"/>
      <c r="RDK194" s="84"/>
      <c r="RDL194" s="84"/>
      <c r="RDM194" s="84"/>
      <c r="RDN194" s="85"/>
      <c r="RDO194" s="78"/>
      <c r="RDP194" s="78"/>
      <c r="RDQ194" s="78"/>
      <c r="RDR194" s="100"/>
      <c r="RDS194" s="78"/>
      <c r="RDT194" s="81"/>
      <c r="RDU194" s="102"/>
      <c r="RDV194" s="80"/>
      <c r="RDW194" s="78"/>
      <c r="RDX194" s="78"/>
      <c r="RDY194" s="78"/>
      <c r="RDZ194" s="78"/>
      <c r="REA194" s="83"/>
      <c r="REB194" s="84"/>
      <c r="REC194" s="84"/>
      <c r="RED194" s="84"/>
      <c r="REE194" s="85"/>
      <c r="REF194" s="78"/>
      <c r="REG194" s="78"/>
      <c r="REH194" s="78"/>
      <c r="REI194" s="100"/>
      <c r="REJ194" s="78"/>
      <c r="REK194" s="81"/>
      <c r="REL194" s="102"/>
      <c r="REM194" s="80"/>
      <c r="REN194" s="78"/>
      <c r="REO194" s="78"/>
      <c r="REP194" s="78"/>
      <c r="REQ194" s="78"/>
      <c r="RER194" s="83"/>
      <c r="RES194" s="84"/>
      <c r="RET194" s="84"/>
      <c r="REU194" s="84"/>
      <c r="REV194" s="85"/>
      <c r="REW194" s="78"/>
      <c r="REX194" s="78"/>
      <c r="REY194" s="78"/>
      <c r="REZ194" s="100"/>
      <c r="RFA194" s="78"/>
      <c r="RFB194" s="81"/>
      <c r="RFC194" s="102"/>
      <c r="RFD194" s="80"/>
      <c r="RFE194" s="78"/>
      <c r="RFF194" s="78"/>
      <c r="RFG194" s="78"/>
      <c r="RFH194" s="78"/>
      <c r="RFI194" s="83"/>
      <c r="RFJ194" s="84"/>
      <c r="RFK194" s="84"/>
      <c r="RFL194" s="84"/>
      <c r="RFM194" s="85"/>
      <c r="RFN194" s="78"/>
      <c r="RFO194" s="78"/>
      <c r="RFP194" s="78"/>
      <c r="RFQ194" s="100"/>
      <c r="RFR194" s="78"/>
      <c r="RFS194" s="81"/>
      <c r="RFT194" s="102"/>
      <c r="RFU194" s="80"/>
      <c r="RFV194" s="78"/>
      <c r="RFW194" s="78"/>
      <c r="RFX194" s="78"/>
      <c r="RFY194" s="78"/>
      <c r="RFZ194" s="83"/>
      <c r="RGA194" s="84"/>
      <c r="RGB194" s="84"/>
      <c r="RGC194" s="84"/>
      <c r="RGD194" s="85"/>
      <c r="RGE194" s="78"/>
      <c r="RGF194" s="78"/>
      <c r="RGG194" s="78"/>
      <c r="RGH194" s="100"/>
      <c r="RGI194" s="78"/>
      <c r="RGJ194" s="81"/>
      <c r="RGK194" s="102"/>
      <c r="RGL194" s="80"/>
      <c r="RGM194" s="78"/>
      <c r="RGN194" s="78"/>
      <c r="RGO194" s="78"/>
      <c r="RGP194" s="78"/>
      <c r="RGQ194" s="83"/>
      <c r="RGR194" s="84"/>
      <c r="RGS194" s="84"/>
      <c r="RGT194" s="84"/>
      <c r="RGU194" s="85"/>
      <c r="RGV194" s="78"/>
      <c r="RGW194" s="78"/>
      <c r="RGX194" s="78"/>
      <c r="RGY194" s="100"/>
      <c r="RGZ194" s="78"/>
      <c r="RHA194" s="81"/>
      <c r="RHB194" s="102"/>
      <c r="RHC194" s="80"/>
      <c r="RHD194" s="78"/>
      <c r="RHE194" s="78"/>
      <c r="RHF194" s="78"/>
      <c r="RHG194" s="78"/>
      <c r="RHH194" s="83"/>
      <c r="RHI194" s="84"/>
      <c r="RHJ194" s="84"/>
      <c r="RHK194" s="84"/>
      <c r="RHL194" s="85"/>
      <c r="RHM194" s="78"/>
      <c r="RHN194" s="78"/>
      <c r="RHO194" s="78"/>
      <c r="RHP194" s="100"/>
      <c r="RHQ194" s="78"/>
      <c r="RHR194" s="81"/>
      <c r="RHS194" s="102"/>
      <c r="RHT194" s="80"/>
      <c r="RHU194" s="78"/>
      <c r="RHV194" s="78"/>
      <c r="RHW194" s="78"/>
      <c r="RHX194" s="78"/>
      <c r="RHY194" s="83"/>
      <c r="RHZ194" s="84"/>
      <c r="RIA194" s="84"/>
      <c r="RIB194" s="84"/>
      <c r="RIC194" s="85"/>
      <c r="RID194" s="78"/>
      <c r="RIE194" s="78"/>
      <c r="RIF194" s="78"/>
      <c r="RIG194" s="100"/>
      <c r="RIH194" s="78"/>
      <c r="RII194" s="81"/>
      <c r="RIJ194" s="102"/>
      <c r="RIK194" s="80"/>
      <c r="RIL194" s="78"/>
      <c r="RIM194" s="78"/>
      <c r="RIN194" s="78"/>
      <c r="RIO194" s="78"/>
      <c r="RIP194" s="83"/>
      <c r="RIQ194" s="84"/>
      <c r="RIR194" s="84"/>
      <c r="RIS194" s="84"/>
      <c r="RIT194" s="85"/>
      <c r="RIU194" s="78"/>
      <c r="RIV194" s="78"/>
      <c r="RIW194" s="78"/>
      <c r="RIX194" s="100"/>
      <c r="RIY194" s="78"/>
      <c r="RIZ194" s="81"/>
      <c r="RJA194" s="102"/>
      <c r="RJB194" s="80"/>
      <c r="RJC194" s="78"/>
      <c r="RJD194" s="78"/>
      <c r="RJE194" s="78"/>
      <c r="RJF194" s="78"/>
      <c r="RJG194" s="83"/>
      <c r="RJH194" s="84"/>
      <c r="RJI194" s="84"/>
      <c r="RJJ194" s="84"/>
      <c r="RJK194" s="85"/>
      <c r="RJL194" s="78"/>
      <c r="RJM194" s="78"/>
      <c r="RJN194" s="78"/>
      <c r="RJO194" s="100"/>
      <c r="RJP194" s="78"/>
      <c r="RJQ194" s="81"/>
      <c r="RJR194" s="102"/>
      <c r="RJS194" s="80"/>
      <c r="RJT194" s="78"/>
      <c r="RJU194" s="78"/>
      <c r="RJV194" s="78"/>
      <c r="RJW194" s="78"/>
      <c r="RJX194" s="83"/>
      <c r="RJY194" s="84"/>
      <c r="RJZ194" s="84"/>
      <c r="RKA194" s="84"/>
      <c r="RKB194" s="85"/>
      <c r="RKC194" s="78"/>
      <c r="RKD194" s="78"/>
      <c r="RKE194" s="78"/>
      <c r="RKF194" s="100"/>
      <c r="RKG194" s="78"/>
      <c r="RKH194" s="81"/>
      <c r="RKI194" s="102"/>
      <c r="RKJ194" s="80"/>
      <c r="RKK194" s="78"/>
      <c r="RKL194" s="78"/>
      <c r="RKM194" s="78"/>
      <c r="RKN194" s="78"/>
      <c r="RKO194" s="83"/>
      <c r="RKP194" s="84"/>
      <c r="RKQ194" s="84"/>
      <c r="RKR194" s="84"/>
      <c r="RKS194" s="85"/>
      <c r="RKT194" s="78"/>
      <c r="RKU194" s="78"/>
      <c r="RKV194" s="78"/>
      <c r="RKW194" s="100"/>
      <c r="RKX194" s="78"/>
      <c r="RKY194" s="81"/>
      <c r="RKZ194" s="102"/>
      <c r="RLA194" s="80"/>
      <c r="RLB194" s="78"/>
      <c r="RLC194" s="78"/>
      <c r="RLD194" s="78"/>
      <c r="RLE194" s="78"/>
      <c r="RLF194" s="83"/>
      <c r="RLG194" s="84"/>
      <c r="RLH194" s="84"/>
      <c r="RLI194" s="84"/>
      <c r="RLJ194" s="85"/>
      <c r="RLK194" s="78"/>
      <c r="RLL194" s="78"/>
      <c r="RLM194" s="78"/>
      <c r="RLN194" s="100"/>
      <c r="RLO194" s="78"/>
      <c r="RLP194" s="81"/>
      <c r="RLQ194" s="102"/>
      <c r="RLR194" s="80"/>
      <c r="RLS194" s="78"/>
      <c r="RLT194" s="78"/>
      <c r="RLU194" s="78"/>
      <c r="RLV194" s="78"/>
      <c r="RLW194" s="83"/>
      <c r="RLX194" s="84"/>
      <c r="RLY194" s="84"/>
      <c r="RLZ194" s="84"/>
      <c r="RMA194" s="85"/>
      <c r="RMB194" s="78"/>
      <c r="RMC194" s="78"/>
      <c r="RMD194" s="78"/>
      <c r="RME194" s="100"/>
      <c r="RMF194" s="78"/>
      <c r="RMG194" s="81"/>
      <c r="RMH194" s="102"/>
      <c r="RMI194" s="80"/>
      <c r="RMJ194" s="78"/>
      <c r="RMK194" s="78"/>
      <c r="RML194" s="78"/>
      <c r="RMM194" s="78"/>
      <c r="RMN194" s="83"/>
      <c r="RMO194" s="84"/>
      <c r="RMP194" s="84"/>
      <c r="RMQ194" s="84"/>
      <c r="RMR194" s="85"/>
      <c r="RMS194" s="78"/>
      <c r="RMT194" s="78"/>
      <c r="RMU194" s="78"/>
      <c r="RMV194" s="100"/>
      <c r="RMW194" s="78"/>
      <c r="RMX194" s="81"/>
      <c r="RMY194" s="102"/>
      <c r="RMZ194" s="80"/>
      <c r="RNA194" s="78"/>
      <c r="RNB194" s="78"/>
      <c r="RNC194" s="78"/>
      <c r="RND194" s="78"/>
      <c r="RNE194" s="83"/>
      <c r="RNF194" s="84"/>
      <c r="RNG194" s="84"/>
      <c r="RNH194" s="84"/>
      <c r="RNI194" s="85"/>
      <c r="RNJ194" s="78"/>
      <c r="RNK194" s="78"/>
      <c r="RNL194" s="78"/>
      <c r="RNM194" s="100"/>
      <c r="RNN194" s="78"/>
      <c r="RNO194" s="81"/>
      <c r="RNP194" s="102"/>
      <c r="RNQ194" s="80"/>
      <c r="RNR194" s="78"/>
      <c r="RNS194" s="78"/>
      <c r="RNT194" s="78"/>
      <c r="RNU194" s="78"/>
      <c r="RNV194" s="83"/>
      <c r="RNW194" s="84"/>
      <c r="RNX194" s="84"/>
      <c r="RNY194" s="84"/>
      <c r="RNZ194" s="85"/>
      <c r="ROA194" s="78"/>
      <c r="ROB194" s="78"/>
      <c r="ROC194" s="78"/>
      <c r="ROD194" s="100"/>
      <c r="ROE194" s="78"/>
      <c r="ROF194" s="81"/>
      <c r="ROG194" s="102"/>
      <c r="ROH194" s="80"/>
      <c r="ROI194" s="78"/>
      <c r="ROJ194" s="78"/>
      <c r="ROK194" s="78"/>
      <c r="ROL194" s="78"/>
      <c r="ROM194" s="83"/>
      <c r="RON194" s="84"/>
      <c r="ROO194" s="84"/>
      <c r="ROP194" s="84"/>
      <c r="ROQ194" s="85"/>
      <c r="ROR194" s="78"/>
      <c r="ROS194" s="78"/>
      <c r="ROT194" s="78"/>
      <c r="ROU194" s="100"/>
      <c r="ROV194" s="78"/>
      <c r="ROW194" s="81"/>
      <c r="ROX194" s="102"/>
      <c r="ROY194" s="80"/>
      <c r="ROZ194" s="78"/>
      <c r="RPA194" s="78"/>
      <c r="RPB194" s="78"/>
      <c r="RPC194" s="78"/>
      <c r="RPD194" s="83"/>
      <c r="RPE194" s="84"/>
      <c r="RPF194" s="84"/>
      <c r="RPG194" s="84"/>
      <c r="RPH194" s="85"/>
      <c r="RPI194" s="78"/>
      <c r="RPJ194" s="78"/>
      <c r="RPK194" s="78"/>
      <c r="RPL194" s="100"/>
      <c r="RPM194" s="78"/>
      <c r="RPN194" s="81"/>
      <c r="RPO194" s="102"/>
      <c r="RPP194" s="80"/>
      <c r="RPQ194" s="78"/>
      <c r="RPR194" s="78"/>
      <c r="RPS194" s="78"/>
      <c r="RPT194" s="78"/>
      <c r="RPU194" s="83"/>
      <c r="RPV194" s="84"/>
      <c r="RPW194" s="84"/>
      <c r="RPX194" s="84"/>
      <c r="RPY194" s="85"/>
      <c r="RPZ194" s="78"/>
      <c r="RQA194" s="78"/>
      <c r="RQB194" s="78"/>
      <c r="RQC194" s="100"/>
      <c r="RQD194" s="78"/>
      <c r="RQE194" s="81"/>
      <c r="RQF194" s="102"/>
      <c r="RQG194" s="80"/>
      <c r="RQH194" s="78"/>
      <c r="RQI194" s="78"/>
      <c r="RQJ194" s="78"/>
      <c r="RQK194" s="78"/>
      <c r="RQL194" s="83"/>
      <c r="RQM194" s="84"/>
      <c r="RQN194" s="84"/>
      <c r="RQO194" s="84"/>
      <c r="RQP194" s="85"/>
      <c r="RQQ194" s="78"/>
      <c r="RQR194" s="78"/>
      <c r="RQS194" s="78"/>
      <c r="RQT194" s="100"/>
      <c r="RQU194" s="78"/>
      <c r="RQV194" s="81"/>
      <c r="RQW194" s="102"/>
      <c r="RQX194" s="80"/>
      <c r="RQY194" s="78"/>
      <c r="RQZ194" s="78"/>
      <c r="RRA194" s="78"/>
      <c r="RRB194" s="78"/>
      <c r="RRC194" s="83"/>
      <c r="RRD194" s="84"/>
      <c r="RRE194" s="84"/>
      <c r="RRF194" s="84"/>
      <c r="RRG194" s="85"/>
      <c r="RRH194" s="78"/>
      <c r="RRI194" s="78"/>
      <c r="RRJ194" s="78"/>
      <c r="RRK194" s="100"/>
      <c r="RRL194" s="78"/>
      <c r="RRM194" s="81"/>
      <c r="RRN194" s="102"/>
      <c r="RRO194" s="80"/>
      <c r="RRP194" s="78"/>
      <c r="RRQ194" s="78"/>
      <c r="RRR194" s="78"/>
      <c r="RRS194" s="78"/>
      <c r="RRT194" s="83"/>
      <c r="RRU194" s="84"/>
      <c r="RRV194" s="84"/>
      <c r="RRW194" s="84"/>
      <c r="RRX194" s="85"/>
      <c r="RRY194" s="78"/>
      <c r="RRZ194" s="78"/>
      <c r="RSA194" s="78"/>
      <c r="RSB194" s="100"/>
      <c r="RSC194" s="78"/>
      <c r="RSD194" s="81"/>
      <c r="RSE194" s="102"/>
      <c r="RSF194" s="80"/>
      <c r="RSG194" s="78"/>
      <c r="RSH194" s="78"/>
      <c r="RSI194" s="78"/>
      <c r="RSJ194" s="78"/>
      <c r="RSK194" s="83"/>
      <c r="RSL194" s="84"/>
      <c r="RSM194" s="84"/>
      <c r="RSN194" s="84"/>
      <c r="RSO194" s="85"/>
      <c r="RSP194" s="78"/>
      <c r="RSQ194" s="78"/>
      <c r="RSR194" s="78"/>
      <c r="RSS194" s="100"/>
      <c r="RST194" s="78"/>
      <c r="RSU194" s="81"/>
      <c r="RSV194" s="102"/>
      <c r="RSW194" s="80"/>
      <c r="RSX194" s="78"/>
      <c r="RSY194" s="78"/>
      <c r="RSZ194" s="78"/>
      <c r="RTA194" s="78"/>
      <c r="RTB194" s="83"/>
      <c r="RTC194" s="84"/>
      <c r="RTD194" s="84"/>
      <c r="RTE194" s="84"/>
      <c r="RTF194" s="85"/>
      <c r="RTG194" s="78"/>
      <c r="RTH194" s="78"/>
      <c r="RTI194" s="78"/>
      <c r="RTJ194" s="100"/>
      <c r="RTK194" s="78"/>
      <c r="RTL194" s="81"/>
      <c r="RTM194" s="102"/>
      <c r="RTN194" s="80"/>
      <c r="RTO194" s="78"/>
      <c r="RTP194" s="78"/>
      <c r="RTQ194" s="78"/>
      <c r="RTR194" s="78"/>
      <c r="RTS194" s="83"/>
      <c r="RTT194" s="84"/>
      <c r="RTU194" s="84"/>
      <c r="RTV194" s="84"/>
      <c r="RTW194" s="85"/>
      <c r="RTX194" s="78"/>
      <c r="RTY194" s="78"/>
      <c r="RTZ194" s="78"/>
      <c r="RUA194" s="100"/>
      <c r="RUB194" s="78"/>
      <c r="RUC194" s="81"/>
      <c r="RUD194" s="102"/>
      <c r="RUE194" s="80"/>
      <c r="RUF194" s="78"/>
      <c r="RUG194" s="78"/>
      <c r="RUH194" s="78"/>
      <c r="RUI194" s="78"/>
      <c r="RUJ194" s="83"/>
      <c r="RUK194" s="84"/>
      <c r="RUL194" s="84"/>
      <c r="RUM194" s="84"/>
      <c r="RUN194" s="85"/>
      <c r="RUO194" s="78"/>
      <c r="RUP194" s="78"/>
      <c r="RUQ194" s="78"/>
      <c r="RUR194" s="100"/>
      <c r="RUS194" s="78"/>
      <c r="RUT194" s="81"/>
      <c r="RUU194" s="102"/>
      <c r="RUV194" s="80"/>
      <c r="RUW194" s="78"/>
      <c r="RUX194" s="78"/>
      <c r="RUY194" s="78"/>
      <c r="RUZ194" s="78"/>
      <c r="RVA194" s="83"/>
      <c r="RVB194" s="84"/>
      <c r="RVC194" s="84"/>
      <c r="RVD194" s="84"/>
      <c r="RVE194" s="85"/>
      <c r="RVF194" s="78"/>
      <c r="RVG194" s="78"/>
      <c r="RVH194" s="78"/>
      <c r="RVI194" s="100"/>
      <c r="RVJ194" s="78"/>
      <c r="RVK194" s="81"/>
      <c r="RVL194" s="102"/>
      <c r="RVM194" s="80"/>
      <c r="RVN194" s="78"/>
      <c r="RVO194" s="78"/>
      <c r="RVP194" s="78"/>
      <c r="RVQ194" s="78"/>
      <c r="RVR194" s="83"/>
      <c r="RVS194" s="84"/>
      <c r="RVT194" s="84"/>
      <c r="RVU194" s="84"/>
      <c r="RVV194" s="85"/>
      <c r="RVW194" s="78"/>
      <c r="RVX194" s="78"/>
      <c r="RVY194" s="78"/>
      <c r="RVZ194" s="100"/>
      <c r="RWA194" s="78"/>
      <c r="RWB194" s="81"/>
      <c r="RWC194" s="102"/>
      <c r="RWD194" s="80"/>
      <c r="RWE194" s="78"/>
      <c r="RWF194" s="78"/>
      <c r="RWG194" s="78"/>
      <c r="RWH194" s="78"/>
      <c r="RWI194" s="83"/>
      <c r="RWJ194" s="84"/>
      <c r="RWK194" s="84"/>
      <c r="RWL194" s="84"/>
      <c r="RWM194" s="85"/>
      <c r="RWN194" s="78"/>
      <c r="RWO194" s="78"/>
      <c r="RWP194" s="78"/>
      <c r="RWQ194" s="100"/>
      <c r="RWR194" s="78"/>
      <c r="RWS194" s="81"/>
      <c r="RWT194" s="102"/>
      <c r="RWU194" s="80"/>
      <c r="RWV194" s="78"/>
      <c r="RWW194" s="78"/>
      <c r="RWX194" s="78"/>
      <c r="RWY194" s="78"/>
      <c r="RWZ194" s="83"/>
      <c r="RXA194" s="84"/>
      <c r="RXB194" s="84"/>
      <c r="RXC194" s="84"/>
      <c r="RXD194" s="85"/>
      <c r="RXE194" s="78"/>
      <c r="RXF194" s="78"/>
      <c r="RXG194" s="78"/>
      <c r="RXH194" s="100"/>
      <c r="RXI194" s="78"/>
      <c r="RXJ194" s="81"/>
      <c r="RXK194" s="102"/>
      <c r="RXL194" s="80"/>
      <c r="RXM194" s="78"/>
      <c r="RXN194" s="78"/>
      <c r="RXO194" s="78"/>
      <c r="RXP194" s="78"/>
      <c r="RXQ194" s="83"/>
      <c r="RXR194" s="84"/>
      <c r="RXS194" s="84"/>
      <c r="RXT194" s="84"/>
      <c r="RXU194" s="85"/>
      <c r="RXV194" s="78"/>
      <c r="RXW194" s="78"/>
      <c r="RXX194" s="78"/>
      <c r="RXY194" s="100"/>
      <c r="RXZ194" s="78"/>
      <c r="RYA194" s="81"/>
      <c r="RYB194" s="102"/>
      <c r="RYC194" s="80"/>
      <c r="RYD194" s="78"/>
      <c r="RYE194" s="78"/>
      <c r="RYF194" s="78"/>
      <c r="RYG194" s="78"/>
      <c r="RYH194" s="83"/>
      <c r="RYI194" s="84"/>
      <c r="RYJ194" s="84"/>
      <c r="RYK194" s="84"/>
      <c r="RYL194" s="85"/>
      <c r="RYM194" s="78"/>
      <c r="RYN194" s="78"/>
      <c r="RYO194" s="78"/>
      <c r="RYP194" s="100"/>
      <c r="RYQ194" s="78"/>
      <c r="RYR194" s="81"/>
      <c r="RYS194" s="102"/>
      <c r="RYT194" s="80"/>
      <c r="RYU194" s="78"/>
      <c r="RYV194" s="78"/>
      <c r="RYW194" s="78"/>
      <c r="RYX194" s="78"/>
      <c r="RYY194" s="83"/>
      <c r="RYZ194" s="84"/>
      <c r="RZA194" s="84"/>
      <c r="RZB194" s="84"/>
      <c r="RZC194" s="85"/>
      <c r="RZD194" s="78"/>
      <c r="RZE194" s="78"/>
      <c r="RZF194" s="78"/>
      <c r="RZG194" s="100"/>
      <c r="RZH194" s="78"/>
      <c r="RZI194" s="81"/>
      <c r="RZJ194" s="102"/>
      <c r="RZK194" s="80"/>
      <c r="RZL194" s="78"/>
      <c r="RZM194" s="78"/>
      <c r="RZN194" s="78"/>
      <c r="RZO194" s="78"/>
      <c r="RZP194" s="83"/>
      <c r="RZQ194" s="84"/>
      <c r="RZR194" s="84"/>
      <c r="RZS194" s="84"/>
      <c r="RZT194" s="85"/>
      <c r="RZU194" s="78"/>
      <c r="RZV194" s="78"/>
      <c r="RZW194" s="78"/>
      <c r="RZX194" s="100"/>
      <c r="RZY194" s="78"/>
      <c r="RZZ194" s="81"/>
      <c r="SAA194" s="102"/>
      <c r="SAB194" s="80"/>
      <c r="SAC194" s="78"/>
      <c r="SAD194" s="78"/>
      <c r="SAE194" s="78"/>
      <c r="SAF194" s="78"/>
      <c r="SAG194" s="83"/>
      <c r="SAH194" s="84"/>
      <c r="SAI194" s="84"/>
      <c r="SAJ194" s="84"/>
      <c r="SAK194" s="85"/>
      <c r="SAL194" s="78"/>
      <c r="SAM194" s="78"/>
      <c r="SAN194" s="78"/>
      <c r="SAO194" s="100"/>
      <c r="SAP194" s="78"/>
      <c r="SAQ194" s="81"/>
      <c r="SAR194" s="102"/>
      <c r="SAS194" s="80"/>
      <c r="SAT194" s="78"/>
      <c r="SAU194" s="78"/>
      <c r="SAV194" s="78"/>
      <c r="SAW194" s="78"/>
      <c r="SAX194" s="83"/>
      <c r="SAY194" s="84"/>
      <c r="SAZ194" s="84"/>
      <c r="SBA194" s="84"/>
      <c r="SBB194" s="85"/>
      <c r="SBC194" s="78"/>
      <c r="SBD194" s="78"/>
      <c r="SBE194" s="78"/>
      <c r="SBF194" s="100"/>
      <c r="SBG194" s="78"/>
      <c r="SBH194" s="81"/>
      <c r="SBI194" s="102"/>
      <c r="SBJ194" s="80"/>
      <c r="SBK194" s="78"/>
      <c r="SBL194" s="78"/>
      <c r="SBM194" s="78"/>
      <c r="SBN194" s="78"/>
      <c r="SBO194" s="83"/>
      <c r="SBP194" s="84"/>
      <c r="SBQ194" s="84"/>
      <c r="SBR194" s="84"/>
      <c r="SBS194" s="85"/>
      <c r="SBT194" s="78"/>
      <c r="SBU194" s="78"/>
      <c r="SBV194" s="78"/>
      <c r="SBW194" s="100"/>
      <c r="SBX194" s="78"/>
      <c r="SBY194" s="81"/>
      <c r="SBZ194" s="102"/>
      <c r="SCA194" s="80"/>
      <c r="SCB194" s="78"/>
      <c r="SCC194" s="78"/>
      <c r="SCD194" s="78"/>
      <c r="SCE194" s="78"/>
      <c r="SCF194" s="83"/>
      <c r="SCG194" s="84"/>
      <c r="SCH194" s="84"/>
      <c r="SCI194" s="84"/>
      <c r="SCJ194" s="85"/>
      <c r="SCK194" s="78"/>
      <c r="SCL194" s="78"/>
      <c r="SCM194" s="78"/>
      <c r="SCN194" s="100"/>
      <c r="SCO194" s="78"/>
      <c r="SCP194" s="81"/>
      <c r="SCQ194" s="102"/>
      <c r="SCR194" s="80"/>
      <c r="SCS194" s="78"/>
      <c r="SCT194" s="78"/>
      <c r="SCU194" s="78"/>
      <c r="SCV194" s="78"/>
      <c r="SCW194" s="83"/>
      <c r="SCX194" s="84"/>
      <c r="SCY194" s="84"/>
      <c r="SCZ194" s="84"/>
      <c r="SDA194" s="85"/>
      <c r="SDB194" s="78"/>
      <c r="SDC194" s="78"/>
      <c r="SDD194" s="78"/>
      <c r="SDE194" s="100"/>
      <c r="SDF194" s="78"/>
      <c r="SDG194" s="81"/>
      <c r="SDH194" s="102"/>
      <c r="SDI194" s="80"/>
      <c r="SDJ194" s="78"/>
      <c r="SDK194" s="78"/>
      <c r="SDL194" s="78"/>
      <c r="SDM194" s="78"/>
      <c r="SDN194" s="83"/>
      <c r="SDO194" s="84"/>
      <c r="SDP194" s="84"/>
      <c r="SDQ194" s="84"/>
      <c r="SDR194" s="85"/>
      <c r="SDS194" s="78"/>
      <c r="SDT194" s="78"/>
      <c r="SDU194" s="78"/>
      <c r="SDV194" s="100"/>
      <c r="SDW194" s="78"/>
      <c r="SDX194" s="81"/>
      <c r="SDY194" s="102"/>
      <c r="SDZ194" s="80"/>
      <c r="SEA194" s="78"/>
      <c r="SEB194" s="78"/>
      <c r="SEC194" s="78"/>
      <c r="SED194" s="78"/>
      <c r="SEE194" s="83"/>
      <c r="SEF194" s="84"/>
      <c r="SEG194" s="84"/>
      <c r="SEH194" s="84"/>
      <c r="SEI194" s="85"/>
      <c r="SEJ194" s="78"/>
      <c r="SEK194" s="78"/>
      <c r="SEL194" s="78"/>
      <c r="SEM194" s="100"/>
      <c r="SEN194" s="78"/>
      <c r="SEO194" s="81"/>
      <c r="SEP194" s="102"/>
      <c r="SEQ194" s="80"/>
      <c r="SER194" s="78"/>
      <c r="SES194" s="78"/>
      <c r="SET194" s="78"/>
      <c r="SEU194" s="78"/>
      <c r="SEV194" s="83"/>
      <c r="SEW194" s="84"/>
      <c r="SEX194" s="84"/>
      <c r="SEY194" s="84"/>
      <c r="SEZ194" s="85"/>
      <c r="SFA194" s="78"/>
      <c r="SFB194" s="78"/>
      <c r="SFC194" s="78"/>
      <c r="SFD194" s="100"/>
      <c r="SFE194" s="78"/>
      <c r="SFF194" s="81"/>
      <c r="SFG194" s="102"/>
      <c r="SFH194" s="80"/>
      <c r="SFI194" s="78"/>
      <c r="SFJ194" s="78"/>
      <c r="SFK194" s="78"/>
      <c r="SFL194" s="78"/>
      <c r="SFM194" s="83"/>
      <c r="SFN194" s="84"/>
      <c r="SFO194" s="84"/>
      <c r="SFP194" s="84"/>
      <c r="SFQ194" s="85"/>
      <c r="SFR194" s="78"/>
      <c r="SFS194" s="78"/>
      <c r="SFT194" s="78"/>
      <c r="SFU194" s="100"/>
      <c r="SFV194" s="78"/>
      <c r="SFW194" s="81"/>
      <c r="SFX194" s="102"/>
      <c r="SFY194" s="80"/>
      <c r="SFZ194" s="78"/>
      <c r="SGA194" s="78"/>
      <c r="SGB194" s="78"/>
      <c r="SGC194" s="78"/>
      <c r="SGD194" s="83"/>
      <c r="SGE194" s="84"/>
      <c r="SGF194" s="84"/>
      <c r="SGG194" s="84"/>
      <c r="SGH194" s="85"/>
      <c r="SGI194" s="78"/>
      <c r="SGJ194" s="78"/>
      <c r="SGK194" s="78"/>
      <c r="SGL194" s="100"/>
      <c r="SGM194" s="78"/>
      <c r="SGN194" s="81"/>
      <c r="SGO194" s="102"/>
      <c r="SGP194" s="80"/>
      <c r="SGQ194" s="78"/>
      <c r="SGR194" s="78"/>
      <c r="SGS194" s="78"/>
      <c r="SGT194" s="78"/>
      <c r="SGU194" s="83"/>
      <c r="SGV194" s="84"/>
      <c r="SGW194" s="84"/>
      <c r="SGX194" s="84"/>
      <c r="SGY194" s="85"/>
      <c r="SGZ194" s="78"/>
      <c r="SHA194" s="78"/>
      <c r="SHB194" s="78"/>
      <c r="SHC194" s="100"/>
      <c r="SHD194" s="78"/>
      <c r="SHE194" s="81"/>
      <c r="SHF194" s="102"/>
      <c r="SHG194" s="80"/>
      <c r="SHH194" s="78"/>
      <c r="SHI194" s="78"/>
      <c r="SHJ194" s="78"/>
      <c r="SHK194" s="78"/>
      <c r="SHL194" s="83"/>
      <c r="SHM194" s="84"/>
      <c r="SHN194" s="84"/>
      <c r="SHO194" s="84"/>
      <c r="SHP194" s="85"/>
      <c r="SHQ194" s="78"/>
      <c r="SHR194" s="78"/>
      <c r="SHS194" s="78"/>
      <c r="SHT194" s="100"/>
      <c r="SHU194" s="78"/>
      <c r="SHV194" s="81"/>
      <c r="SHW194" s="102"/>
      <c r="SHX194" s="80"/>
      <c r="SHY194" s="78"/>
      <c r="SHZ194" s="78"/>
      <c r="SIA194" s="78"/>
      <c r="SIB194" s="78"/>
      <c r="SIC194" s="83"/>
      <c r="SID194" s="84"/>
      <c r="SIE194" s="84"/>
      <c r="SIF194" s="84"/>
      <c r="SIG194" s="85"/>
      <c r="SIH194" s="78"/>
      <c r="SII194" s="78"/>
      <c r="SIJ194" s="78"/>
      <c r="SIK194" s="100"/>
      <c r="SIL194" s="78"/>
      <c r="SIM194" s="81"/>
      <c r="SIN194" s="102"/>
      <c r="SIO194" s="80"/>
      <c r="SIP194" s="78"/>
      <c r="SIQ194" s="78"/>
      <c r="SIR194" s="78"/>
      <c r="SIS194" s="78"/>
      <c r="SIT194" s="83"/>
      <c r="SIU194" s="84"/>
      <c r="SIV194" s="84"/>
      <c r="SIW194" s="84"/>
      <c r="SIX194" s="85"/>
      <c r="SIY194" s="78"/>
      <c r="SIZ194" s="78"/>
      <c r="SJA194" s="78"/>
      <c r="SJB194" s="100"/>
      <c r="SJC194" s="78"/>
      <c r="SJD194" s="81"/>
      <c r="SJE194" s="102"/>
      <c r="SJF194" s="80"/>
      <c r="SJG194" s="78"/>
      <c r="SJH194" s="78"/>
      <c r="SJI194" s="78"/>
      <c r="SJJ194" s="78"/>
      <c r="SJK194" s="83"/>
      <c r="SJL194" s="84"/>
      <c r="SJM194" s="84"/>
      <c r="SJN194" s="84"/>
      <c r="SJO194" s="85"/>
      <c r="SJP194" s="78"/>
      <c r="SJQ194" s="78"/>
      <c r="SJR194" s="78"/>
      <c r="SJS194" s="100"/>
      <c r="SJT194" s="78"/>
      <c r="SJU194" s="81"/>
      <c r="SJV194" s="102"/>
      <c r="SJW194" s="80"/>
      <c r="SJX194" s="78"/>
      <c r="SJY194" s="78"/>
      <c r="SJZ194" s="78"/>
      <c r="SKA194" s="78"/>
      <c r="SKB194" s="83"/>
      <c r="SKC194" s="84"/>
      <c r="SKD194" s="84"/>
      <c r="SKE194" s="84"/>
      <c r="SKF194" s="85"/>
      <c r="SKG194" s="78"/>
      <c r="SKH194" s="78"/>
      <c r="SKI194" s="78"/>
      <c r="SKJ194" s="100"/>
      <c r="SKK194" s="78"/>
      <c r="SKL194" s="81"/>
      <c r="SKM194" s="102"/>
      <c r="SKN194" s="80"/>
      <c r="SKO194" s="78"/>
      <c r="SKP194" s="78"/>
      <c r="SKQ194" s="78"/>
      <c r="SKR194" s="78"/>
      <c r="SKS194" s="83"/>
      <c r="SKT194" s="84"/>
      <c r="SKU194" s="84"/>
      <c r="SKV194" s="84"/>
      <c r="SKW194" s="85"/>
      <c r="SKX194" s="78"/>
      <c r="SKY194" s="78"/>
      <c r="SKZ194" s="78"/>
      <c r="SLA194" s="100"/>
      <c r="SLB194" s="78"/>
      <c r="SLC194" s="81"/>
      <c r="SLD194" s="102"/>
      <c r="SLE194" s="80"/>
      <c r="SLF194" s="78"/>
      <c r="SLG194" s="78"/>
      <c r="SLH194" s="78"/>
      <c r="SLI194" s="78"/>
      <c r="SLJ194" s="83"/>
      <c r="SLK194" s="84"/>
      <c r="SLL194" s="84"/>
      <c r="SLM194" s="84"/>
      <c r="SLN194" s="85"/>
      <c r="SLO194" s="78"/>
      <c r="SLP194" s="78"/>
      <c r="SLQ194" s="78"/>
      <c r="SLR194" s="100"/>
      <c r="SLS194" s="78"/>
      <c r="SLT194" s="81"/>
      <c r="SLU194" s="102"/>
      <c r="SLV194" s="80"/>
      <c r="SLW194" s="78"/>
      <c r="SLX194" s="78"/>
      <c r="SLY194" s="78"/>
      <c r="SLZ194" s="78"/>
      <c r="SMA194" s="83"/>
      <c r="SMB194" s="84"/>
      <c r="SMC194" s="84"/>
      <c r="SMD194" s="84"/>
      <c r="SME194" s="85"/>
      <c r="SMF194" s="78"/>
      <c r="SMG194" s="78"/>
      <c r="SMH194" s="78"/>
      <c r="SMI194" s="100"/>
      <c r="SMJ194" s="78"/>
      <c r="SMK194" s="81"/>
      <c r="SML194" s="102"/>
      <c r="SMM194" s="80"/>
      <c r="SMN194" s="78"/>
      <c r="SMO194" s="78"/>
      <c r="SMP194" s="78"/>
      <c r="SMQ194" s="78"/>
      <c r="SMR194" s="83"/>
      <c r="SMS194" s="84"/>
      <c r="SMT194" s="84"/>
      <c r="SMU194" s="84"/>
      <c r="SMV194" s="85"/>
      <c r="SMW194" s="78"/>
      <c r="SMX194" s="78"/>
      <c r="SMY194" s="78"/>
      <c r="SMZ194" s="100"/>
      <c r="SNA194" s="78"/>
      <c r="SNB194" s="81"/>
      <c r="SNC194" s="102"/>
      <c r="SND194" s="80"/>
      <c r="SNE194" s="78"/>
      <c r="SNF194" s="78"/>
      <c r="SNG194" s="78"/>
      <c r="SNH194" s="78"/>
      <c r="SNI194" s="83"/>
      <c r="SNJ194" s="84"/>
      <c r="SNK194" s="84"/>
      <c r="SNL194" s="84"/>
      <c r="SNM194" s="85"/>
      <c r="SNN194" s="78"/>
      <c r="SNO194" s="78"/>
      <c r="SNP194" s="78"/>
      <c r="SNQ194" s="100"/>
      <c r="SNR194" s="78"/>
      <c r="SNS194" s="81"/>
      <c r="SNT194" s="102"/>
      <c r="SNU194" s="80"/>
      <c r="SNV194" s="78"/>
      <c r="SNW194" s="78"/>
      <c r="SNX194" s="78"/>
      <c r="SNY194" s="78"/>
      <c r="SNZ194" s="83"/>
      <c r="SOA194" s="84"/>
      <c r="SOB194" s="84"/>
      <c r="SOC194" s="84"/>
      <c r="SOD194" s="85"/>
      <c r="SOE194" s="78"/>
      <c r="SOF194" s="78"/>
      <c r="SOG194" s="78"/>
      <c r="SOH194" s="100"/>
      <c r="SOI194" s="78"/>
      <c r="SOJ194" s="81"/>
      <c r="SOK194" s="102"/>
      <c r="SOL194" s="80"/>
      <c r="SOM194" s="78"/>
      <c r="SON194" s="78"/>
      <c r="SOO194" s="78"/>
      <c r="SOP194" s="78"/>
      <c r="SOQ194" s="83"/>
      <c r="SOR194" s="84"/>
      <c r="SOS194" s="84"/>
      <c r="SOT194" s="84"/>
      <c r="SOU194" s="85"/>
      <c r="SOV194" s="78"/>
      <c r="SOW194" s="78"/>
      <c r="SOX194" s="78"/>
      <c r="SOY194" s="100"/>
      <c r="SOZ194" s="78"/>
      <c r="SPA194" s="81"/>
      <c r="SPB194" s="102"/>
      <c r="SPC194" s="80"/>
      <c r="SPD194" s="78"/>
      <c r="SPE194" s="78"/>
      <c r="SPF194" s="78"/>
      <c r="SPG194" s="78"/>
      <c r="SPH194" s="83"/>
      <c r="SPI194" s="84"/>
      <c r="SPJ194" s="84"/>
      <c r="SPK194" s="84"/>
      <c r="SPL194" s="85"/>
      <c r="SPM194" s="78"/>
      <c r="SPN194" s="78"/>
      <c r="SPO194" s="78"/>
      <c r="SPP194" s="100"/>
      <c r="SPQ194" s="78"/>
      <c r="SPR194" s="81"/>
      <c r="SPS194" s="102"/>
      <c r="SPT194" s="80"/>
      <c r="SPU194" s="78"/>
      <c r="SPV194" s="78"/>
      <c r="SPW194" s="78"/>
      <c r="SPX194" s="78"/>
      <c r="SPY194" s="83"/>
      <c r="SPZ194" s="84"/>
      <c r="SQA194" s="84"/>
      <c r="SQB194" s="84"/>
      <c r="SQC194" s="85"/>
      <c r="SQD194" s="78"/>
      <c r="SQE194" s="78"/>
      <c r="SQF194" s="78"/>
      <c r="SQG194" s="100"/>
      <c r="SQH194" s="78"/>
      <c r="SQI194" s="81"/>
      <c r="SQJ194" s="102"/>
      <c r="SQK194" s="80"/>
      <c r="SQL194" s="78"/>
      <c r="SQM194" s="78"/>
      <c r="SQN194" s="78"/>
      <c r="SQO194" s="78"/>
      <c r="SQP194" s="83"/>
      <c r="SQQ194" s="84"/>
      <c r="SQR194" s="84"/>
      <c r="SQS194" s="84"/>
      <c r="SQT194" s="85"/>
      <c r="SQU194" s="78"/>
      <c r="SQV194" s="78"/>
      <c r="SQW194" s="78"/>
      <c r="SQX194" s="100"/>
      <c r="SQY194" s="78"/>
      <c r="SQZ194" s="81"/>
      <c r="SRA194" s="102"/>
      <c r="SRB194" s="80"/>
      <c r="SRC194" s="78"/>
      <c r="SRD194" s="78"/>
      <c r="SRE194" s="78"/>
      <c r="SRF194" s="78"/>
      <c r="SRG194" s="83"/>
      <c r="SRH194" s="84"/>
      <c r="SRI194" s="84"/>
      <c r="SRJ194" s="84"/>
      <c r="SRK194" s="85"/>
      <c r="SRL194" s="78"/>
      <c r="SRM194" s="78"/>
      <c r="SRN194" s="78"/>
      <c r="SRO194" s="100"/>
      <c r="SRP194" s="78"/>
      <c r="SRQ194" s="81"/>
      <c r="SRR194" s="102"/>
      <c r="SRS194" s="80"/>
      <c r="SRT194" s="78"/>
      <c r="SRU194" s="78"/>
      <c r="SRV194" s="78"/>
      <c r="SRW194" s="78"/>
      <c r="SRX194" s="83"/>
      <c r="SRY194" s="84"/>
      <c r="SRZ194" s="84"/>
      <c r="SSA194" s="84"/>
      <c r="SSB194" s="85"/>
      <c r="SSC194" s="78"/>
      <c r="SSD194" s="78"/>
      <c r="SSE194" s="78"/>
      <c r="SSF194" s="100"/>
      <c r="SSG194" s="78"/>
      <c r="SSH194" s="81"/>
      <c r="SSI194" s="102"/>
      <c r="SSJ194" s="80"/>
      <c r="SSK194" s="78"/>
      <c r="SSL194" s="78"/>
      <c r="SSM194" s="78"/>
      <c r="SSN194" s="78"/>
      <c r="SSO194" s="83"/>
      <c r="SSP194" s="84"/>
      <c r="SSQ194" s="84"/>
      <c r="SSR194" s="84"/>
      <c r="SSS194" s="85"/>
      <c r="SST194" s="78"/>
      <c r="SSU194" s="78"/>
      <c r="SSV194" s="78"/>
      <c r="SSW194" s="100"/>
      <c r="SSX194" s="78"/>
      <c r="SSY194" s="81"/>
      <c r="SSZ194" s="102"/>
      <c r="STA194" s="80"/>
      <c r="STB194" s="78"/>
      <c r="STC194" s="78"/>
      <c r="STD194" s="78"/>
      <c r="STE194" s="78"/>
      <c r="STF194" s="83"/>
      <c r="STG194" s="84"/>
      <c r="STH194" s="84"/>
      <c r="STI194" s="84"/>
      <c r="STJ194" s="85"/>
      <c r="STK194" s="78"/>
      <c r="STL194" s="78"/>
      <c r="STM194" s="78"/>
      <c r="STN194" s="100"/>
      <c r="STO194" s="78"/>
      <c r="STP194" s="81"/>
      <c r="STQ194" s="102"/>
      <c r="STR194" s="80"/>
      <c r="STS194" s="78"/>
      <c r="STT194" s="78"/>
      <c r="STU194" s="78"/>
      <c r="STV194" s="78"/>
      <c r="STW194" s="83"/>
      <c r="STX194" s="84"/>
      <c r="STY194" s="84"/>
      <c r="STZ194" s="84"/>
      <c r="SUA194" s="85"/>
      <c r="SUB194" s="78"/>
      <c r="SUC194" s="78"/>
      <c r="SUD194" s="78"/>
      <c r="SUE194" s="100"/>
      <c r="SUF194" s="78"/>
      <c r="SUG194" s="81"/>
      <c r="SUH194" s="102"/>
      <c r="SUI194" s="80"/>
      <c r="SUJ194" s="78"/>
      <c r="SUK194" s="78"/>
      <c r="SUL194" s="78"/>
      <c r="SUM194" s="78"/>
      <c r="SUN194" s="83"/>
      <c r="SUO194" s="84"/>
      <c r="SUP194" s="84"/>
      <c r="SUQ194" s="84"/>
      <c r="SUR194" s="85"/>
      <c r="SUS194" s="78"/>
      <c r="SUT194" s="78"/>
      <c r="SUU194" s="78"/>
      <c r="SUV194" s="100"/>
      <c r="SUW194" s="78"/>
      <c r="SUX194" s="81"/>
      <c r="SUY194" s="102"/>
      <c r="SUZ194" s="80"/>
      <c r="SVA194" s="78"/>
      <c r="SVB194" s="78"/>
      <c r="SVC194" s="78"/>
      <c r="SVD194" s="78"/>
      <c r="SVE194" s="83"/>
      <c r="SVF194" s="84"/>
      <c r="SVG194" s="84"/>
      <c r="SVH194" s="84"/>
      <c r="SVI194" s="85"/>
      <c r="SVJ194" s="78"/>
      <c r="SVK194" s="78"/>
      <c r="SVL194" s="78"/>
      <c r="SVM194" s="100"/>
      <c r="SVN194" s="78"/>
      <c r="SVO194" s="81"/>
      <c r="SVP194" s="102"/>
      <c r="SVQ194" s="80"/>
      <c r="SVR194" s="78"/>
      <c r="SVS194" s="78"/>
      <c r="SVT194" s="78"/>
      <c r="SVU194" s="78"/>
      <c r="SVV194" s="83"/>
      <c r="SVW194" s="84"/>
      <c r="SVX194" s="84"/>
      <c r="SVY194" s="84"/>
      <c r="SVZ194" s="85"/>
      <c r="SWA194" s="78"/>
      <c r="SWB194" s="78"/>
      <c r="SWC194" s="78"/>
      <c r="SWD194" s="100"/>
      <c r="SWE194" s="78"/>
      <c r="SWF194" s="81"/>
      <c r="SWG194" s="102"/>
      <c r="SWH194" s="80"/>
      <c r="SWI194" s="78"/>
      <c r="SWJ194" s="78"/>
      <c r="SWK194" s="78"/>
      <c r="SWL194" s="78"/>
      <c r="SWM194" s="83"/>
      <c r="SWN194" s="84"/>
      <c r="SWO194" s="84"/>
      <c r="SWP194" s="84"/>
      <c r="SWQ194" s="85"/>
      <c r="SWR194" s="78"/>
      <c r="SWS194" s="78"/>
      <c r="SWT194" s="78"/>
      <c r="SWU194" s="100"/>
      <c r="SWV194" s="78"/>
      <c r="SWW194" s="81"/>
      <c r="SWX194" s="102"/>
      <c r="SWY194" s="80"/>
      <c r="SWZ194" s="78"/>
      <c r="SXA194" s="78"/>
      <c r="SXB194" s="78"/>
      <c r="SXC194" s="78"/>
      <c r="SXD194" s="83"/>
      <c r="SXE194" s="84"/>
      <c r="SXF194" s="84"/>
      <c r="SXG194" s="84"/>
      <c r="SXH194" s="85"/>
      <c r="SXI194" s="78"/>
      <c r="SXJ194" s="78"/>
      <c r="SXK194" s="78"/>
      <c r="SXL194" s="100"/>
      <c r="SXM194" s="78"/>
      <c r="SXN194" s="81"/>
      <c r="SXO194" s="102"/>
      <c r="SXP194" s="80"/>
      <c r="SXQ194" s="78"/>
      <c r="SXR194" s="78"/>
      <c r="SXS194" s="78"/>
      <c r="SXT194" s="78"/>
      <c r="SXU194" s="83"/>
      <c r="SXV194" s="84"/>
      <c r="SXW194" s="84"/>
      <c r="SXX194" s="84"/>
      <c r="SXY194" s="85"/>
      <c r="SXZ194" s="78"/>
      <c r="SYA194" s="78"/>
      <c r="SYB194" s="78"/>
      <c r="SYC194" s="100"/>
      <c r="SYD194" s="78"/>
      <c r="SYE194" s="81"/>
      <c r="SYF194" s="102"/>
      <c r="SYG194" s="80"/>
      <c r="SYH194" s="78"/>
      <c r="SYI194" s="78"/>
      <c r="SYJ194" s="78"/>
      <c r="SYK194" s="78"/>
      <c r="SYL194" s="83"/>
      <c r="SYM194" s="84"/>
      <c r="SYN194" s="84"/>
      <c r="SYO194" s="84"/>
      <c r="SYP194" s="85"/>
      <c r="SYQ194" s="78"/>
      <c r="SYR194" s="78"/>
      <c r="SYS194" s="78"/>
      <c r="SYT194" s="100"/>
      <c r="SYU194" s="78"/>
      <c r="SYV194" s="81"/>
      <c r="SYW194" s="102"/>
      <c r="SYX194" s="80"/>
      <c r="SYY194" s="78"/>
      <c r="SYZ194" s="78"/>
      <c r="SZA194" s="78"/>
      <c r="SZB194" s="78"/>
      <c r="SZC194" s="83"/>
      <c r="SZD194" s="84"/>
      <c r="SZE194" s="84"/>
      <c r="SZF194" s="84"/>
      <c r="SZG194" s="85"/>
      <c r="SZH194" s="78"/>
      <c r="SZI194" s="78"/>
      <c r="SZJ194" s="78"/>
      <c r="SZK194" s="100"/>
      <c r="SZL194" s="78"/>
      <c r="SZM194" s="81"/>
      <c r="SZN194" s="102"/>
      <c r="SZO194" s="80"/>
      <c r="SZP194" s="78"/>
      <c r="SZQ194" s="78"/>
      <c r="SZR194" s="78"/>
      <c r="SZS194" s="78"/>
      <c r="SZT194" s="83"/>
      <c r="SZU194" s="84"/>
      <c r="SZV194" s="84"/>
      <c r="SZW194" s="84"/>
      <c r="SZX194" s="85"/>
      <c r="SZY194" s="78"/>
      <c r="SZZ194" s="78"/>
      <c r="TAA194" s="78"/>
      <c r="TAB194" s="100"/>
      <c r="TAC194" s="78"/>
      <c r="TAD194" s="81"/>
      <c r="TAE194" s="102"/>
      <c r="TAF194" s="80"/>
      <c r="TAG194" s="78"/>
      <c r="TAH194" s="78"/>
      <c r="TAI194" s="78"/>
      <c r="TAJ194" s="78"/>
      <c r="TAK194" s="83"/>
      <c r="TAL194" s="84"/>
      <c r="TAM194" s="84"/>
      <c r="TAN194" s="84"/>
      <c r="TAO194" s="85"/>
      <c r="TAP194" s="78"/>
      <c r="TAQ194" s="78"/>
      <c r="TAR194" s="78"/>
      <c r="TAS194" s="100"/>
      <c r="TAT194" s="78"/>
      <c r="TAU194" s="81"/>
      <c r="TAV194" s="102"/>
      <c r="TAW194" s="80"/>
      <c r="TAX194" s="78"/>
      <c r="TAY194" s="78"/>
      <c r="TAZ194" s="78"/>
      <c r="TBA194" s="78"/>
      <c r="TBB194" s="83"/>
      <c r="TBC194" s="84"/>
      <c r="TBD194" s="84"/>
      <c r="TBE194" s="84"/>
      <c r="TBF194" s="85"/>
      <c r="TBG194" s="78"/>
      <c r="TBH194" s="78"/>
      <c r="TBI194" s="78"/>
      <c r="TBJ194" s="100"/>
      <c r="TBK194" s="78"/>
      <c r="TBL194" s="81"/>
      <c r="TBM194" s="102"/>
      <c r="TBN194" s="80"/>
      <c r="TBO194" s="78"/>
      <c r="TBP194" s="78"/>
      <c r="TBQ194" s="78"/>
      <c r="TBR194" s="78"/>
      <c r="TBS194" s="83"/>
      <c r="TBT194" s="84"/>
      <c r="TBU194" s="84"/>
      <c r="TBV194" s="84"/>
      <c r="TBW194" s="85"/>
      <c r="TBX194" s="78"/>
      <c r="TBY194" s="78"/>
      <c r="TBZ194" s="78"/>
      <c r="TCA194" s="100"/>
      <c r="TCB194" s="78"/>
      <c r="TCC194" s="81"/>
      <c r="TCD194" s="102"/>
      <c r="TCE194" s="80"/>
      <c r="TCF194" s="78"/>
      <c r="TCG194" s="78"/>
      <c r="TCH194" s="78"/>
      <c r="TCI194" s="78"/>
      <c r="TCJ194" s="83"/>
      <c r="TCK194" s="84"/>
      <c r="TCL194" s="84"/>
      <c r="TCM194" s="84"/>
      <c r="TCN194" s="85"/>
      <c r="TCO194" s="78"/>
      <c r="TCP194" s="78"/>
      <c r="TCQ194" s="78"/>
      <c r="TCR194" s="100"/>
      <c r="TCS194" s="78"/>
      <c r="TCT194" s="81"/>
      <c r="TCU194" s="102"/>
      <c r="TCV194" s="80"/>
      <c r="TCW194" s="78"/>
      <c r="TCX194" s="78"/>
      <c r="TCY194" s="78"/>
      <c r="TCZ194" s="78"/>
      <c r="TDA194" s="83"/>
      <c r="TDB194" s="84"/>
      <c r="TDC194" s="84"/>
      <c r="TDD194" s="84"/>
      <c r="TDE194" s="85"/>
      <c r="TDF194" s="78"/>
      <c r="TDG194" s="78"/>
      <c r="TDH194" s="78"/>
      <c r="TDI194" s="100"/>
      <c r="TDJ194" s="78"/>
      <c r="TDK194" s="81"/>
      <c r="TDL194" s="102"/>
      <c r="TDM194" s="80"/>
      <c r="TDN194" s="78"/>
      <c r="TDO194" s="78"/>
      <c r="TDP194" s="78"/>
      <c r="TDQ194" s="78"/>
      <c r="TDR194" s="83"/>
      <c r="TDS194" s="84"/>
      <c r="TDT194" s="84"/>
      <c r="TDU194" s="84"/>
      <c r="TDV194" s="85"/>
      <c r="TDW194" s="78"/>
      <c r="TDX194" s="78"/>
      <c r="TDY194" s="78"/>
      <c r="TDZ194" s="100"/>
      <c r="TEA194" s="78"/>
      <c r="TEB194" s="81"/>
      <c r="TEC194" s="102"/>
      <c r="TED194" s="80"/>
      <c r="TEE194" s="78"/>
      <c r="TEF194" s="78"/>
      <c r="TEG194" s="78"/>
      <c r="TEH194" s="78"/>
      <c r="TEI194" s="83"/>
      <c r="TEJ194" s="84"/>
      <c r="TEK194" s="84"/>
      <c r="TEL194" s="84"/>
      <c r="TEM194" s="85"/>
      <c r="TEN194" s="78"/>
      <c r="TEO194" s="78"/>
      <c r="TEP194" s="78"/>
      <c r="TEQ194" s="100"/>
      <c r="TER194" s="78"/>
      <c r="TES194" s="81"/>
      <c r="TET194" s="102"/>
      <c r="TEU194" s="80"/>
      <c r="TEV194" s="78"/>
      <c r="TEW194" s="78"/>
      <c r="TEX194" s="78"/>
      <c r="TEY194" s="78"/>
      <c r="TEZ194" s="83"/>
      <c r="TFA194" s="84"/>
      <c r="TFB194" s="84"/>
      <c r="TFC194" s="84"/>
      <c r="TFD194" s="85"/>
      <c r="TFE194" s="78"/>
      <c r="TFF194" s="78"/>
      <c r="TFG194" s="78"/>
      <c r="TFH194" s="100"/>
      <c r="TFI194" s="78"/>
      <c r="TFJ194" s="81"/>
      <c r="TFK194" s="102"/>
      <c r="TFL194" s="80"/>
      <c r="TFM194" s="78"/>
      <c r="TFN194" s="78"/>
      <c r="TFO194" s="78"/>
      <c r="TFP194" s="78"/>
      <c r="TFQ194" s="83"/>
      <c r="TFR194" s="84"/>
      <c r="TFS194" s="84"/>
      <c r="TFT194" s="84"/>
      <c r="TFU194" s="85"/>
      <c r="TFV194" s="78"/>
      <c r="TFW194" s="78"/>
      <c r="TFX194" s="78"/>
      <c r="TFY194" s="100"/>
      <c r="TFZ194" s="78"/>
      <c r="TGA194" s="81"/>
      <c r="TGB194" s="102"/>
      <c r="TGC194" s="80"/>
      <c r="TGD194" s="78"/>
      <c r="TGE194" s="78"/>
      <c r="TGF194" s="78"/>
      <c r="TGG194" s="78"/>
      <c r="TGH194" s="83"/>
      <c r="TGI194" s="84"/>
      <c r="TGJ194" s="84"/>
      <c r="TGK194" s="84"/>
      <c r="TGL194" s="85"/>
      <c r="TGM194" s="78"/>
      <c r="TGN194" s="78"/>
      <c r="TGO194" s="78"/>
      <c r="TGP194" s="100"/>
      <c r="TGQ194" s="78"/>
      <c r="TGR194" s="81"/>
      <c r="TGS194" s="102"/>
      <c r="TGT194" s="80"/>
      <c r="TGU194" s="78"/>
      <c r="TGV194" s="78"/>
      <c r="TGW194" s="78"/>
      <c r="TGX194" s="78"/>
      <c r="TGY194" s="83"/>
      <c r="TGZ194" s="84"/>
      <c r="THA194" s="84"/>
      <c r="THB194" s="84"/>
      <c r="THC194" s="85"/>
      <c r="THD194" s="78"/>
      <c r="THE194" s="78"/>
      <c r="THF194" s="78"/>
      <c r="THG194" s="100"/>
      <c r="THH194" s="78"/>
      <c r="THI194" s="81"/>
      <c r="THJ194" s="102"/>
      <c r="THK194" s="80"/>
      <c r="THL194" s="78"/>
      <c r="THM194" s="78"/>
      <c r="THN194" s="78"/>
      <c r="THO194" s="78"/>
      <c r="THP194" s="83"/>
      <c r="THQ194" s="84"/>
      <c r="THR194" s="84"/>
      <c r="THS194" s="84"/>
      <c r="THT194" s="85"/>
      <c r="THU194" s="78"/>
      <c r="THV194" s="78"/>
      <c r="THW194" s="78"/>
      <c r="THX194" s="100"/>
      <c r="THY194" s="78"/>
      <c r="THZ194" s="81"/>
      <c r="TIA194" s="102"/>
      <c r="TIB194" s="80"/>
      <c r="TIC194" s="78"/>
      <c r="TID194" s="78"/>
      <c r="TIE194" s="78"/>
      <c r="TIF194" s="78"/>
      <c r="TIG194" s="83"/>
      <c r="TIH194" s="84"/>
      <c r="TII194" s="84"/>
      <c r="TIJ194" s="84"/>
      <c r="TIK194" s="85"/>
      <c r="TIL194" s="78"/>
      <c r="TIM194" s="78"/>
      <c r="TIN194" s="78"/>
      <c r="TIO194" s="100"/>
      <c r="TIP194" s="78"/>
      <c r="TIQ194" s="81"/>
      <c r="TIR194" s="102"/>
      <c r="TIS194" s="80"/>
      <c r="TIT194" s="78"/>
      <c r="TIU194" s="78"/>
      <c r="TIV194" s="78"/>
      <c r="TIW194" s="78"/>
      <c r="TIX194" s="83"/>
      <c r="TIY194" s="84"/>
      <c r="TIZ194" s="84"/>
      <c r="TJA194" s="84"/>
      <c r="TJB194" s="85"/>
      <c r="TJC194" s="78"/>
      <c r="TJD194" s="78"/>
      <c r="TJE194" s="78"/>
      <c r="TJF194" s="100"/>
      <c r="TJG194" s="78"/>
      <c r="TJH194" s="81"/>
      <c r="TJI194" s="102"/>
      <c r="TJJ194" s="80"/>
      <c r="TJK194" s="78"/>
      <c r="TJL194" s="78"/>
      <c r="TJM194" s="78"/>
      <c r="TJN194" s="78"/>
      <c r="TJO194" s="83"/>
      <c r="TJP194" s="84"/>
      <c r="TJQ194" s="84"/>
      <c r="TJR194" s="84"/>
      <c r="TJS194" s="85"/>
      <c r="TJT194" s="78"/>
      <c r="TJU194" s="78"/>
      <c r="TJV194" s="78"/>
      <c r="TJW194" s="100"/>
      <c r="TJX194" s="78"/>
      <c r="TJY194" s="81"/>
      <c r="TJZ194" s="102"/>
      <c r="TKA194" s="80"/>
      <c r="TKB194" s="78"/>
      <c r="TKC194" s="78"/>
      <c r="TKD194" s="78"/>
      <c r="TKE194" s="78"/>
      <c r="TKF194" s="83"/>
      <c r="TKG194" s="84"/>
      <c r="TKH194" s="84"/>
      <c r="TKI194" s="84"/>
      <c r="TKJ194" s="85"/>
      <c r="TKK194" s="78"/>
      <c r="TKL194" s="78"/>
      <c r="TKM194" s="78"/>
      <c r="TKN194" s="100"/>
      <c r="TKO194" s="78"/>
      <c r="TKP194" s="81"/>
      <c r="TKQ194" s="102"/>
      <c r="TKR194" s="80"/>
      <c r="TKS194" s="78"/>
      <c r="TKT194" s="78"/>
      <c r="TKU194" s="78"/>
      <c r="TKV194" s="78"/>
      <c r="TKW194" s="83"/>
      <c r="TKX194" s="84"/>
      <c r="TKY194" s="84"/>
      <c r="TKZ194" s="84"/>
      <c r="TLA194" s="85"/>
      <c r="TLB194" s="78"/>
      <c r="TLC194" s="78"/>
      <c r="TLD194" s="78"/>
      <c r="TLE194" s="100"/>
      <c r="TLF194" s="78"/>
      <c r="TLG194" s="81"/>
      <c r="TLH194" s="102"/>
      <c r="TLI194" s="80"/>
      <c r="TLJ194" s="78"/>
      <c r="TLK194" s="78"/>
      <c r="TLL194" s="78"/>
      <c r="TLM194" s="78"/>
      <c r="TLN194" s="83"/>
      <c r="TLO194" s="84"/>
      <c r="TLP194" s="84"/>
      <c r="TLQ194" s="84"/>
      <c r="TLR194" s="85"/>
      <c r="TLS194" s="78"/>
      <c r="TLT194" s="78"/>
      <c r="TLU194" s="78"/>
      <c r="TLV194" s="100"/>
      <c r="TLW194" s="78"/>
      <c r="TLX194" s="81"/>
      <c r="TLY194" s="102"/>
      <c r="TLZ194" s="80"/>
      <c r="TMA194" s="78"/>
      <c r="TMB194" s="78"/>
      <c r="TMC194" s="78"/>
      <c r="TMD194" s="78"/>
      <c r="TME194" s="83"/>
      <c r="TMF194" s="84"/>
      <c r="TMG194" s="84"/>
      <c r="TMH194" s="84"/>
      <c r="TMI194" s="85"/>
      <c r="TMJ194" s="78"/>
      <c r="TMK194" s="78"/>
      <c r="TML194" s="78"/>
      <c r="TMM194" s="100"/>
      <c r="TMN194" s="78"/>
      <c r="TMO194" s="81"/>
      <c r="TMP194" s="102"/>
      <c r="TMQ194" s="80"/>
      <c r="TMR194" s="78"/>
      <c r="TMS194" s="78"/>
      <c r="TMT194" s="78"/>
      <c r="TMU194" s="78"/>
      <c r="TMV194" s="83"/>
      <c r="TMW194" s="84"/>
      <c r="TMX194" s="84"/>
      <c r="TMY194" s="84"/>
      <c r="TMZ194" s="85"/>
      <c r="TNA194" s="78"/>
      <c r="TNB194" s="78"/>
      <c r="TNC194" s="78"/>
      <c r="TND194" s="100"/>
      <c r="TNE194" s="78"/>
      <c r="TNF194" s="81"/>
      <c r="TNG194" s="102"/>
      <c r="TNH194" s="80"/>
      <c r="TNI194" s="78"/>
      <c r="TNJ194" s="78"/>
      <c r="TNK194" s="78"/>
      <c r="TNL194" s="78"/>
      <c r="TNM194" s="83"/>
      <c r="TNN194" s="84"/>
      <c r="TNO194" s="84"/>
      <c r="TNP194" s="84"/>
      <c r="TNQ194" s="85"/>
      <c r="TNR194" s="78"/>
      <c r="TNS194" s="78"/>
      <c r="TNT194" s="78"/>
      <c r="TNU194" s="100"/>
      <c r="TNV194" s="78"/>
      <c r="TNW194" s="81"/>
      <c r="TNX194" s="102"/>
      <c r="TNY194" s="80"/>
      <c r="TNZ194" s="78"/>
      <c r="TOA194" s="78"/>
      <c r="TOB194" s="78"/>
      <c r="TOC194" s="78"/>
      <c r="TOD194" s="83"/>
      <c r="TOE194" s="84"/>
      <c r="TOF194" s="84"/>
      <c r="TOG194" s="84"/>
      <c r="TOH194" s="85"/>
      <c r="TOI194" s="78"/>
      <c r="TOJ194" s="78"/>
      <c r="TOK194" s="78"/>
      <c r="TOL194" s="100"/>
      <c r="TOM194" s="78"/>
      <c r="TON194" s="81"/>
      <c r="TOO194" s="102"/>
      <c r="TOP194" s="80"/>
      <c r="TOQ194" s="78"/>
      <c r="TOR194" s="78"/>
      <c r="TOS194" s="78"/>
      <c r="TOT194" s="78"/>
      <c r="TOU194" s="83"/>
      <c r="TOV194" s="84"/>
      <c r="TOW194" s="84"/>
      <c r="TOX194" s="84"/>
      <c r="TOY194" s="85"/>
      <c r="TOZ194" s="78"/>
      <c r="TPA194" s="78"/>
      <c r="TPB194" s="78"/>
      <c r="TPC194" s="100"/>
      <c r="TPD194" s="78"/>
      <c r="TPE194" s="81"/>
      <c r="TPF194" s="102"/>
      <c r="TPG194" s="80"/>
      <c r="TPH194" s="78"/>
      <c r="TPI194" s="78"/>
      <c r="TPJ194" s="78"/>
      <c r="TPK194" s="78"/>
      <c r="TPL194" s="83"/>
      <c r="TPM194" s="84"/>
      <c r="TPN194" s="84"/>
      <c r="TPO194" s="84"/>
      <c r="TPP194" s="85"/>
      <c r="TPQ194" s="78"/>
      <c r="TPR194" s="78"/>
      <c r="TPS194" s="78"/>
      <c r="TPT194" s="100"/>
      <c r="TPU194" s="78"/>
      <c r="TPV194" s="81"/>
      <c r="TPW194" s="102"/>
      <c r="TPX194" s="80"/>
      <c r="TPY194" s="78"/>
      <c r="TPZ194" s="78"/>
      <c r="TQA194" s="78"/>
      <c r="TQB194" s="78"/>
      <c r="TQC194" s="83"/>
      <c r="TQD194" s="84"/>
      <c r="TQE194" s="84"/>
      <c r="TQF194" s="84"/>
      <c r="TQG194" s="85"/>
      <c r="TQH194" s="78"/>
      <c r="TQI194" s="78"/>
      <c r="TQJ194" s="78"/>
      <c r="TQK194" s="100"/>
      <c r="TQL194" s="78"/>
      <c r="TQM194" s="81"/>
      <c r="TQN194" s="102"/>
      <c r="TQO194" s="80"/>
      <c r="TQP194" s="78"/>
      <c r="TQQ194" s="78"/>
      <c r="TQR194" s="78"/>
      <c r="TQS194" s="78"/>
      <c r="TQT194" s="83"/>
      <c r="TQU194" s="84"/>
      <c r="TQV194" s="84"/>
      <c r="TQW194" s="84"/>
      <c r="TQX194" s="85"/>
      <c r="TQY194" s="78"/>
      <c r="TQZ194" s="78"/>
      <c r="TRA194" s="78"/>
      <c r="TRB194" s="100"/>
      <c r="TRC194" s="78"/>
      <c r="TRD194" s="81"/>
      <c r="TRE194" s="102"/>
      <c r="TRF194" s="80"/>
      <c r="TRG194" s="78"/>
      <c r="TRH194" s="78"/>
      <c r="TRI194" s="78"/>
      <c r="TRJ194" s="78"/>
      <c r="TRK194" s="83"/>
      <c r="TRL194" s="84"/>
      <c r="TRM194" s="84"/>
      <c r="TRN194" s="84"/>
      <c r="TRO194" s="85"/>
      <c r="TRP194" s="78"/>
      <c r="TRQ194" s="78"/>
      <c r="TRR194" s="78"/>
      <c r="TRS194" s="100"/>
      <c r="TRT194" s="78"/>
      <c r="TRU194" s="81"/>
      <c r="TRV194" s="102"/>
      <c r="TRW194" s="80"/>
      <c r="TRX194" s="78"/>
      <c r="TRY194" s="78"/>
      <c r="TRZ194" s="78"/>
      <c r="TSA194" s="78"/>
      <c r="TSB194" s="83"/>
      <c r="TSC194" s="84"/>
      <c r="TSD194" s="84"/>
      <c r="TSE194" s="84"/>
      <c r="TSF194" s="85"/>
      <c r="TSG194" s="78"/>
      <c r="TSH194" s="78"/>
      <c r="TSI194" s="78"/>
      <c r="TSJ194" s="100"/>
      <c r="TSK194" s="78"/>
      <c r="TSL194" s="81"/>
      <c r="TSM194" s="102"/>
      <c r="TSN194" s="80"/>
      <c r="TSO194" s="78"/>
      <c r="TSP194" s="78"/>
      <c r="TSQ194" s="78"/>
      <c r="TSR194" s="78"/>
      <c r="TSS194" s="83"/>
      <c r="TST194" s="84"/>
      <c r="TSU194" s="84"/>
      <c r="TSV194" s="84"/>
      <c r="TSW194" s="85"/>
      <c r="TSX194" s="78"/>
      <c r="TSY194" s="78"/>
      <c r="TSZ194" s="78"/>
      <c r="TTA194" s="100"/>
      <c r="TTB194" s="78"/>
      <c r="TTC194" s="81"/>
      <c r="TTD194" s="102"/>
      <c r="TTE194" s="80"/>
      <c r="TTF194" s="78"/>
      <c r="TTG194" s="78"/>
      <c r="TTH194" s="78"/>
      <c r="TTI194" s="78"/>
      <c r="TTJ194" s="83"/>
      <c r="TTK194" s="84"/>
      <c r="TTL194" s="84"/>
      <c r="TTM194" s="84"/>
      <c r="TTN194" s="85"/>
      <c r="TTO194" s="78"/>
      <c r="TTP194" s="78"/>
      <c r="TTQ194" s="78"/>
      <c r="TTR194" s="100"/>
      <c r="TTS194" s="78"/>
      <c r="TTT194" s="81"/>
      <c r="TTU194" s="102"/>
      <c r="TTV194" s="80"/>
      <c r="TTW194" s="78"/>
      <c r="TTX194" s="78"/>
      <c r="TTY194" s="78"/>
      <c r="TTZ194" s="78"/>
      <c r="TUA194" s="83"/>
      <c r="TUB194" s="84"/>
      <c r="TUC194" s="84"/>
      <c r="TUD194" s="84"/>
      <c r="TUE194" s="85"/>
      <c r="TUF194" s="78"/>
      <c r="TUG194" s="78"/>
      <c r="TUH194" s="78"/>
      <c r="TUI194" s="100"/>
      <c r="TUJ194" s="78"/>
      <c r="TUK194" s="81"/>
      <c r="TUL194" s="102"/>
      <c r="TUM194" s="80"/>
      <c r="TUN194" s="78"/>
      <c r="TUO194" s="78"/>
      <c r="TUP194" s="78"/>
      <c r="TUQ194" s="78"/>
      <c r="TUR194" s="83"/>
      <c r="TUS194" s="84"/>
      <c r="TUT194" s="84"/>
      <c r="TUU194" s="84"/>
      <c r="TUV194" s="85"/>
      <c r="TUW194" s="78"/>
      <c r="TUX194" s="78"/>
      <c r="TUY194" s="78"/>
      <c r="TUZ194" s="100"/>
      <c r="TVA194" s="78"/>
      <c r="TVB194" s="81"/>
      <c r="TVC194" s="102"/>
      <c r="TVD194" s="80"/>
      <c r="TVE194" s="78"/>
      <c r="TVF194" s="78"/>
      <c r="TVG194" s="78"/>
      <c r="TVH194" s="78"/>
      <c r="TVI194" s="83"/>
      <c r="TVJ194" s="84"/>
      <c r="TVK194" s="84"/>
      <c r="TVL194" s="84"/>
      <c r="TVM194" s="85"/>
      <c r="TVN194" s="78"/>
      <c r="TVO194" s="78"/>
      <c r="TVP194" s="78"/>
      <c r="TVQ194" s="100"/>
      <c r="TVR194" s="78"/>
      <c r="TVS194" s="81"/>
      <c r="TVT194" s="102"/>
      <c r="TVU194" s="80"/>
      <c r="TVV194" s="78"/>
      <c r="TVW194" s="78"/>
      <c r="TVX194" s="78"/>
      <c r="TVY194" s="78"/>
      <c r="TVZ194" s="83"/>
      <c r="TWA194" s="84"/>
      <c r="TWB194" s="84"/>
      <c r="TWC194" s="84"/>
      <c r="TWD194" s="85"/>
      <c r="TWE194" s="78"/>
      <c r="TWF194" s="78"/>
      <c r="TWG194" s="78"/>
      <c r="TWH194" s="100"/>
      <c r="TWI194" s="78"/>
      <c r="TWJ194" s="81"/>
      <c r="TWK194" s="102"/>
      <c r="TWL194" s="80"/>
      <c r="TWM194" s="78"/>
      <c r="TWN194" s="78"/>
      <c r="TWO194" s="78"/>
      <c r="TWP194" s="78"/>
      <c r="TWQ194" s="83"/>
      <c r="TWR194" s="84"/>
      <c r="TWS194" s="84"/>
      <c r="TWT194" s="84"/>
      <c r="TWU194" s="85"/>
      <c r="TWV194" s="78"/>
      <c r="TWW194" s="78"/>
      <c r="TWX194" s="78"/>
      <c r="TWY194" s="100"/>
      <c r="TWZ194" s="78"/>
      <c r="TXA194" s="81"/>
      <c r="TXB194" s="102"/>
      <c r="TXC194" s="80"/>
      <c r="TXD194" s="78"/>
      <c r="TXE194" s="78"/>
      <c r="TXF194" s="78"/>
      <c r="TXG194" s="78"/>
      <c r="TXH194" s="83"/>
      <c r="TXI194" s="84"/>
      <c r="TXJ194" s="84"/>
      <c r="TXK194" s="84"/>
      <c r="TXL194" s="85"/>
      <c r="TXM194" s="78"/>
      <c r="TXN194" s="78"/>
      <c r="TXO194" s="78"/>
      <c r="TXP194" s="100"/>
      <c r="TXQ194" s="78"/>
      <c r="TXR194" s="81"/>
      <c r="TXS194" s="102"/>
      <c r="TXT194" s="80"/>
      <c r="TXU194" s="78"/>
      <c r="TXV194" s="78"/>
      <c r="TXW194" s="78"/>
      <c r="TXX194" s="78"/>
      <c r="TXY194" s="83"/>
      <c r="TXZ194" s="84"/>
      <c r="TYA194" s="84"/>
      <c r="TYB194" s="84"/>
      <c r="TYC194" s="85"/>
      <c r="TYD194" s="78"/>
      <c r="TYE194" s="78"/>
      <c r="TYF194" s="78"/>
      <c r="TYG194" s="100"/>
      <c r="TYH194" s="78"/>
      <c r="TYI194" s="81"/>
      <c r="TYJ194" s="102"/>
      <c r="TYK194" s="80"/>
      <c r="TYL194" s="78"/>
      <c r="TYM194" s="78"/>
      <c r="TYN194" s="78"/>
      <c r="TYO194" s="78"/>
      <c r="TYP194" s="83"/>
      <c r="TYQ194" s="84"/>
      <c r="TYR194" s="84"/>
      <c r="TYS194" s="84"/>
      <c r="TYT194" s="85"/>
      <c r="TYU194" s="78"/>
      <c r="TYV194" s="78"/>
      <c r="TYW194" s="78"/>
      <c r="TYX194" s="100"/>
      <c r="TYY194" s="78"/>
      <c r="TYZ194" s="81"/>
      <c r="TZA194" s="102"/>
      <c r="TZB194" s="80"/>
      <c r="TZC194" s="78"/>
      <c r="TZD194" s="78"/>
      <c r="TZE194" s="78"/>
      <c r="TZF194" s="78"/>
      <c r="TZG194" s="83"/>
      <c r="TZH194" s="84"/>
      <c r="TZI194" s="84"/>
      <c r="TZJ194" s="84"/>
      <c r="TZK194" s="85"/>
      <c r="TZL194" s="78"/>
      <c r="TZM194" s="78"/>
      <c r="TZN194" s="78"/>
      <c r="TZO194" s="100"/>
      <c r="TZP194" s="78"/>
      <c r="TZQ194" s="81"/>
      <c r="TZR194" s="102"/>
      <c r="TZS194" s="80"/>
      <c r="TZT194" s="78"/>
      <c r="TZU194" s="78"/>
      <c r="TZV194" s="78"/>
      <c r="TZW194" s="78"/>
      <c r="TZX194" s="83"/>
      <c r="TZY194" s="84"/>
      <c r="TZZ194" s="84"/>
      <c r="UAA194" s="84"/>
      <c r="UAB194" s="85"/>
      <c r="UAC194" s="78"/>
      <c r="UAD194" s="78"/>
      <c r="UAE194" s="78"/>
      <c r="UAF194" s="100"/>
      <c r="UAG194" s="78"/>
      <c r="UAH194" s="81"/>
      <c r="UAI194" s="102"/>
      <c r="UAJ194" s="80"/>
      <c r="UAK194" s="78"/>
      <c r="UAL194" s="78"/>
      <c r="UAM194" s="78"/>
      <c r="UAN194" s="78"/>
      <c r="UAO194" s="83"/>
      <c r="UAP194" s="84"/>
      <c r="UAQ194" s="84"/>
      <c r="UAR194" s="84"/>
      <c r="UAS194" s="85"/>
      <c r="UAT194" s="78"/>
      <c r="UAU194" s="78"/>
      <c r="UAV194" s="78"/>
      <c r="UAW194" s="100"/>
      <c r="UAX194" s="78"/>
      <c r="UAY194" s="81"/>
      <c r="UAZ194" s="102"/>
      <c r="UBA194" s="80"/>
      <c r="UBB194" s="78"/>
      <c r="UBC194" s="78"/>
      <c r="UBD194" s="78"/>
      <c r="UBE194" s="78"/>
      <c r="UBF194" s="83"/>
      <c r="UBG194" s="84"/>
      <c r="UBH194" s="84"/>
      <c r="UBI194" s="84"/>
      <c r="UBJ194" s="85"/>
      <c r="UBK194" s="78"/>
      <c r="UBL194" s="78"/>
      <c r="UBM194" s="78"/>
      <c r="UBN194" s="100"/>
      <c r="UBO194" s="78"/>
      <c r="UBP194" s="81"/>
      <c r="UBQ194" s="102"/>
      <c r="UBR194" s="80"/>
      <c r="UBS194" s="78"/>
      <c r="UBT194" s="78"/>
      <c r="UBU194" s="78"/>
      <c r="UBV194" s="78"/>
      <c r="UBW194" s="83"/>
      <c r="UBX194" s="84"/>
      <c r="UBY194" s="84"/>
      <c r="UBZ194" s="84"/>
      <c r="UCA194" s="85"/>
      <c r="UCB194" s="78"/>
      <c r="UCC194" s="78"/>
      <c r="UCD194" s="78"/>
      <c r="UCE194" s="100"/>
      <c r="UCF194" s="78"/>
      <c r="UCG194" s="81"/>
      <c r="UCH194" s="102"/>
      <c r="UCI194" s="80"/>
      <c r="UCJ194" s="78"/>
      <c r="UCK194" s="78"/>
      <c r="UCL194" s="78"/>
      <c r="UCM194" s="78"/>
      <c r="UCN194" s="83"/>
      <c r="UCO194" s="84"/>
      <c r="UCP194" s="84"/>
      <c r="UCQ194" s="84"/>
      <c r="UCR194" s="85"/>
      <c r="UCS194" s="78"/>
      <c r="UCT194" s="78"/>
      <c r="UCU194" s="78"/>
      <c r="UCV194" s="100"/>
      <c r="UCW194" s="78"/>
      <c r="UCX194" s="81"/>
      <c r="UCY194" s="102"/>
      <c r="UCZ194" s="80"/>
      <c r="UDA194" s="78"/>
      <c r="UDB194" s="78"/>
      <c r="UDC194" s="78"/>
      <c r="UDD194" s="78"/>
      <c r="UDE194" s="83"/>
      <c r="UDF194" s="84"/>
      <c r="UDG194" s="84"/>
      <c r="UDH194" s="84"/>
      <c r="UDI194" s="85"/>
      <c r="UDJ194" s="78"/>
      <c r="UDK194" s="78"/>
      <c r="UDL194" s="78"/>
      <c r="UDM194" s="100"/>
      <c r="UDN194" s="78"/>
      <c r="UDO194" s="81"/>
      <c r="UDP194" s="102"/>
      <c r="UDQ194" s="80"/>
      <c r="UDR194" s="78"/>
      <c r="UDS194" s="78"/>
      <c r="UDT194" s="78"/>
      <c r="UDU194" s="78"/>
      <c r="UDV194" s="83"/>
      <c r="UDW194" s="84"/>
      <c r="UDX194" s="84"/>
      <c r="UDY194" s="84"/>
      <c r="UDZ194" s="85"/>
      <c r="UEA194" s="78"/>
      <c r="UEB194" s="78"/>
      <c r="UEC194" s="78"/>
      <c r="UED194" s="100"/>
      <c r="UEE194" s="78"/>
      <c r="UEF194" s="81"/>
      <c r="UEG194" s="102"/>
      <c r="UEH194" s="80"/>
      <c r="UEI194" s="78"/>
      <c r="UEJ194" s="78"/>
      <c r="UEK194" s="78"/>
      <c r="UEL194" s="78"/>
      <c r="UEM194" s="83"/>
      <c r="UEN194" s="84"/>
      <c r="UEO194" s="84"/>
      <c r="UEP194" s="84"/>
      <c r="UEQ194" s="85"/>
      <c r="UER194" s="78"/>
      <c r="UES194" s="78"/>
      <c r="UET194" s="78"/>
      <c r="UEU194" s="100"/>
      <c r="UEV194" s="78"/>
      <c r="UEW194" s="81"/>
      <c r="UEX194" s="102"/>
      <c r="UEY194" s="80"/>
      <c r="UEZ194" s="78"/>
      <c r="UFA194" s="78"/>
      <c r="UFB194" s="78"/>
      <c r="UFC194" s="78"/>
      <c r="UFD194" s="83"/>
      <c r="UFE194" s="84"/>
      <c r="UFF194" s="84"/>
      <c r="UFG194" s="84"/>
      <c r="UFH194" s="85"/>
      <c r="UFI194" s="78"/>
      <c r="UFJ194" s="78"/>
      <c r="UFK194" s="78"/>
      <c r="UFL194" s="100"/>
      <c r="UFM194" s="78"/>
      <c r="UFN194" s="81"/>
      <c r="UFO194" s="102"/>
      <c r="UFP194" s="80"/>
      <c r="UFQ194" s="78"/>
      <c r="UFR194" s="78"/>
      <c r="UFS194" s="78"/>
      <c r="UFT194" s="78"/>
      <c r="UFU194" s="83"/>
      <c r="UFV194" s="84"/>
      <c r="UFW194" s="84"/>
      <c r="UFX194" s="84"/>
      <c r="UFY194" s="85"/>
      <c r="UFZ194" s="78"/>
      <c r="UGA194" s="78"/>
      <c r="UGB194" s="78"/>
      <c r="UGC194" s="100"/>
      <c r="UGD194" s="78"/>
      <c r="UGE194" s="81"/>
      <c r="UGF194" s="102"/>
      <c r="UGG194" s="80"/>
      <c r="UGH194" s="78"/>
      <c r="UGI194" s="78"/>
      <c r="UGJ194" s="78"/>
      <c r="UGK194" s="78"/>
      <c r="UGL194" s="83"/>
      <c r="UGM194" s="84"/>
      <c r="UGN194" s="84"/>
      <c r="UGO194" s="84"/>
      <c r="UGP194" s="85"/>
      <c r="UGQ194" s="78"/>
      <c r="UGR194" s="78"/>
      <c r="UGS194" s="78"/>
      <c r="UGT194" s="100"/>
      <c r="UGU194" s="78"/>
      <c r="UGV194" s="81"/>
      <c r="UGW194" s="102"/>
      <c r="UGX194" s="80"/>
      <c r="UGY194" s="78"/>
      <c r="UGZ194" s="78"/>
      <c r="UHA194" s="78"/>
      <c r="UHB194" s="78"/>
      <c r="UHC194" s="83"/>
      <c r="UHD194" s="84"/>
      <c r="UHE194" s="84"/>
      <c r="UHF194" s="84"/>
      <c r="UHG194" s="85"/>
      <c r="UHH194" s="78"/>
      <c r="UHI194" s="78"/>
      <c r="UHJ194" s="78"/>
      <c r="UHK194" s="100"/>
      <c r="UHL194" s="78"/>
      <c r="UHM194" s="81"/>
      <c r="UHN194" s="102"/>
      <c r="UHO194" s="80"/>
      <c r="UHP194" s="78"/>
      <c r="UHQ194" s="78"/>
      <c r="UHR194" s="78"/>
      <c r="UHS194" s="78"/>
      <c r="UHT194" s="83"/>
      <c r="UHU194" s="84"/>
      <c r="UHV194" s="84"/>
      <c r="UHW194" s="84"/>
      <c r="UHX194" s="85"/>
      <c r="UHY194" s="78"/>
      <c r="UHZ194" s="78"/>
      <c r="UIA194" s="78"/>
      <c r="UIB194" s="100"/>
      <c r="UIC194" s="78"/>
      <c r="UID194" s="81"/>
      <c r="UIE194" s="102"/>
      <c r="UIF194" s="80"/>
      <c r="UIG194" s="78"/>
      <c r="UIH194" s="78"/>
      <c r="UII194" s="78"/>
      <c r="UIJ194" s="78"/>
      <c r="UIK194" s="83"/>
      <c r="UIL194" s="84"/>
      <c r="UIM194" s="84"/>
      <c r="UIN194" s="84"/>
      <c r="UIO194" s="85"/>
      <c r="UIP194" s="78"/>
      <c r="UIQ194" s="78"/>
      <c r="UIR194" s="78"/>
      <c r="UIS194" s="100"/>
      <c r="UIT194" s="78"/>
      <c r="UIU194" s="81"/>
      <c r="UIV194" s="102"/>
      <c r="UIW194" s="80"/>
      <c r="UIX194" s="78"/>
      <c r="UIY194" s="78"/>
      <c r="UIZ194" s="78"/>
      <c r="UJA194" s="78"/>
      <c r="UJB194" s="83"/>
      <c r="UJC194" s="84"/>
      <c r="UJD194" s="84"/>
      <c r="UJE194" s="84"/>
      <c r="UJF194" s="85"/>
      <c r="UJG194" s="78"/>
      <c r="UJH194" s="78"/>
      <c r="UJI194" s="78"/>
      <c r="UJJ194" s="100"/>
      <c r="UJK194" s="78"/>
      <c r="UJL194" s="81"/>
      <c r="UJM194" s="102"/>
      <c r="UJN194" s="80"/>
      <c r="UJO194" s="78"/>
      <c r="UJP194" s="78"/>
      <c r="UJQ194" s="78"/>
      <c r="UJR194" s="78"/>
      <c r="UJS194" s="83"/>
      <c r="UJT194" s="84"/>
      <c r="UJU194" s="84"/>
      <c r="UJV194" s="84"/>
      <c r="UJW194" s="85"/>
      <c r="UJX194" s="78"/>
      <c r="UJY194" s="78"/>
      <c r="UJZ194" s="78"/>
      <c r="UKA194" s="100"/>
      <c r="UKB194" s="78"/>
      <c r="UKC194" s="81"/>
      <c r="UKD194" s="102"/>
      <c r="UKE194" s="80"/>
      <c r="UKF194" s="78"/>
      <c r="UKG194" s="78"/>
      <c r="UKH194" s="78"/>
      <c r="UKI194" s="78"/>
      <c r="UKJ194" s="83"/>
      <c r="UKK194" s="84"/>
      <c r="UKL194" s="84"/>
      <c r="UKM194" s="84"/>
      <c r="UKN194" s="85"/>
      <c r="UKO194" s="78"/>
      <c r="UKP194" s="78"/>
      <c r="UKQ194" s="78"/>
      <c r="UKR194" s="100"/>
      <c r="UKS194" s="78"/>
      <c r="UKT194" s="81"/>
      <c r="UKU194" s="102"/>
      <c r="UKV194" s="80"/>
      <c r="UKW194" s="78"/>
      <c r="UKX194" s="78"/>
      <c r="UKY194" s="78"/>
      <c r="UKZ194" s="78"/>
      <c r="ULA194" s="83"/>
      <c r="ULB194" s="84"/>
      <c r="ULC194" s="84"/>
      <c r="ULD194" s="84"/>
      <c r="ULE194" s="85"/>
      <c r="ULF194" s="78"/>
      <c r="ULG194" s="78"/>
      <c r="ULH194" s="78"/>
      <c r="ULI194" s="100"/>
      <c r="ULJ194" s="78"/>
      <c r="ULK194" s="81"/>
      <c r="ULL194" s="102"/>
      <c r="ULM194" s="80"/>
      <c r="ULN194" s="78"/>
      <c r="ULO194" s="78"/>
      <c r="ULP194" s="78"/>
      <c r="ULQ194" s="78"/>
      <c r="ULR194" s="83"/>
      <c r="ULS194" s="84"/>
      <c r="ULT194" s="84"/>
      <c r="ULU194" s="84"/>
      <c r="ULV194" s="85"/>
      <c r="ULW194" s="78"/>
      <c r="ULX194" s="78"/>
      <c r="ULY194" s="78"/>
      <c r="ULZ194" s="100"/>
      <c r="UMA194" s="78"/>
      <c r="UMB194" s="81"/>
      <c r="UMC194" s="102"/>
      <c r="UMD194" s="80"/>
      <c r="UME194" s="78"/>
      <c r="UMF194" s="78"/>
      <c r="UMG194" s="78"/>
      <c r="UMH194" s="78"/>
      <c r="UMI194" s="83"/>
      <c r="UMJ194" s="84"/>
      <c r="UMK194" s="84"/>
      <c r="UML194" s="84"/>
      <c r="UMM194" s="85"/>
      <c r="UMN194" s="78"/>
      <c r="UMO194" s="78"/>
      <c r="UMP194" s="78"/>
      <c r="UMQ194" s="100"/>
      <c r="UMR194" s="78"/>
      <c r="UMS194" s="81"/>
      <c r="UMT194" s="102"/>
      <c r="UMU194" s="80"/>
      <c r="UMV194" s="78"/>
      <c r="UMW194" s="78"/>
      <c r="UMX194" s="78"/>
      <c r="UMY194" s="78"/>
      <c r="UMZ194" s="83"/>
      <c r="UNA194" s="84"/>
      <c r="UNB194" s="84"/>
      <c r="UNC194" s="84"/>
      <c r="UND194" s="85"/>
      <c r="UNE194" s="78"/>
      <c r="UNF194" s="78"/>
      <c r="UNG194" s="78"/>
      <c r="UNH194" s="100"/>
      <c r="UNI194" s="78"/>
      <c r="UNJ194" s="81"/>
      <c r="UNK194" s="102"/>
      <c r="UNL194" s="80"/>
      <c r="UNM194" s="78"/>
      <c r="UNN194" s="78"/>
      <c r="UNO194" s="78"/>
      <c r="UNP194" s="78"/>
      <c r="UNQ194" s="83"/>
      <c r="UNR194" s="84"/>
      <c r="UNS194" s="84"/>
      <c r="UNT194" s="84"/>
      <c r="UNU194" s="85"/>
      <c r="UNV194" s="78"/>
      <c r="UNW194" s="78"/>
      <c r="UNX194" s="78"/>
      <c r="UNY194" s="100"/>
      <c r="UNZ194" s="78"/>
      <c r="UOA194" s="81"/>
      <c r="UOB194" s="102"/>
      <c r="UOC194" s="80"/>
      <c r="UOD194" s="78"/>
      <c r="UOE194" s="78"/>
      <c r="UOF194" s="78"/>
      <c r="UOG194" s="78"/>
      <c r="UOH194" s="83"/>
      <c r="UOI194" s="84"/>
      <c r="UOJ194" s="84"/>
      <c r="UOK194" s="84"/>
      <c r="UOL194" s="85"/>
      <c r="UOM194" s="78"/>
      <c r="UON194" s="78"/>
      <c r="UOO194" s="78"/>
      <c r="UOP194" s="100"/>
      <c r="UOQ194" s="78"/>
      <c r="UOR194" s="81"/>
      <c r="UOS194" s="102"/>
      <c r="UOT194" s="80"/>
      <c r="UOU194" s="78"/>
      <c r="UOV194" s="78"/>
      <c r="UOW194" s="78"/>
      <c r="UOX194" s="78"/>
      <c r="UOY194" s="83"/>
      <c r="UOZ194" s="84"/>
      <c r="UPA194" s="84"/>
      <c r="UPB194" s="84"/>
      <c r="UPC194" s="85"/>
      <c r="UPD194" s="78"/>
      <c r="UPE194" s="78"/>
      <c r="UPF194" s="78"/>
      <c r="UPG194" s="100"/>
      <c r="UPH194" s="78"/>
      <c r="UPI194" s="81"/>
      <c r="UPJ194" s="102"/>
      <c r="UPK194" s="80"/>
      <c r="UPL194" s="78"/>
      <c r="UPM194" s="78"/>
      <c r="UPN194" s="78"/>
      <c r="UPO194" s="78"/>
      <c r="UPP194" s="83"/>
      <c r="UPQ194" s="84"/>
      <c r="UPR194" s="84"/>
      <c r="UPS194" s="84"/>
      <c r="UPT194" s="85"/>
      <c r="UPU194" s="78"/>
      <c r="UPV194" s="78"/>
      <c r="UPW194" s="78"/>
      <c r="UPX194" s="100"/>
      <c r="UPY194" s="78"/>
      <c r="UPZ194" s="81"/>
      <c r="UQA194" s="102"/>
      <c r="UQB194" s="80"/>
      <c r="UQC194" s="78"/>
      <c r="UQD194" s="78"/>
      <c r="UQE194" s="78"/>
      <c r="UQF194" s="78"/>
      <c r="UQG194" s="83"/>
      <c r="UQH194" s="84"/>
      <c r="UQI194" s="84"/>
      <c r="UQJ194" s="84"/>
      <c r="UQK194" s="85"/>
      <c r="UQL194" s="78"/>
      <c r="UQM194" s="78"/>
      <c r="UQN194" s="78"/>
      <c r="UQO194" s="100"/>
      <c r="UQP194" s="78"/>
      <c r="UQQ194" s="81"/>
      <c r="UQR194" s="102"/>
      <c r="UQS194" s="80"/>
      <c r="UQT194" s="78"/>
      <c r="UQU194" s="78"/>
      <c r="UQV194" s="78"/>
      <c r="UQW194" s="78"/>
      <c r="UQX194" s="83"/>
      <c r="UQY194" s="84"/>
      <c r="UQZ194" s="84"/>
      <c r="URA194" s="84"/>
      <c r="URB194" s="85"/>
      <c r="URC194" s="78"/>
      <c r="URD194" s="78"/>
      <c r="URE194" s="78"/>
      <c r="URF194" s="100"/>
      <c r="URG194" s="78"/>
      <c r="URH194" s="81"/>
      <c r="URI194" s="102"/>
      <c r="URJ194" s="80"/>
      <c r="URK194" s="78"/>
      <c r="URL194" s="78"/>
      <c r="URM194" s="78"/>
      <c r="URN194" s="78"/>
      <c r="URO194" s="83"/>
      <c r="URP194" s="84"/>
      <c r="URQ194" s="84"/>
      <c r="URR194" s="84"/>
      <c r="URS194" s="85"/>
      <c r="URT194" s="78"/>
      <c r="URU194" s="78"/>
      <c r="URV194" s="78"/>
      <c r="URW194" s="100"/>
      <c r="URX194" s="78"/>
      <c r="URY194" s="81"/>
      <c r="URZ194" s="102"/>
      <c r="USA194" s="80"/>
      <c r="USB194" s="78"/>
      <c r="USC194" s="78"/>
      <c r="USD194" s="78"/>
      <c r="USE194" s="78"/>
      <c r="USF194" s="83"/>
      <c r="USG194" s="84"/>
      <c r="USH194" s="84"/>
      <c r="USI194" s="84"/>
      <c r="USJ194" s="85"/>
      <c r="USK194" s="78"/>
      <c r="USL194" s="78"/>
      <c r="USM194" s="78"/>
      <c r="USN194" s="100"/>
      <c r="USO194" s="78"/>
      <c r="USP194" s="81"/>
      <c r="USQ194" s="102"/>
      <c r="USR194" s="80"/>
      <c r="USS194" s="78"/>
      <c r="UST194" s="78"/>
      <c r="USU194" s="78"/>
      <c r="USV194" s="78"/>
      <c r="USW194" s="83"/>
      <c r="USX194" s="84"/>
      <c r="USY194" s="84"/>
      <c r="USZ194" s="84"/>
      <c r="UTA194" s="85"/>
      <c r="UTB194" s="78"/>
      <c r="UTC194" s="78"/>
      <c r="UTD194" s="78"/>
      <c r="UTE194" s="100"/>
      <c r="UTF194" s="78"/>
      <c r="UTG194" s="81"/>
      <c r="UTH194" s="102"/>
      <c r="UTI194" s="80"/>
      <c r="UTJ194" s="78"/>
      <c r="UTK194" s="78"/>
      <c r="UTL194" s="78"/>
      <c r="UTM194" s="78"/>
      <c r="UTN194" s="83"/>
      <c r="UTO194" s="84"/>
      <c r="UTP194" s="84"/>
      <c r="UTQ194" s="84"/>
      <c r="UTR194" s="85"/>
      <c r="UTS194" s="78"/>
      <c r="UTT194" s="78"/>
      <c r="UTU194" s="78"/>
      <c r="UTV194" s="100"/>
      <c r="UTW194" s="78"/>
      <c r="UTX194" s="81"/>
      <c r="UTY194" s="102"/>
      <c r="UTZ194" s="80"/>
      <c r="UUA194" s="78"/>
      <c r="UUB194" s="78"/>
      <c r="UUC194" s="78"/>
      <c r="UUD194" s="78"/>
      <c r="UUE194" s="83"/>
      <c r="UUF194" s="84"/>
      <c r="UUG194" s="84"/>
      <c r="UUH194" s="84"/>
      <c r="UUI194" s="85"/>
      <c r="UUJ194" s="78"/>
      <c r="UUK194" s="78"/>
      <c r="UUL194" s="78"/>
      <c r="UUM194" s="100"/>
      <c r="UUN194" s="78"/>
      <c r="UUO194" s="81"/>
      <c r="UUP194" s="102"/>
      <c r="UUQ194" s="80"/>
      <c r="UUR194" s="78"/>
      <c r="UUS194" s="78"/>
      <c r="UUT194" s="78"/>
      <c r="UUU194" s="78"/>
      <c r="UUV194" s="83"/>
      <c r="UUW194" s="84"/>
      <c r="UUX194" s="84"/>
      <c r="UUY194" s="84"/>
      <c r="UUZ194" s="85"/>
      <c r="UVA194" s="78"/>
      <c r="UVB194" s="78"/>
      <c r="UVC194" s="78"/>
      <c r="UVD194" s="100"/>
      <c r="UVE194" s="78"/>
      <c r="UVF194" s="81"/>
      <c r="UVG194" s="102"/>
      <c r="UVH194" s="80"/>
      <c r="UVI194" s="78"/>
      <c r="UVJ194" s="78"/>
      <c r="UVK194" s="78"/>
      <c r="UVL194" s="78"/>
      <c r="UVM194" s="83"/>
      <c r="UVN194" s="84"/>
      <c r="UVO194" s="84"/>
      <c r="UVP194" s="84"/>
      <c r="UVQ194" s="85"/>
      <c r="UVR194" s="78"/>
      <c r="UVS194" s="78"/>
      <c r="UVT194" s="78"/>
      <c r="UVU194" s="100"/>
      <c r="UVV194" s="78"/>
      <c r="UVW194" s="81"/>
      <c r="UVX194" s="102"/>
      <c r="UVY194" s="80"/>
      <c r="UVZ194" s="78"/>
      <c r="UWA194" s="78"/>
      <c r="UWB194" s="78"/>
      <c r="UWC194" s="78"/>
      <c r="UWD194" s="83"/>
      <c r="UWE194" s="84"/>
      <c r="UWF194" s="84"/>
      <c r="UWG194" s="84"/>
      <c r="UWH194" s="85"/>
      <c r="UWI194" s="78"/>
      <c r="UWJ194" s="78"/>
      <c r="UWK194" s="78"/>
      <c r="UWL194" s="100"/>
      <c r="UWM194" s="78"/>
      <c r="UWN194" s="81"/>
      <c r="UWO194" s="102"/>
      <c r="UWP194" s="80"/>
      <c r="UWQ194" s="78"/>
      <c r="UWR194" s="78"/>
      <c r="UWS194" s="78"/>
      <c r="UWT194" s="78"/>
      <c r="UWU194" s="83"/>
      <c r="UWV194" s="84"/>
      <c r="UWW194" s="84"/>
      <c r="UWX194" s="84"/>
      <c r="UWY194" s="85"/>
      <c r="UWZ194" s="78"/>
      <c r="UXA194" s="78"/>
      <c r="UXB194" s="78"/>
      <c r="UXC194" s="100"/>
      <c r="UXD194" s="78"/>
      <c r="UXE194" s="81"/>
      <c r="UXF194" s="102"/>
      <c r="UXG194" s="80"/>
      <c r="UXH194" s="78"/>
      <c r="UXI194" s="78"/>
      <c r="UXJ194" s="78"/>
      <c r="UXK194" s="78"/>
      <c r="UXL194" s="83"/>
      <c r="UXM194" s="84"/>
      <c r="UXN194" s="84"/>
      <c r="UXO194" s="84"/>
      <c r="UXP194" s="85"/>
      <c r="UXQ194" s="78"/>
      <c r="UXR194" s="78"/>
      <c r="UXS194" s="78"/>
      <c r="UXT194" s="100"/>
      <c r="UXU194" s="78"/>
      <c r="UXV194" s="81"/>
      <c r="UXW194" s="102"/>
      <c r="UXX194" s="80"/>
      <c r="UXY194" s="78"/>
      <c r="UXZ194" s="78"/>
      <c r="UYA194" s="78"/>
      <c r="UYB194" s="78"/>
      <c r="UYC194" s="83"/>
      <c r="UYD194" s="84"/>
      <c r="UYE194" s="84"/>
      <c r="UYF194" s="84"/>
      <c r="UYG194" s="85"/>
      <c r="UYH194" s="78"/>
      <c r="UYI194" s="78"/>
      <c r="UYJ194" s="78"/>
      <c r="UYK194" s="100"/>
      <c r="UYL194" s="78"/>
      <c r="UYM194" s="81"/>
      <c r="UYN194" s="102"/>
      <c r="UYO194" s="80"/>
      <c r="UYP194" s="78"/>
      <c r="UYQ194" s="78"/>
      <c r="UYR194" s="78"/>
      <c r="UYS194" s="78"/>
      <c r="UYT194" s="83"/>
      <c r="UYU194" s="84"/>
      <c r="UYV194" s="84"/>
      <c r="UYW194" s="84"/>
      <c r="UYX194" s="85"/>
      <c r="UYY194" s="78"/>
      <c r="UYZ194" s="78"/>
      <c r="UZA194" s="78"/>
      <c r="UZB194" s="100"/>
      <c r="UZC194" s="78"/>
      <c r="UZD194" s="81"/>
      <c r="UZE194" s="102"/>
      <c r="UZF194" s="80"/>
      <c r="UZG194" s="78"/>
      <c r="UZH194" s="78"/>
      <c r="UZI194" s="78"/>
      <c r="UZJ194" s="78"/>
      <c r="UZK194" s="83"/>
      <c r="UZL194" s="84"/>
      <c r="UZM194" s="84"/>
      <c r="UZN194" s="84"/>
      <c r="UZO194" s="85"/>
      <c r="UZP194" s="78"/>
      <c r="UZQ194" s="78"/>
      <c r="UZR194" s="78"/>
      <c r="UZS194" s="100"/>
      <c r="UZT194" s="78"/>
      <c r="UZU194" s="81"/>
      <c r="UZV194" s="102"/>
      <c r="UZW194" s="80"/>
      <c r="UZX194" s="78"/>
      <c r="UZY194" s="78"/>
      <c r="UZZ194" s="78"/>
      <c r="VAA194" s="78"/>
      <c r="VAB194" s="83"/>
      <c r="VAC194" s="84"/>
      <c r="VAD194" s="84"/>
      <c r="VAE194" s="84"/>
      <c r="VAF194" s="85"/>
      <c r="VAG194" s="78"/>
      <c r="VAH194" s="78"/>
      <c r="VAI194" s="78"/>
      <c r="VAJ194" s="100"/>
      <c r="VAK194" s="78"/>
      <c r="VAL194" s="81"/>
      <c r="VAM194" s="102"/>
      <c r="VAN194" s="80"/>
      <c r="VAO194" s="78"/>
      <c r="VAP194" s="78"/>
      <c r="VAQ194" s="78"/>
      <c r="VAR194" s="78"/>
      <c r="VAS194" s="83"/>
      <c r="VAT194" s="84"/>
      <c r="VAU194" s="84"/>
      <c r="VAV194" s="84"/>
      <c r="VAW194" s="85"/>
      <c r="VAX194" s="78"/>
      <c r="VAY194" s="78"/>
      <c r="VAZ194" s="78"/>
      <c r="VBA194" s="100"/>
      <c r="VBB194" s="78"/>
      <c r="VBC194" s="81"/>
      <c r="VBD194" s="102"/>
      <c r="VBE194" s="80"/>
      <c r="VBF194" s="78"/>
      <c r="VBG194" s="78"/>
      <c r="VBH194" s="78"/>
      <c r="VBI194" s="78"/>
      <c r="VBJ194" s="83"/>
      <c r="VBK194" s="84"/>
      <c r="VBL194" s="84"/>
      <c r="VBM194" s="84"/>
      <c r="VBN194" s="85"/>
      <c r="VBO194" s="78"/>
      <c r="VBP194" s="78"/>
      <c r="VBQ194" s="78"/>
      <c r="VBR194" s="100"/>
      <c r="VBS194" s="78"/>
      <c r="VBT194" s="81"/>
      <c r="VBU194" s="102"/>
      <c r="VBV194" s="80"/>
      <c r="VBW194" s="78"/>
      <c r="VBX194" s="78"/>
      <c r="VBY194" s="78"/>
      <c r="VBZ194" s="78"/>
      <c r="VCA194" s="83"/>
      <c r="VCB194" s="84"/>
      <c r="VCC194" s="84"/>
      <c r="VCD194" s="84"/>
      <c r="VCE194" s="85"/>
      <c r="VCF194" s="78"/>
      <c r="VCG194" s="78"/>
      <c r="VCH194" s="78"/>
      <c r="VCI194" s="100"/>
      <c r="VCJ194" s="78"/>
      <c r="VCK194" s="81"/>
      <c r="VCL194" s="102"/>
      <c r="VCM194" s="80"/>
      <c r="VCN194" s="78"/>
      <c r="VCO194" s="78"/>
      <c r="VCP194" s="78"/>
      <c r="VCQ194" s="78"/>
      <c r="VCR194" s="83"/>
      <c r="VCS194" s="84"/>
      <c r="VCT194" s="84"/>
      <c r="VCU194" s="84"/>
      <c r="VCV194" s="85"/>
      <c r="VCW194" s="78"/>
      <c r="VCX194" s="78"/>
      <c r="VCY194" s="78"/>
      <c r="VCZ194" s="100"/>
      <c r="VDA194" s="78"/>
      <c r="VDB194" s="81"/>
      <c r="VDC194" s="102"/>
      <c r="VDD194" s="80"/>
      <c r="VDE194" s="78"/>
      <c r="VDF194" s="78"/>
      <c r="VDG194" s="78"/>
      <c r="VDH194" s="78"/>
      <c r="VDI194" s="83"/>
      <c r="VDJ194" s="84"/>
      <c r="VDK194" s="84"/>
      <c r="VDL194" s="84"/>
      <c r="VDM194" s="85"/>
      <c r="VDN194" s="78"/>
      <c r="VDO194" s="78"/>
      <c r="VDP194" s="78"/>
      <c r="VDQ194" s="100"/>
      <c r="VDR194" s="78"/>
      <c r="VDS194" s="81"/>
      <c r="VDT194" s="102"/>
      <c r="VDU194" s="80"/>
      <c r="VDV194" s="78"/>
      <c r="VDW194" s="78"/>
      <c r="VDX194" s="78"/>
      <c r="VDY194" s="78"/>
      <c r="VDZ194" s="83"/>
      <c r="VEA194" s="84"/>
      <c r="VEB194" s="84"/>
      <c r="VEC194" s="84"/>
      <c r="VED194" s="85"/>
      <c r="VEE194" s="78"/>
      <c r="VEF194" s="78"/>
      <c r="VEG194" s="78"/>
      <c r="VEH194" s="100"/>
      <c r="VEI194" s="78"/>
      <c r="VEJ194" s="81"/>
      <c r="VEK194" s="102"/>
      <c r="VEL194" s="80"/>
      <c r="VEM194" s="78"/>
      <c r="VEN194" s="78"/>
      <c r="VEO194" s="78"/>
      <c r="VEP194" s="78"/>
      <c r="VEQ194" s="83"/>
      <c r="VER194" s="84"/>
      <c r="VES194" s="84"/>
      <c r="VET194" s="84"/>
      <c r="VEU194" s="85"/>
      <c r="VEV194" s="78"/>
      <c r="VEW194" s="78"/>
      <c r="VEX194" s="78"/>
      <c r="VEY194" s="100"/>
      <c r="VEZ194" s="78"/>
      <c r="VFA194" s="81"/>
      <c r="VFB194" s="102"/>
      <c r="VFC194" s="80"/>
      <c r="VFD194" s="78"/>
      <c r="VFE194" s="78"/>
      <c r="VFF194" s="78"/>
      <c r="VFG194" s="78"/>
      <c r="VFH194" s="83"/>
      <c r="VFI194" s="84"/>
      <c r="VFJ194" s="84"/>
      <c r="VFK194" s="84"/>
      <c r="VFL194" s="85"/>
      <c r="VFM194" s="78"/>
      <c r="VFN194" s="78"/>
      <c r="VFO194" s="78"/>
      <c r="VFP194" s="100"/>
      <c r="VFQ194" s="78"/>
      <c r="VFR194" s="81"/>
      <c r="VFS194" s="102"/>
      <c r="VFT194" s="80"/>
      <c r="VFU194" s="78"/>
      <c r="VFV194" s="78"/>
      <c r="VFW194" s="78"/>
      <c r="VFX194" s="78"/>
      <c r="VFY194" s="83"/>
      <c r="VFZ194" s="84"/>
      <c r="VGA194" s="84"/>
      <c r="VGB194" s="84"/>
      <c r="VGC194" s="85"/>
      <c r="VGD194" s="78"/>
      <c r="VGE194" s="78"/>
      <c r="VGF194" s="78"/>
      <c r="VGG194" s="100"/>
      <c r="VGH194" s="78"/>
      <c r="VGI194" s="81"/>
      <c r="VGJ194" s="102"/>
      <c r="VGK194" s="80"/>
      <c r="VGL194" s="78"/>
      <c r="VGM194" s="78"/>
      <c r="VGN194" s="78"/>
      <c r="VGO194" s="78"/>
      <c r="VGP194" s="83"/>
      <c r="VGQ194" s="84"/>
      <c r="VGR194" s="84"/>
      <c r="VGS194" s="84"/>
      <c r="VGT194" s="85"/>
      <c r="VGU194" s="78"/>
      <c r="VGV194" s="78"/>
      <c r="VGW194" s="78"/>
      <c r="VGX194" s="100"/>
      <c r="VGY194" s="78"/>
      <c r="VGZ194" s="81"/>
      <c r="VHA194" s="102"/>
      <c r="VHB194" s="80"/>
      <c r="VHC194" s="78"/>
      <c r="VHD194" s="78"/>
      <c r="VHE194" s="78"/>
      <c r="VHF194" s="78"/>
      <c r="VHG194" s="83"/>
      <c r="VHH194" s="84"/>
      <c r="VHI194" s="84"/>
      <c r="VHJ194" s="84"/>
      <c r="VHK194" s="85"/>
      <c r="VHL194" s="78"/>
      <c r="VHM194" s="78"/>
      <c r="VHN194" s="78"/>
      <c r="VHO194" s="100"/>
      <c r="VHP194" s="78"/>
      <c r="VHQ194" s="81"/>
      <c r="VHR194" s="102"/>
      <c r="VHS194" s="80"/>
      <c r="VHT194" s="78"/>
      <c r="VHU194" s="78"/>
      <c r="VHV194" s="78"/>
      <c r="VHW194" s="78"/>
      <c r="VHX194" s="83"/>
      <c r="VHY194" s="84"/>
      <c r="VHZ194" s="84"/>
      <c r="VIA194" s="84"/>
      <c r="VIB194" s="85"/>
      <c r="VIC194" s="78"/>
      <c r="VID194" s="78"/>
      <c r="VIE194" s="78"/>
      <c r="VIF194" s="100"/>
      <c r="VIG194" s="78"/>
      <c r="VIH194" s="81"/>
      <c r="VII194" s="102"/>
      <c r="VIJ194" s="80"/>
      <c r="VIK194" s="78"/>
      <c r="VIL194" s="78"/>
      <c r="VIM194" s="78"/>
      <c r="VIN194" s="78"/>
      <c r="VIO194" s="83"/>
      <c r="VIP194" s="84"/>
      <c r="VIQ194" s="84"/>
      <c r="VIR194" s="84"/>
      <c r="VIS194" s="85"/>
      <c r="VIT194" s="78"/>
      <c r="VIU194" s="78"/>
      <c r="VIV194" s="78"/>
      <c r="VIW194" s="100"/>
      <c r="VIX194" s="78"/>
      <c r="VIY194" s="81"/>
      <c r="VIZ194" s="102"/>
      <c r="VJA194" s="80"/>
      <c r="VJB194" s="78"/>
      <c r="VJC194" s="78"/>
      <c r="VJD194" s="78"/>
      <c r="VJE194" s="78"/>
      <c r="VJF194" s="83"/>
      <c r="VJG194" s="84"/>
      <c r="VJH194" s="84"/>
      <c r="VJI194" s="84"/>
      <c r="VJJ194" s="85"/>
      <c r="VJK194" s="78"/>
      <c r="VJL194" s="78"/>
      <c r="VJM194" s="78"/>
      <c r="VJN194" s="100"/>
      <c r="VJO194" s="78"/>
      <c r="VJP194" s="81"/>
      <c r="VJQ194" s="102"/>
      <c r="VJR194" s="80"/>
      <c r="VJS194" s="78"/>
      <c r="VJT194" s="78"/>
      <c r="VJU194" s="78"/>
      <c r="VJV194" s="78"/>
      <c r="VJW194" s="83"/>
      <c r="VJX194" s="84"/>
      <c r="VJY194" s="84"/>
      <c r="VJZ194" s="84"/>
      <c r="VKA194" s="85"/>
      <c r="VKB194" s="78"/>
      <c r="VKC194" s="78"/>
      <c r="VKD194" s="78"/>
      <c r="VKE194" s="100"/>
      <c r="VKF194" s="78"/>
      <c r="VKG194" s="81"/>
      <c r="VKH194" s="102"/>
      <c r="VKI194" s="80"/>
      <c r="VKJ194" s="78"/>
      <c r="VKK194" s="78"/>
      <c r="VKL194" s="78"/>
      <c r="VKM194" s="78"/>
      <c r="VKN194" s="83"/>
      <c r="VKO194" s="84"/>
      <c r="VKP194" s="84"/>
      <c r="VKQ194" s="84"/>
      <c r="VKR194" s="85"/>
      <c r="VKS194" s="78"/>
      <c r="VKT194" s="78"/>
      <c r="VKU194" s="78"/>
      <c r="VKV194" s="100"/>
      <c r="VKW194" s="78"/>
      <c r="VKX194" s="81"/>
      <c r="VKY194" s="102"/>
      <c r="VKZ194" s="80"/>
      <c r="VLA194" s="78"/>
      <c r="VLB194" s="78"/>
      <c r="VLC194" s="78"/>
      <c r="VLD194" s="78"/>
      <c r="VLE194" s="83"/>
      <c r="VLF194" s="84"/>
      <c r="VLG194" s="84"/>
      <c r="VLH194" s="84"/>
      <c r="VLI194" s="85"/>
      <c r="VLJ194" s="78"/>
      <c r="VLK194" s="78"/>
      <c r="VLL194" s="78"/>
      <c r="VLM194" s="100"/>
      <c r="VLN194" s="78"/>
      <c r="VLO194" s="81"/>
      <c r="VLP194" s="102"/>
      <c r="VLQ194" s="80"/>
      <c r="VLR194" s="78"/>
      <c r="VLS194" s="78"/>
      <c r="VLT194" s="78"/>
      <c r="VLU194" s="78"/>
      <c r="VLV194" s="83"/>
      <c r="VLW194" s="84"/>
      <c r="VLX194" s="84"/>
      <c r="VLY194" s="84"/>
      <c r="VLZ194" s="85"/>
      <c r="VMA194" s="78"/>
      <c r="VMB194" s="78"/>
      <c r="VMC194" s="78"/>
      <c r="VMD194" s="100"/>
      <c r="VME194" s="78"/>
      <c r="VMF194" s="81"/>
      <c r="VMG194" s="102"/>
      <c r="VMH194" s="80"/>
      <c r="VMI194" s="78"/>
      <c r="VMJ194" s="78"/>
      <c r="VMK194" s="78"/>
      <c r="VML194" s="78"/>
      <c r="VMM194" s="83"/>
      <c r="VMN194" s="84"/>
      <c r="VMO194" s="84"/>
      <c r="VMP194" s="84"/>
      <c r="VMQ194" s="85"/>
      <c r="VMR194" s="78"/>
      <c r="VMS194" s="78"/>
      <c r="VMT194" s="78"/>
      <c r="VMU194" s="100"/>
      <c r="VMV194" s="78"/>
      <c r="VMW194" s="81"/>
      <c r="VMX194" s="102"/>
      <c r="VMY194" s="80"/>
      <c r="VMZ194" s="78"/>
      <c r="VNA194" s="78"/>
      <c r="VNB194" s="78"/>
      <c r="VNC194" s="78"/>
      <c r="VND194" s="83"/>
      <c r="VNE194" s="84"/>
      <c r="VNF194" s="84"/>
      <c r="VNG194" s="84"/>
      <c r="VNH194" s="85"/>
      <c r="VNI194" s="78"/>
      <c r="VNJ194" s="78"/>
      <c r="VNK194" s="78"/>
      <c r="VNL194" s="100"/>
      <c r="VNM194" s="78"/>
      <c r="VNN194" s="81"/>
      <c r="VNO194" s="102"/>
      <c r="VNP194" s="80"/>
      <c r="VNQ194" s="78"/>
      <c r="VNR194" s="78"/>
      <c r="VNS194" s="78"/>
      <c r="VNT194" s="78"/>
      <c r="VNU194" s="83"/>
      <c r="VNV194" s="84"/>
      <c r="VNW194" s="84"/>
      <c r="VNX194" s="84"/>
      <c r="VNY194" s="85"/>
      <c r="VNZ194" s="78"/>
      <c r="VOA194" s="78"/>
      <c r="VOB194" s="78"/>
      <c r="VOC194" s="100"/>
      <c r="VOD194" s="78"/>
      <c r="VOE194" s="81"/>
      <c r="VOF194" s="102"/>
      <c r="VOG194" s="80"/>
      <c r="VOH194" s="78"/>
      <c r="VOI194" s="78"/>
      <c r="VOJ194" s="78"/>
      <c r="VOK194" s="78"/>
      <c r="VOL194" s="83"/>
      <c r="VOM194" s="84"/>
      <c r="VON194" s="84"/>
      <c r="VOO194" s="84"/>
      <c r="VOP194" s="85"/>
      <c r="VOQ194" s="78"/>
      <c r="VOR194" s="78"/>
      <c r="VOS194" s="78"/>
      <c r="VOT194" s="100"/>
      <c r="VOU194" s="78"/>
      <c r="VOV194" s="81"/>
      <c r="VOW194" s="102"/>
      <c r="VOX194" s="80"/>
      <c r="VOY194" s="78"/>
      <c r="VOZ194" s="78"/>
      <c r="VPA194" s="78"/>
      <c r="VPB194" s="78"/>
      <c r="VPC194" s="83"/>
      <c r="VPD194" s="84"/>
      <c r="VPE194" s="84"/>
      <c r="VPF194" s="84"/>
      <c r="VPG194" s="85"/>
      <c r="VPH194" s="78"/>
      <c r="VPI194" s="78"/>
      <c r="VPJ194" s="78"/>
      <c r="VPK194" s="100"/>
      <c r="VPL194" s="78"/>
      <c r="VPM194" s="81"/>
      <c r="VPN194" s="102"/>
      <c r="VPO194" s="80"/>
      <c r="VPP194" s="78"/>
      <c r="VPQ194" s="78"/>
      <c r="VPR194" s="78"/>
      <c r="VPS194" s="78"/>
      <c r="VPT194" s="83"/>
      <c r="VPU194" s="84"/>
      <c r="VPV194" s="84"/>
      <c r="VPW194" s="84"/>
      <c r="VPX194" s="85"/>
      <c r="VPY194" s="78"/>
      <c r="VPZ194" s="78"/>
      <c r="VQA194" s="78"/>
      <c r="VQB194" s="100"/>
      <c r="VQC194" s="78"/>
      <c r="VQD194" s="81"/>
      <c r="VQE194" s="102"/>
      <c r="VQF194" s="80"/>
      <c r="VQG194" s="78"/>
      <c r="VQH194" s="78"/>
      <c r="VQI194" s="78"/>
      <c r="VQJ194" s="78"/>
      <c r="VQK194" s="83"/>
      <c r="VQL194" s="84"/>
      <c r="VQM194" s="84"/>
      <c r="VQN194" s="84"/>
      <c r="VQO194" s="85"/>
      <c r="VQP194" s="78"/>
      <c r="VQQ194" s="78"/>
      <c r="VQR194" s="78"/>
      <c r="VQS194" s="100"/>
      <c r="VQT194" s="78"/>
      <c r="VQU194" s="81"/>
      <c r="VQV194" s="102"/>
      <c r="VQW194" s="80"/>
      <c r="VQX194" s="78"/>
      <c r="VQY194" s="78"/>
      <c r="VQZ194" s="78"/>
      <c r="VRA194" s="78"/>
      <c r="VRB194" s="83"/>
      <c r="VRC194" s="84"/>
      <c r="VRD194" s="84"/>
      <c r="VRE194" s="84"/>
      <c r="VRF194" s="85"/>
      <c r="VRG194" s="78"/>
      <c r="VRH194" s="78"/>
      <c r="VRI194" s="78"/>
      <c r="VRJ194" s="100"/>
      <c r="VRK194" s="78"/>
      <c r="VRL194" s="81"/>
      <c r="VRM194" s="102"/>
      <c r="VRN194" s="80"/>
      <c r="VRO194" s="78"/>
      <c r="VRP194" s="78"/>
      <c r="VRQ194" s="78"/>
      <c r="VRR194" s="78"/>
      <c r="VRS194" s="83"/>
      <c r="VRT194" s="84"/>
      <c r="VRU194" s="84"/>
      <c r="VRV194" s="84"/>
      <c r="VRW194" s="85"/>
      <c r="VRX194" s="78"/>
      <c r="VRY194" s="78"/>
      <c r="VRZ194" s="78"/>
      <c r="VSA194" s="100"/>
      <c r="VSB194" s="78"/>
      <c r="VSC194" s="81"/>
      <c r="VSD194" s="102"/>
      <c r="VSE194" s="80"/>
      <c r="VSF194" s="78"/>
      <c r="VSG194" s="78"/>
      <c r="VSH194" s="78"/>
      <c r="VSI194" s="78"/>
      <c r="VSJ194" s="83"/>
      <c r="VSK194" s="84"/>
      <c r="VSL194" s="84"/>
      <c r="VSM194" s="84"/>
      <c r="VSN194" s="85"/>
      <c r="VSO194" s="78"/>
      <c r="VSP194" s="78"/>
      <c r="VSQ194" s="78"/>
      <c r="VSR194" s="100"/>
      <c r="VSS194" s="78"/>
      <c r="VST194" s="81"/>
      <c r="VSU194" s="102"/>
      <c r="VSV194" s="80"/>
      <c r="VSW194" s="78"/>
      <c r="VSX194" s="78"/>
      <c r="VSY194" s="78"/>
      <c r="VSZ194" s="78"/>
      <c r="VTA194" s="83"/>
      <c r="VTB194" s="84"/>
      <c r="VTC194" s="84"/>
      <c r="VTD194" s="84"/>
      <c r="VTE194" s="85"/>
      <c r="VTF194" s="78"/>
      <c r="VTG194" s="78"/>
      <c r="VTH194" s="78"/>
      <c r="VTI194" s="100"/>
      <c r="VTJ194" s="78"/>
      <c r="VTK194" s="81"/>
      <c r="VTL194" s="102"/>
      <c r="VTM194" s="80"/>
      <c r="VTN194" s="78"/>
      <c r="VTO194" s="78"/>
      <c r="VTP194" s="78"/>
      <c r="VTQ194" s="78"/>
      <c r="VTR194" s="83"/>
      <c r="VTS194" s="84"/>
      <c r="VTT194" s="84"/>
      <c r="VTU194" s="84"/>
      <c r="VTV194" s="85"/>
      <c r="VTW194" s="78"/>
      <c r="VTX194" s="78"/>
      <c r="VTY194" s="78"/>
      <c r="VTZ194" s="100"/>
      <c r="VUA194" s="78"/>
      <c r="VUB194" s="81"/>
      <c r="VUC194" s="102"/>
      <c r="VUD194" s="80"/>
      <c r="VUE194" s="78"/>
      <c r="VUF194" s="78"/>
      <c r="VUG194" s="78"/>
      <c r="VUH194" s="78"/>
      <c r="VUI194" s="83"/>
      <c r="VUJ194" s="84"/>
      <c r="VUK194" s="84"/>
      <c r="VUL194" s="84"/>
      <c r="VUM194" s="85"/>
      <c r="VUN194" s="78"/>
      <c r="VUO194" s="78"/>
      <c r="VUP194" s="78"/>
      <c r="VUQ194" s="100"/>
      <c r="VUR194" s="78"/>
      <c r="VUS194" s="81"/>
      <c r="VUT194" s="102"/>
      <c r="VUU194" s="80"/>
      <c r="VUV194" s="78"/>
      <c r="VUW194" s="78"/>
      <c r="VUX194" s="78"/>
      <c r="VUY194" s="78"/>
      <c r="VUZ194" s="83"/>
      <c r="VVA194" s="84"/>
      <c r="VVB194" s="84"/>
      <c r="VVC194" s="84"/>
      <c r="VVD194" s="85"/>
      <c r="VVE194" s="78"/>
      <c r="VVF194" s="78"/>
      <c r="VVG194" s="78"/>
      <c r="VVH194" s="100"/>
      <c r="VVI194" s="78"/>
      <c r="VVJ194" s="81"/>
      <c r="VVK194" s="102"/>
      <c r="VVL194" s="80"/>
      <c r="VVM194" s="78"/>
      <c r="VVN194" s="78"/>
      <c r="VVO194" s="78"/>
      <c r="VVP194" s="78"/>
      <c r="VVQ194" s="83"/>
      <c r="VVR194" s="84"/>
      <c r="VVS194" s="84"/>
      <c r="VVT194" s="84"/>
      <c r="VVU194" s="85"/>
      <c r="VVV194" s="78"/>
      <c r="VVW194" s="78"/>
      <c r="VVX194" s="78"/>
      <c r="VVY194" s="100"/>
      <c r="VVZ194" s="78"/>
      <c r="VWA194" s="81"/>
      <c r="VWB194" s="102"/>
      <c r="VWC194" s="80"/>
      <c r="VWD194" s="78"/>
      <c r="VWE194" s="78"/>
      <c r="VWF194" s="78"/>
      <c r="VWG194" s="78"/>
      <c r="VWH194" s="83"/>
      <c r="VWI194" s="84"/>
      <c r="VWJ194" s="84"/>
      <c r="VWK194" s="84"/>
      <c r="VWL194" s="85"/>
      <c r="VWM194" s="78"/>
      <c r="VWN194" s="78"/>
      <c r="VWO194" s="78"/>
      <c r="VWP194" s="100"/>
      <c r="VWQ194" s="78"/>
      <c r="VWR194" s="81"/>
      <c r="VWS194" s="102"/>
      <c r="VWT194" s="80"/>
      <c r="VWU194" s="78"/>
      <c r="VWV194" s="78"/>
      <c r="VWW194" s="78"/>
      <c r="VWX194" s="78"/>
      <c r="VWY194" s="83"/>
      <c r="VWZ194" s="84"/>
      <c r="VXA194" s="84"/>
      <c r="VXB194" s="84"/>
      <c r="VXC194" s="85"/>
      <c r="VXD194" s="78"/>
      <c r="VXE194" s="78"/>
      <c r="VXF194" s="78"/>
      <c r="VXG194" s="100"/>
      <c r="VXH194" s="78"/>
      <c r="VXI194" s="81"/>
      <c r="VXJ194" s="102"/>
      <c r="VXK194" s="80"/>
      <c r="VXL194" s="78"/>
      <c r="VXM194" s="78"/>
      <c r="VXN194" s="78"/>
      <c r="VXO194" s="78"/>
      <c r="VXP194" s="83"/>
      <c r="VXQ194" s="84"/>
      <c r="VXR194" s="84"/>
      <c r="VXS194" s="84"/>
      <c r="VXT194" s="85"/>
      <c r="VXU194" s="78"/>
      <c r="VXV194" s="78"/>
      <c r="VXW194" s="78"/>
      <c r="VXX194" s="100"/>
      <c r="VXY194" s="78"/>
      <c r="VXZ194" s="81"/>
      <c r="VYA194" s="102"/>
      <c r="VYB194" s="80"/>
      <c r="VYC194" s="78"/>
      <c r="VYD194" s="78"/>
      <c r="VYE194" s="78"/>
      <c r="VYF194" s="78"/>
      <c r="VYG194" s="83"/>
      <c r="VYH194" s="84"/>
      <c r="VYI194" s="84"/>
      <c r="VYJ194" s="84"/>
      <c r="VYK194" s="85"/>
      <c r="VYL194" s="78"/>
      <c r="VYM194" s="78"/>
      <c r="VYN194" s="78"/>
      <c r="VYO194" s="100"/>
      <c r="VYP194" s="78"/>
      <c r="VYQ194" s="81"/>
      <c r="VYR194" s="102"/>
      <c r="VYS194" s="80"/>
      <c r="VYT194" s="78"/>
      <c r="VYU194" s="78"/>
      <c r="VYV194" s="78"/>
      <c r="VYW194" s="78"/>
      <c r="VYX194" s="83"/>
      <c r="VYY194" s="84"/>
      <c r="VYZ194" s="84"/>
      <c r="VZA194" s="84"/>
      <c r="VZB194" s="85"/>
      <c r="VZC194" s="78"/>
      <c r="VZD194" s="78"/>
      <c r="VZE194" s="78"/>
      <c r="VZF194" s="100"/>
      <c r="VZG194" s="78"/>
      <c r="VZH194" s="81"/>
      <c r="VZI194" s="102"/>
      <c r="VZJ194" s="80"/>
      <c r="VZK194" s="78"/>
      <c r="VZL194" s="78"/>
      <c r="VZM194" s="78"/>
      <c r="VZN194" s="78"/>
      <c r="VZO194" s="83"/>
      <c r="VZP194" s="84"/>
      <c r="VZQ194" s="84"/>
      <c r="VZR194" s="84"/>
      <c r="VZS194" s="85"/>
      <c r="VZT194" s="78"/>
      <c r="VZU194" s="78"/>
      <c r="VZV194" s="78"/>
      <c r="VZW194" s="100"/>
      <c r="VZX194" s="78"/>
      <c r="VZY194" s="81"/>
      <c r="VZZ194" s="102"/>
      <c r="WAA194" s="80"/>
      <c r="WAB194" s="78"/>
      <c r="WAC194" s="78"/>
      <c r="WAD194" s="78"/>
      <c r="WAE194" s="78"/>
      <c r="WAF194" s="83"/>
      <c r="WAG194" s="84"/>
      <c r="WAH194" s="84"/>
      <c r="WAI194" s="84"/>
      <c r="WAJ194" s="85"/>
      <c r="WAK194" s="78"/>
      <c r="WAL194" s="78"/>
      <c r="WAM194" s="78"/>
      <c r="WAN194" s="100"/>
      <c r="WAO194" s="78"/>
      <c r="WAP194" s="81"/>
      <c r="WAQ194" s="102"/>
      <c r="WAR194" s="80"/>
      <c r="WAS194" s="78"/>
      <c r="WAT194" s="78"/>
      <c r="WAU194" s="78"/>
      <c r="WAV194" s="78"/>
      <c r="WAW194" s="83"/>
      <c r="WAX194" s="84"/>
      <c r="WAY194" s="84"/>
      <c r="WAZ194" s="84"/>
      <c r="WBA194" s="85"/>
      <c r="WBB194" s="78"/>
      <c r="WBC194" s="78"/>
      <c r="WBD194" s="78"/>
      <c r="WBE194" s="100"/>
      <c r="WBF194" s="78"/>
      <c r="WBG194" s="81"/>
      <c r="WBH194" s="102"/>
      <c r="WBI194" s="80"/>
      <c r="WBJ194" s="78"/>
      <c r="WBK194" s="78"/>
      <c r="WBL194" s="78"/>
      <c r="WBM194" s="78"/>
      <c r="WBN194" s="83"/>
      <c r="WBO194" s="84"/>
      <c r="WBP194" s="84"/>
      <c r="WBQ194" s="84"/>
      <c r="WBR194" s="85"/>
      <c r="WBS194" s="78"/>
      <c r="WBT194" s="78"/>
      <c r="WBU194" s="78"/>
      <c r="WBV194" s="100"/>
      <c r="WBW194" s="78"/>
      <c r="WBX194" s="81"/>
      <c r="WBY194" s="102"/>
      <c r="WBZ194" s="80"/>
      <c r="WCA194" s="78"/>
      <c r="WCB194" s="78"/>
      <c r="WCC194" s="78"/>
      <c r="WCD194" s="78"/>
      <c r="WCE194" s="83"/>
      <c r="WCF194" s="84"/>
      <c r="WCG194" s="84"/>
      <c r="WCH194" s="84"/>
      <c r="WCI194" s="85"/>
      <c r="WCJ194" s="78"/>
      <c r="WCK194" s="78"/>
      <c r="WCL194" s="78"/>
      <c r="WCM194" s="100"/>
      <c r="WCN194" s="78"/>
      <c r="WCO194" s="81"/>
      <c r="WCP194" s="102"/>
      <c r="WCQ194" s="80"/>
      <c r="WCR194" s="78"/>
      <c r="WCS194" s="78"/>
      <c r="WCT194" s="78"/>
      <c r="WCU194" s="78"/>
      <c r="WCV194" s="83"/>
      <c r="WCW194" s="84"/>
      <c r="WCX194" s="84"/>
      <c r="WCY194" s="84"/>
      <c r="WCZ194" s="85"/>
      <c r="WDA194" s="78"/>
      <c r="WDB194" s="78"/>
      <c r="WDC194" s="78"/>
      <c r="WDD194" s="100"/>
      <c r="WDE194" s="78"/>
      <c r="WDF194" s="81"/>
      <c r="WDG194" s="102"/>
      <c r="WDH194" s="80"/>
      <c r="WDI194" s="78"/>
      <c r="WDJ194" s="78"/>
      <c r="WDK194" s="78"/>
      <c r="WDL194" s="78"/>
      <c r="WDM194" s="83"/>
      <c r="WDN194" s="84"/>
      <c r="WDO194" s="84"/>
      <c r="WDP194" s="84"/>
      <c r="WDQ194" s="85"/>
      <c r="WDR194" s="78"/>
      <c r="WDS194" s="78"/>
      <c r="WDT194" s="78"/>
      <c r="WDU194" s="100"/>
      <c r="WDV194" s="78"/>
      <c r="WDW194" s="81"/>
      <c r="WDX194" s="102"/>
      <c r="WDY194" s="80"/>
      <c r="WDZ194" s="78"/>
      <c r="WEA194" s="78"/>
      <c r="WEB194" s="78"/>
      <c r="WEC194" s="78"/>
      <c r="WED194" s="83"/>
      <c r="WEE194" s="84"/>
      <c r="WEF194" s="84"/>
      <c r="WEG194" s="84"/>
      <c r="WEH194" s="85"/>
      <c r="WEI194" s="78"/>
      <c r="WEJ194" s="78"/>
      <c r="WEK194" s="78"/>
      <c r="WEL194" s="100"/>
      <c r="WEM194" s="78"/>
      <c r="WEN194" s="81"/>
      <c r="WEO194" s="102"/>
      <c r="WEP194" s="80"/>
      <c r="WEQ194" s="78"/>
      <c r="WER194" s="78"/>
      <c r="WES194" s="78"/>
      <c r="WET194" s="78"/>
      <c r="WEU194" s="83"/>
      <c r="WEV194" s="84"/>
      <c r="WEW194" s="84"/>
      <c r="WEX194" s="84"/>
      <c r="WEY194" s="85"/>
      <c r="WEZ194" s="78"/>
      <c r="WFA194" s="78"/>
      <c r="WFB194" s="78"/>
      <c r="WFC194" s="100"/>
      <c r="WFD194" s="78"/>
      <c r="WFE194" s="81"/>
      <c r="WFF194" s="102"/>
      <c r="WFG194" s="80"/>
      <c r="WFH194" s="78"/>
      <c r="WFI194" s="78"/>
      <c r="WFJ194" s="78"/>
      <c r="WFK194" s="78"/>
      <c r="WFL194" s="83"/>
      <c r="WFM194" s="84"/>
      <c r="WFN194" s="84"/>
      <c r="WFO194" s="84"/>
      <c r="WFP194" s="85"/>
      <c r="WFQ194" s="78"/>
      <c r="WFR194" s="78"/>
      <c r="WFS194" s="78"/>
      <c r="WFT194" s="100"/>
      <c r="WFU194" s="78"/>
      <c r="WFV194" s="81"/>
      <c r="WFW194" s="102"/>
      <c r="WFX194" s="80"/>
      <c r="WFY194" s="78"/>
      <c r="WFZ194" s="78"/>
      <c r="WGA194" s="78"/>
      <c r="WGB194" s="78"/>
      <c r="WGC194" s="83"/>
      <c r="WGD194" s="84"/>
      <c r="WGE194" s="84"/>
      <c r="WGF194" s="84"/>
      <c r="WGG194" s="85"/>
      <c r="WGH194" s="78"/>
      <c r="WGI194" s="78"/>
      <c r="WGJ194" s="78"/>
      <c r="WGK194" s="100"/>
      <c r="WGL194" s="78"/>
      <c r="WGM194" s="81"/>
      <c r="WGN194" s="102"/>
      <c r="WGO194" s="80"/>
      <c r="WGP194" s="78"/>
      <c r="WGQ194" s="78"/>
      <c r="WGR194" s="78"/>
      <c r="WGS194" s="78"/>
      <c r="WGT194" s="83"/>
      <c r="WGU194" s="84"/>
      <c r="WGV194" s="84"/>
      <c r="WGW194" s="84"/>
      <c r="WGX194" s="85"/>
      <c r="WGY194" s="78"/>
      <c r="WGZ194" s="78"/>
      <c r="WHA194" s="78"/>
      <c r="WHB194" s="100"/>
      <c r="WHC194" s="78"/>
      <c r="WHD194" s="81"/>
      <c r="WHE194" s="102"/>
      <c r="WHF194" s="80"/>
      <c r="WHG194" s="78"/>
      <c r="WHH194" s="78"/>
      <c r="WHI194" s="78"/>
      <c r="WHJ194" s="78"/>
      <c r="WHK194" s="83"/>
      <c r="WHL194" s="84"/>
      <c r="WHM194" s="84"/>
      <c r="WHN194" s="84"/>
      <c r="WHO194" s="85"/>
      <c r="WHP194" s="78"/>
      <c r="WHQ194" s="78"/>
      <c r="WHR194" s="78"/>
      <c r="WHS194" s="100"/>
      <c r="WHT194" s="78"/>
      <c r="WHU194" s="81"/>
      <c r="WHV194" s="102"/>
      <c r="WHW194" s="80"/>
      <c r="WHX194" s="78"/>
      <c r="WHY194" s="78"/>
      <c r="WHZ194" s="78"/>
      <c r="WIA194" s="78"/>
      <c r="WIB194" s="83"/>
      <c r="WIC194" s="84"/>
      <c r="WID194" s="84"/>
      <c r="WIE194" s="84"/>
      <c r="WIF194" s="85"/>
      <c r="WIG194" s="78"/>
      <c r="WIH194" s="78"/>
      <c r="WII194" s="78"/>
      <c r="WIJ194" s="100"/>
      <c r="WIK194" s="78"/>
      <c r="WIL194" s="81"/>
      <c r="WIM194" s="102"/>
      <c r="WIN194" s="80"/>
      <c r="WIO194" s="78"/>
      <c r="WIP194" s="78"/>
      <c r="WIQ194" s="78"/>
      <c r="WIR194" s="78"/>
      <c r="WIS194" s="83"/>
      <c r="WIT194" s="84"/>
      <c r="WIU194" s="84"/>
      <c r="WIV194" s="84"/>
      <c r="WIW194" s="85"/>
      <c r="WIX194" s="78"/>
      <c r="WIY194" s="78"/>
      <c r="WIZ194" s="78"/>
      <c r="WJA194" s="100"/>
      <c r="WJB194" s="78"/>
      <c r="WJC194" s="81"/>
      <c r="WJD194" s="102"/>
      <c r="WJE194" s="80"/>
      <c r="WJF194" s="78"/>
      <c r="WJG194" s="78"/>
      <c r="WJH194" s="78"/>
      <c r="WJI194" s="78"/>
      <c r="WJJ194" s="83"/>
      <c r="WJK194" s="84"/>
      <c r="WJL194" s="84"/>
      <c r="WJM194" s="84"/>
      <c r="WJN194" s="85"/>
      <c r="WJO194" s="78"/>
      <c r="WJP194" s="78"/>
      <c r="WJQ194" s="78"/>
      <c r="WJR194" s="100"/>
      <c r="WJS194" s="78"/>
      <c r="WJT194" s="81"/>
      <c r="WJU194" s="102"/>
      <c r="WJV194" s="80"/>
      <c r="WJW194" s="78"/>
      <c r="WJX194" s="78"/>
      <c r="WJY194" s="78"/>
      <c r="WJZ194" s="78"/>
      <c r="WKA194" s="83"/>
      <c r="WKB194" s="84"/>
      <c r="WKC194" s="84"/>
      <c r="WKD194" s="84"/>
      <c r="WKE194" s="85"/>
      <c r="WKF194" s="78"/>
      <c r="WKG194" s="78"/>
      <c r="WKH194" s="78"/>
      <c r="WKI194" s="100"/>
      <c r="WKJ194" s="78"/>
      <c r="WKK194" s="81"/>
      <c r="WKL194" s="102"/>
      <c r="WKM194" s="80"/>
      <c r="WKN194" s="78"/>
      <c r="WKO194" s="78"/>
      <c r="WKP194" s="78"/>
      <c r="WKQ194" s="78"/>
      <c r="WKR194" s="83"/>
      <c r="WKS194" s="84"/>
      <c r="WKT194" s="84"/>
      <c r="WKU194" s="84"/>
      <c r="WKV194" s="85"/>
      <c r="WKW194" s="78"/>
      <c r="WKX194" s="78"/>
      <c r="WKY194" s="78"/>
      <c r="WKZ194" s="100"/>
      <c r="WLA194" s="78"/>
      <c r="WLB194" s="81"/>
      <c r="WLC194" s="102"/>
      <c r="WLD194" s="80"/>
      <c r="WLE194" s="78"/>
      <c r="WLF194" s="78"/>
      <c r="WLG194" s="78"/>
      <c r="WLH194" s="78"/>
      <c r="WLI194" s="83"/>
      <c r="WLJ194" s="84"/>
      <c r="WLK194" s="84"/>
      <c r="WLL194" s="84"/>
      <c r="WLM194" s="85"/>
      <c r="WLN194" s="78"/>
      <c r="WLO194" s="78"/>
      <c r="WLP194" s="78"/>
      <c r="WLQ194" s="100"/>
      <c r="WLR194" s="78"/>
      <c r="WLS194" s="81"/>
      <c r="WLT194" s="102"/>
      <c r="WLU194" s="80"/>
      <c r="WLV194" s="78"/>
      <c r="WLW194" s="78"/>
      <c r="WLX194" s="78"/>
      <c r="WLY194" s="78"/>
      <c r="WLZ194" s="83"/>
      <c r="WMA194" s="84"/>
      <c r="WMB194" s="84"/>
      <c r="WMC194" s="84"/>
      <c r="WMD194" s="85"/>
      <c r="WME194" s="78"/>
      <c r="WMF194" s="78"/>
      <c r="WMG194" s="78"/>
      <c r="WMH194" s="100"/>
      <c r="WMI194" s="78"/>
      <c r="WMJ194" s="81"/>
      <c r="WMK194" s="102"/>
      <c r="WML194" s="80"/>
      <c r="WMM194" s="78"/>
      <c r="WMN194" s="78"/>
      <c r="WMO194" s="78"/>
      <c r="WMP194" s="78"/>
      <c r="WMQ194" s="83"/>
      <c r="WMR194" s="84"/>
      <c r="WMS194" s="84"/>
      <c r="WMT194" s="84"/>
      <c r="WMU194" s="85"/>
      <c r="WMV194" s="78"/>
      <c r="WMW194" s="78"/>
      <c r="WMX194" s="78"/>
      <c r="WMY194" s="100"/>
      <c r="WMZ194" s="78"/>
      <c r="WNA194" s="81"/>
      <c r="WNB194" s="102"/>
      <c r="WNC194" s="80"/>
      <c r="WND194" s="78"/>
      <c r="WNE194" s="78"/>
      <c r="WNF194" s="78"/>
      <c r="WNG194" s="78"/>
      <c r="WNH194" s="83"/>
      <c r="WNI194" s="84"/>
      <c r="WNJ194" s="84"/>
      <c r="WNK194" s="84"/>
      <c r="WNL194" s="85"/>
      <c r="WNM194" s="78"/>
      <c r="WNN194" s="78"/>
      <c r="WNO194" s="78"/>
      <c r="WNP194" s="100"/>
      <c r="WNQ194" s="78"/>
      <c r="WNR194" s="81"/>
      <c r="WNS194" s="102"/>
      <c r="WNT194" s="80"/>
      <c r="WNU194" s="78"/>
      <c r="WNV194" s="78"/>
      <c r="WNW194" s="78"/>
      <c r="WNX194" s="78"/>
      <c r="WNY194" s="83"/>
      <c r="WNZ194" s="84"/>
      <c r="WOA194" s="84"/>
      <c r="WOB194" s="84"/>
      <c r="WOC194" s="85"/>
      <c r="WOD194" s="78"/>
      <c r="WOE194" s="78"/>
      <c r="WOF194" s="78"/>
      <c r="WOG194" s="100"/>
      <c r="WOH194" s="78"/>
      <c r="WOI194" s="81"/>
      <c r="WOJ194" s="102"/>
      <c r="WOK194" s="80"/>
      <c r="WOL194" s="78"/>
      <c r="WOM194" s="78"/>
      <c r="WON194" s="78"/>
      <c r="WOO194" s="78"/>
      <c r="WOP194" s="83"/>
      <c r="WOQ194" s="84"/>
      <c r="WOR194" s="84"/>
      <c r="WOS194" s="84"/>
      <c r="WOT194" s="85"/>
      <c r="WOU194" s="78"/>
      <c r="WOV194" s="78"/>
      <c r="WOW194" s="78"/>
      <c r="WOX194" s="100"/>
      <c r="WOY194" s="78"/>
      <c r="WOZ194" s="81"/>
      <c r="WPA194" s="102"/>
      <c r="WPB194" s="80"/>
      <c r="WPC194" s="78"/>
      <c r="WPD194" s="78"/>
      <c r="WPE194" s="78"/>
      <c r="WPF194" s="78"/>
      <c r="WPG194" s="83"/>
      <c r="WPH194" s="84"/>
      <c r="WPI194" s="84"/>
      <c r="WPJ194" s="84"/>
      <c r="WPK194" s="85"/>
      <c r="WPL194" s="78"/>
      <c r="WPM194" s="78"/>
      <c r="WPN194" s="78"/>
      <c r="WPO194" s="100"/>
      <c r="WPP194" s="78"/>
      <c r="WPQ194" s="81"/>
      <c r="WPR194" s="102"/>
      <c r="WPS194" s="80"/>
      <c r="WPT194" s="78"/>
      <c r="WPU194" s="78"/>
      <c r="WPV194" s="78"/>
      <c r="WPW194" s="78"/>
      <c r="WPX194" s="83"/>
      <c r="WPY194" s="84"/>
      <c r="WPZ194" s="84"/>
      <c r="WQA194" s="84"/>
      <c r="WQB194" s="85"/>
      <c r="WQC194" s="78"/>
      <c r="WQD194" s="78"/>
      <c r="WQE194" s="78"/>
      <c r="WQF194" s="100"/>
      <c r="WQG194" s="78"/>
      <c r="WQH194" s="81"/>
      <c r="WQI194" s="102"/>
      <c r="WQJ194" s="80"/>
      <c r="WQK194" s="78"/>
      <c r="WQL194" s="78"/>
      <c r="WQM194" s="78"/>
      <c r="WQN194" s="78"/>
      <c r="WQO194" s="83"/>
      <c r="WQP194" s="84"/>
      <c r="WQQ194" s="84"/>
      <c r="WQR194" s="84"/>
      <c r="WQS194" s="85"/>
      <c r="WQT194" s="78"/>
      <c r="WQU194" s="78"/>
      <c r="WQV194" s="78"/>
      <c r="WQW194" s="100"/>
      <c r="WQX194" s="78"/>
      <c r="WQY194" s="81"/>
      <c r="WQZ194" s="102"/>
      <c r="WRA194" s="80"/>
      <c r="WRB194" s="78"/>
      <c r="WRC194" s="78"/>
      <c r="WRD194" s="78"/>
      <c r="WRE194" s="78"/>
      <c r="WRF194" s="83"/>
      <c r="WRG194" s="84"/>
      <c r="WRH194" s="84"/>
      <c r="WRI194" s="84"/>
      <c r="WRJ194" s="85"/>
      <c r="WRK194" s="78"/>
      <c r="WRL194" s="78"/>
      <c r="WRM194" s="78"/>
      <c r="WRN194" s="100"/>
      <c r="WRO194" s="78"/>
      <c r="WRP194" s="81"/>
      <c r="WRQ194" s="102"/>
      <c r="WRR194" s="80"/>
      <c r="WRS194" s="78"/>
      <c r="WRT194" s="78"/>
      <c r="WRU194" s="78"/>
      <c r="WRV194" s="78"/>
      <c r="WRW194" s="83"/>
      <c r="WRX194" s="84"/>
      <c r="WRY194" s="84"/>
      <c r="WRZ194" s="84"/>
      <c r="WSA194" s="85"/>
      <c r="WSB194" s="78"/>
      <c r="WSC194" s="78"/>
      <c r="WSD194" s="78"/>
      <c r="WSE194" s="100"/>
      <c r="WSF194" s="78"/>
      <c r="WSG194" s="81"/>
      <c r="WSH194" s="102"/>
      <c r="WSI194" s="80"/>
      <c r="WSJ194" s="78"/>
      <c r="WSK194" s="78"/>
      <c r="WSL194" s="78"/>
      <c r="WSM194" s="78"/>
      <c r="WSN194" s="83"/>
      <c r="WSO194" s="84"/>
      <c r="WSP194" s="84"/>
      <c r="WSQ194" s="84"/>
      <c r="WSR194" s="85"/>
      <c r="WSS194" s="78"/>
      <c r="WST194" s="78"/>
      <c r="WSU194" s="78"/>
      <c r="WSV194" s="100"/>
      <c r="WSW194" s="78"/>
      <c r="WSX194" s="81"/>
      <c r="WSY194" s="102"/>
      <c r="WSZ194" s="80"/>
      <c r="WTA194" s="78"/>
      <c r="WTB194" s="78"/>
      <c r="WTC194" s="78"/>
      <c r="WTD194" s="78"/>
      <c r="WTE194" s="83"/>
      <c r="WTF194" s="84"/>
      <c r="WTG194" s="84"/>
      <c r="WTH194" s="84"/>
      <c r="WTI194" s="85"/>
      <c r="WTJ194" s="78"/>
      <c r="WTK194" s="78"/>
      <c r="WTL194" s="78"/>
      <c r="WTM194" s="100"/>
      <c r="WTN194" s="78"/>
      <c r="WTO194" s="81"/>
      <c r="WTP194" s="102"/>
      <c r="WTQ194" s="80"/>
      <c r="WTR194" s="78"/>
      <c r="WTS194" s="78"/>
      <c r="WTT194" s="78"/>
      <c r="WTU194" s="78"/>
      <c r="WTV194" s="83"/>
      <c r="WTW194" s="84"/>
      <c r="WTX194" s="84"/>
      <c r="WTY194" s="84"/>
      <c r="WTZ194" s="85"/>
      <c r="WUA194" s="78"/>
      <c r="WUB194" s="78"/>
      <c r="WUC194" s="78"/>
      <c r="WUD194" s="100"/>
      <c r="WUE194" s="78"/>
      <c r="WUF194" s="81"/>
      <c r="WUG194" s="102"/>
      <c r="WUH194" s="80"/>
      <c r="WUI194" s="78"/>
      <c r="WUJ194" s="78"/>
      <c r="WUK194" s="78"/>
      <c r="WUL194" s="78"/>
      <c r="WUM194" s="83"/>
      <c r="WUN194" s="84"/>
      <c r="WUO194" s="84"/>
      <c r="WUP194" s="84"/>
      <c r="WUQ194" s="85"/>
      <c r="WUR194" s="78"/>
      <c r="WUS194" s="78"/>
      <c r="WUT194" s="78"/>
      <c r="WUU194" s="100"/>
      <c r="WUV194" s="78"/>
      <c r="WUW194" s="81"/>
      <c r="WUX194" s="102"/>
      <c r="WUY194" s="80"/>
      <c r="WUZ194" s="78"/>
      <c r="WVA194" s="78"/>
      <c r="WVB194" s="78"/>
      <c r="WVC194" s="78"/>
      <c r="WVD194" s="83"/>
      <c r="WVE194" s="84"/>
      <c r="WVF194" s="84"/>
      <c r="WVG194" s="84"/>
      <c r="WVH194" s="85"/>
      <c r="WVI194" s="78"/>
      <c r="WVJ194" s="78"/>
      <c r="WVK194" s="78"/>
      <c r="WVL194" s="100"/>
      <c r="WVM194" s="78"/>
      <c r="WVN194" s="81"/>
      <c r="WVO194" s="102"/>
      <c r="WVP194" s="80"/>
      <c r="WVQ194" s="78"/>
      <c r="WVR194" s="78"/>
      <c r="WVS194" s="78"/>
      <c r="WVT194" s="78"/>
      <c r="WVU194" s="83"/>
      <c r="WVV194" s="84"/>
      <c r="WVW194" s="84"/>
      <c r="WVX194" s="84"/>
      <c r="WVY194" s="85"/>
      <c r="WVZ194" s="78"/>
      <c r="WWA194" s="78"/>
      <c r="WWB194" s="78"/>
      <c r="WWC194" s="100"/>
      <c r="WWD194" s="78"/>
      <c r="WWE194" s="81"/>
      <c r="WWF194" s="102"/>
      <c r="WWG194" s="80"/>
      <c r="WWH194" s="78"/>
      <c r="WWI194" s="78"/>
      <c r="WWJ194" s="78"/>
      <c r="WWK194" s="78"/>
      <c r="WWL194" s="83"/>
      <c r="WWM194" s="84"/>
      <c r="WWN194" s="84"/>
      <c r="WWO194" s="84"/>
      <c r="WWP194" s="85"/>
      <c r="WWQ194" s="78"/>
      <c r="WWR194" s="78"/>
      <c r="WWS194" s="78"/>
      <c r="WWT194" s="100"/>
      <c r="WWU194" s="78"/>
      <c r="WWV194" s="81"/>
      <c r="WWW194" s="102"/>
      <c r="WWX194" s="80"/>
      <c r="WWY194" s="78"/>
      <c r="WWZ194" s="78"/>
      <c r="WXA194" s="78"/>
      <c r="WXB194" s="78"/>
      <c r="WXC194" s="83"/>
      <c r="WXD194" s="84"/>
      <c r="WXE194" s="84"/>
      <c r="WXF194" s="84"/>
      <c r="WXG194" s="85"/>
      <c r="WXH194" s="78"/>
      <c r="WXI194" s="78"/>
      <c r="WXJ194" s="78"/>
      <c r="WXK194" s="100"/>
      <c r="WXL194" s="78"/>
      <c r="WXM194" s="81"/>
      <c r="WXN194" s="102"/>
      <c r="WXO194" s="80"/>
      <c r="WXP194" s="78"/>
      <c r="WXQ194" s="78"/>
      <c r="WXR194" s="78"/>
      <c r="WXS194" s="78"/>
      <c r="WXT194" s="83"/>
      <c r="WXU194" s="84"/>
      <c r="WXV194" s="84"/>
      <c r="WXW194" s="84"/>
      <c r="WXX194" s="85"/>
      <c r="WXY194" s="78"/>
      <c r="WXZ194" s="78"/>
      <c r="WYA194" s="78"/>
      <c r="WYB194" s="100"/>
      <c r="WYC194" s="78"/>
      <c r="WYD194" s="81"/>
      <c r="WYE194" s="102"/>
      <c r="WYF194" s="80"/>
      <c r="WYG194" s="78"/>
      <c r="WYH194" s="78"/>
      <c r="WYI194" s="78"/>
      <c r="WYJ194" s="78"/>
      <c r="WYK194" s="83"/>
      <c r="WYL194" s="84"/>
      <c r="WYM194" s="84"/>
      <c r="WYN194" s="84"/>
      <c r="WYO194" s="85"/>
      <c r="WYP194" s="78"/>
      <c r="WYQ194" s="78"/>
      <c r="WYR194" s="78"/>
      <c r="WYS194" s="100"/>
      <c r="WYT194" s="78"/>
      <c r="WYU194" s="81"/>
      <c r="WYV194" s="102"/>
      <c r="WYW194" s="80"/>
      <c r="WYX194" s="78"/>
      <c r="WYY194" s="78"/>
      <c r="WYZ194" s="78"/>
      <c r="WZA194" s="78"/>
      <c r="WZB194" s="83"/>
      <c r="WZC194" s="84"/>
      <c r="WZD194" s="84"/>
      <c r="WZE194" s="84"/>
      <c r="WZF194" s="85"/>
      <c r="WZG194" s="78"/>
      <c r="WZH194" s="78"/>
      <c r="WZI194" s="78"/>
      <c r="WZJ194" s="100"/>
      <c r="WZK194" s="78"/>
      <c r="WZL194" s="81"/>
      <c r="WZM194" s="102"/>
      <c r="WZN194" s="80"/>
      <c r="WZO194" s="78"/>
      <c r="WZP194" s="78"/>
      <c r="WZQ194" s="78"/>
      <c r="WZR194" s="78"/>
      <c r="WZS194" s="83"/>
      <c r="WZT194" s="84"/>
      <c r="WZU194" s="84"/>
      <c r="WZV194" s="84"/>
      <c r="WZW194" s="85"/>
      <c r="WZX194" s="78"/>
      <c r="WZY194" s="78"/>
      <c r="WZZ194" s="78"/>
      <c r="XAA194" s="100"/>
      <c r="XAB194" s="78"/>
      <c r="XAC194" s="81"/>
      <c r="XAD194" s="102"/>
      <c r="XAE194" s="80"/>
      <c r="XAF194" s="78"/>
      <c r="XAG194" s="78"/>
      <c r="XAH194" s="78"/>
      <c r="XAI194" s="78"/>
      <c r="XAJ194" s="83"/>
      <c r="XAK194" s="84"/>
      <c r="XAL194" s="84"/>
      <c r="XAM194" s="84"/>
      <c r="XAN194" s="85"/>
      <c r="XAO194" s="78"/>
      <c r="XAP194" s="78"/>
      <c r="XAQ194" s="78"/>
      <c r="XAR194" s="100"/>
      <c r="XAS194" s="78"/>
      <c r="XAT194" s="81"/>
      <c r="XAU194" s="102"/>
      <c r="XAV194" s="80"/>
      <c r="XAW194" s="78"/>
      <c r="XAX194" s="78"/>
      <c r="XAY194" s="78"/>
      <c r="XAZ194" s="78"/>
      <c r="XBA194" s="83"/>
      <c r="XBB194" s="84"/>
      <c r="XBC194" s="84"/>
      <c r="XBD194" s="84"/>
      <c r="XBE194" s="85"/>
      <c r="XBF194" s="78"/>
      <c r="XBG194" s="78"/>
      <c r="XBH194" s="78"/>
      <c r="XBI194" s="100"/>
      <c r="XBJ194" s="78"/>
      <c r="XBK194" s="81"/>
      <c r="XBL194" s="102"/>
      <c r="XBM194" s="80"/>
      <c r="XBN194" s="78"/>
      <c r="XBO194" s="78"/>
      <c r="XBP194" s="78"/>
      <c r="XBQ194" s="78"/>
      <c r="XBR194" s="83"/>
      <c r="XBS194" s="84"/>
      <c r="XBT194" s="84"/>
      <c r="XBU194" s="84"/>
      <c r="XBV194" s="85"/>
      <c r="XBW194" s="78"/>
      <c r="XBX194" s="78"/>
      <c r="XBY194" s="78"/>
      <c r="XBZ194" s="100"/>
      <c r="XCA194" s="78"/>
      <c r="XCB194" s="81"/>
      <c r="XCC194" s="102"/>
      <c r="XCD194" s="80"/>
      <c r="XCE194" s="78"/>
      <c r="XCF194" s="78"/>
      <c r="XCG194" s="78"/>
      <c r="XCH194" s="78"/>
      <c r="XCI194" s="83"/>
      <c r="XCJ194" s="84"/>
      <c r="XCK194" s="84"/>
      <c r="XCL194" s="84"/>
      <c r="XCM194" s="85"/>
      <c r="XCN194" s="78"/>
      <c r="XCO194" s="78"/>
      <c r="XCP194" s="78"/>
      <c r="XCQ194" s="100"/>
      <c r="XCR194" s="78"/>
      <c r="XCS194" s="81"/>
      <c r="XCT194" s="102"/>
      <c r="XCU194" s="80"/>
      <c r="XCV194" s="78"/>
      <c r="XCW194" s="78"/>
      <c r="XCX194" s="78"/>
      <c r="XCY194" s="78"/>
      <c r="XCZ194" s="83"/>
      <c r="XDA194" s="84"/>
      <c r="XDB194" s="84"/>
      <c r="XDC194" s="84"/>
      <c r="XDD194" s="85"/>
      <c r="XDE194" s="78"/>
      <c r="XDF194" s="78"/>
      <c r="XDG194" s="78"/>
      <c r="XDH194" s="100"/>
      <c r="XDI194" s="78"/>
      <c r="XDJ194" s="81"/>
      <c r="XDK194" s="102"/>
      <c r="XDL194" s="80"/>
      <c r="XDM194" s="78"/>
      <c r="XDN194" s="78"/>
      <c r="XDO194" s="78"/>
      <c r="XDP194" s="78"/>
      <c r="XDQ194" s="83"/>
      <c r="XDR194" s="84"/>
      <c r="XDS194" s="84"/>
      <c r="XDT194" s="84"/>
      <c r="XDU194" s="85"/>
      <c r="XDV194" s="78"/>
      <c r="XDW194" s="78"/>
      <c r="XDX194" s="78"/>
      <c r="XDY194" s="100"/>
      <c r="XDZ194" s="78"/>
      <c r="XEA194" s="81"/>
      <c r="XEB194" s="102"/>
      <c r="XEC194" s="80"/>
      <c r="XED194" s="78"/>
      <c r="XEE194" s="78"/>
      <c r="XEF194" s="78"/>
      <c r="XEG194" s="78"/>
      <c r="XEH194" s="83"/>
      <c r="XEI194" s="84"/>
      <c r="XEJ194" s="84"/>
      <c r="XEK194" s="84"/>
      <c r="XEL194" s="85"/>
      <c r="XEM194" s="78"/>
      <c r="XEN194" s="78"/>
      <c r="XEO194" s="78"/>
      <c r="XEP194" s="100"/>
      <c r="XEQ194" s="78"/>
      <c r="XER194" s="81"/>
      <c r="XES194" s="102"/>
      <c r="XET194" s="80"/>
      <c r="XEU194" s="78"/>
      <c r="XEV194" s="78"/>
      <c r="XEW194" s="78"/>
      <c r="XEX194" s="78"/>
      <c r="XEY194" s="83"/>
      <c r="XEZ194" s="84"/>
      <c r="XFA194" s="84"/>
      <c r="XFB194" s="84"/>
    </row>
    <row r="195" spans="1:16382" ht="46.5" customHeight="1" x14ac:dyDescent="0.25">
      <c r="A195" s="100" t="s">
        <v>2919</v>
      </c>
      <c r="B195" s="78" t="s">
        <v>2814</v>
      </c>
      <c r="C195" s="101" t="s">
        <v>586</v>
      </c>
      <c r="D195" s="102" t="s">
        <v>3271</v>
      </c>
      <c r="E195" s="80" t="s">
        <v>2911</v>
      </c>
      <c r="F195" s="78" t="s">
        <v>2964</v>
      </c>
      <c r="G195" s="92" t="s">
        <v>2615</v>
      </c>
      <c r="H195" s="92" t="s">
        <v>2775</v>
      </c>
      <c r="I195" s="84" t="s">
        <v>1795</v>
      </c>
      <c r="J195" s="84" t="s">
        <v>1796</v>
      </c>
      <c r="K195" s="84" t="s">
        <v>195</v>
      </c>
      <c r="L195" s="78">
        <v>109400</v>
      </c>
      <c r="M195" s="103">
        <v>15000</v>
      </c>
      <c r="N195" s="85" t="s">
        <v>109</v>
      </c>
      <c r="O195" s="78" t="s">
        <v>1797</v>
      </c>
      <c r="P195" s="78"/>
      <c r="Q195" s="78" t="s">
        <v>232</v>
      </c>
      <c r="R195" s="100" t="s">
        <v>217</v>
      </c>
      <c r="S195" s="78" t="s">
        <v>218</v>
      </c>
      <c r="T195" s="81" t="s">
        <v>1798</v>
      </c>
      <c r="U195" s="102">
        <v>1</v>
      </c>
      <c r="V195" s="80" t="s">
        <v>1799</v>
      </c>
      <c r="W195" s="78">
        <v>1</v>
      </c>
      <c r="X195" s="78">
        <v>15000</v>
      </c>
      <c r="Y195" s="78">
        <v>15000</v>
      </c>
      <c r="Z195" s="78">
        <v>15000</v>
      </c>
      <c r="AA195" s="83">
        <v>0</v>
      </c>
      <c r="AB195" s="84"/>
      <c r="AC195" s="84"/>
      <c r="AD195" s="104" t="str">
        <f>VLOOKUP($G195,'[1]datos totales (FINAL) 2022'!$A$2:$F$408,3,FALSE)</f>
        <v>SI</v>
      </c>
      <c r="AE195" s="85" t="str">
        <f>VLOOKUP($G195,'[1]datos totales (FINAL) 2022'!$A$2:$F$408,4,FALSE)</f>
        <v>OBJETIVO 4: GARANTIZAR UNA EDUCACIÓN INCLUSIVA, EQUITATIVA Y DE CALIDAD Y PROMOVER OPORTUNIDADES DE APRENDIZAJE DURANTE TODA LA VIDA PARA TODOS</v>
      </c>
      <c r="AF195" s="92" t="str">
        <f>VLOOKUP($G195,'[1]datos totales (FINAL) 2022'!$A$2:$F$408,5,FALSE)</f>
        <v>Metas 4.4 y 4.5.</v>
      </c>
      <c r="AG195" s="78" t="str">
        <f>VLOOKUP($G195,'[1]datos totales (FINAL) 2022'!$A$2:$F$408,6,FALSE)</f>
        <v>También vinculado al ODS 10 (meta 10.2)</v>
      </c>
      <c r="AH195" s="78"/>
      <c r="AI195" s="81"/>
      <c r="AJ195" s="102"/>
      <c r="AK195" s="80"/>
      <c r="AL195" s="78"/>
      <c r="AM195" s="78"/>
      <c r="AN195" s="78"/>
      <c r="AO195" s="78"/>
      <c r="AP195" s="83"/>
      <c r="AQ195" s="84"/>
      <c r="AR195" s="84"/>
      <c r="AS195" s="84"/>
      <c r="AT195" s="85"/>
      <c r="AU195" s="78"/>
      <c r="AV195" s="78"/>
      <c r="AW195" s="78"/>
      <c r="AX195" s="100"/>
      <c r="AY195" s="78"/>
      <c r="AZ195" s="81"/>
      <c r="BA195" s="102"/>
      <c r="BB195" s="80"/>
      <c r="BC195" s="78"/>
      <c r="BD195" s="78"/>
      <c r="BE195" s="78"/>
      <c r="BF195" s="78"/>
      <c r="BG195" s="83"/>
      <c r="BH195" s="84"/>
      <c r="BI195" s="84"/>
      <c r="BJ195" s="84"/>
      <c r="BK195" s="85"/>
      <c r="BL195" s="78"/>
      <c r="BM195" s="78"/>
      <c r="BN195" s="78"/>
      <c r="BO195" s="100"/>
      <c r="BP195" s="78"/>
      <c r="BQ195" s="81"/>
      <c r="BR195" s="102"/>
      <c r="BS195" s="80"/>
      <c r="BT195" s="78"/>
      <c r="BU195" s="78"/>
      <c r="BV195" s="78"/>
      <c r="BW195" s="78"/>
      <c r="BX195" s="83"/>
      <c r="BY195" s="84"/>
      <c r="BZ195" s="84"/>
      <c r="CA195" s="84"/>
      <c r="CB195" s="85"/>
      <c r="CC195" s="78"/>
      <c r="CD195" s="78"/>
      <c r="CE195" s="78"/>
      <c r="CF195" s="100"/>
      <c r="CG195" s="78"/>
      <c r="CH195" s="81"/>
      <c r="CI195" s="102"/>
      <c r="CJ195" s="80"/>
      <c r="CK195" s="78"/>
      <c r="CL195" s="78"/>
      <c r="CM195" s="78"/>
      <c r="CN195" s="78"/>
      <c r="CO195" s="83"/>
      <c r="CP195" s="84"/>
      <c r="CQ195" s="84"/>
      <c r="CR195" s="84"/>
      <c r="CS195" s="85"/>
      <c r="CT195" s="78"/>
      <c r="CU195" s="78"/>
      <c r="CV195" s="78"/>
      <c r="CW195" s="100"/>
      <c r="CX195" s="78"/>
      <c r="CY195" s="81"/>
      <c r="CZ195" s="102"/>
      <c r="DA195" s="80"/>
      <c r="DB195" s="78"/>
      <c r="DC195" s="78"/>
      <c r="DD195" s="78"/>
      <c r="DE195" s="78"/>
      <c r="DF195" s="83"/>
      <c r="DG195" s="84"/>
      <c r="DH195" s="84"/>
      <c r="DI195" s="84"/>
      <c r="DJ195" s="85"/>
      <c r="DK195" s="78"/>
      <c r="DL195" s="78"/>
      <c r="DM195" s="78"/>
      <c r="DN195" s="100"/>
      <c r="DO195" s="78"/>
      <c r="DP195" s="81"/>
      <c r="DQ195" s="102"/>
      <c r="DR195" s="80"/>
      <c r="DS195" s="78"/>
      <c r="DT195" s="78"/>
      <c r="DU195" s="78"/>
      <c r="DV195" s="78"/>
      <c r="DW195" s="83"/>
      <c r="DX195" s="84"/>
      <c r="DY195" s="84"/>
      <c r="DZ195" s="84"/>
      <c r="EA195" s="85"/>
      <c r="EB195" s="78"/>
      <c r="EC195" s="78"/>
      <c r="ED195" s="78"/>
      <c r="EE195" s="100"/>
      <c r="EF195" s="78"/>
      <c r="EG195" s="81"/>
      <c r="EH195" s="102"/>
      <c r="EI195" s="80"/>
      <c r="EJ195" s="78"/>
      <c r="EK195" s="78"/>
      <c r="EL195" s="78"/>
      <c r="EM195" s="78"/>
      <c r="EN195" s="83"/>
      <c r="EO195" s="84"/>
      <c r="EP195" s="84"/>
      <c r="EQ195" s="84"/>
      <c r="ER195" s="85"/>
      <c r="ES195" s="78"/>
      <c r="ET195" s="78"/>
      <c r="EU195" s="78"/>
      <c r="EV195" s="100"/>
      <c r="EW195" s="78"/>
      <c r="EX195" s="81"/>
      <c r="EY195" s="102"/>
      <c r="EZ195" s="80"/>
      <c r="FA195" s="78"/>
      <c r="FB195" s="78"/>
      <c r="FC195" s="78"/>
      <c r="FD195" s="78"/>
      <c r="FE195" s="83"/>
      <c r="FF195" s="84"/>
      <c r="FG195" s="84"/>
      <c r="FH195" s="84"/>
      <c r="FI195" s="85"/>
      <c r="FJ195" s="78"/>
      <c r="FK195" s="78"/>
      <c r="FL195" s="78"/>
      <c r="FM195" s="100"/>
      <c r="FN195" s="78"/>
      <c r="FO195" s="81"/>
      <c r="FP195" s="102"/>
      <c r="FQ195" s="80"/>
      <c r="FR195" s="78"/>
      <c r="FS195" s="78"/>
      <c r="FT195" s="78"/>
      <c r="FU195" s="78"/>
      <c r="FV195" s="83"/>
      <c r="FW195" s="84"/>
      <c r="FX195" s="84"/>
      <c r="FY195" s="84"/>
      <c r="FZ195" s="85"/>
      <c r="GA195" s="78"/>
      <c r="GB195" s="78"/>
      <c r="GC195" s="78"/>
      <c r="GD195" s="100"/>
      <c r="GE195" s="78"/>
      <c r="GF195" s="81"/>
      <c r="GG195" s="102"/>
      <c r="GH195" s="80"/>
      <c r="GI195" s="78"/>
      <c r="GJ195" s="78"/>
      <c r="GK195" s="78"/>
      <c r="GL195" s="78"/>
      <c r="GM195" s="83"/>
      <c r="GN195" s="84"/>
      <c r="GO195" s="84"/>
      <c r="GP195" s="84"/>
      <c r="GQ195" s="85"/>
      <c r="GR195" s="78"/>
      <c r="GS195" s="78"/>
      <c r="GT195" s="78"/>
      <c r="GU195" s="100"/>
      <c r="GV195" s="78"/>
      <c r="GW195" s="81"/>
      <c r="GX195" s="102"/>
      <c r="GY195" s="80"/>
      <c r="GZ195" s="78"/>
      <c r="HA195" s="78"/>
      <c r="HB195" s="78"/>
      <c r="HC195" s="78"/>
      <c r="HD195" s="83"/>
      <c r="HE195" s="84"/>
      <c r="HF195" s="84"/>
      <c r="HG195" s="84"/>
      <c r="HH195" s="85"/>
      <c r="HI195" s="78"/>
      <c r="HJ195" s="78"/>
      <c r="HK195" s="78"/>
      <c r="HL195" s="100"/>
      <c r="HM195" s="78"/>
      <c r="HN195" s="81"/>
      <c r="HO195" s="102"/>
      <c r="HP195" s="80"/>
      <c r="HQ195" s="78"/>
      <c r="HR195" s="78"/>
      <c r="HS195" s="78"/>
      <c r="HT195" s="78"/>
      <c r="HU195" s="83"/>
      <c r="HV195" s="84"/>
      <c r="HW195" s="84"/>
      <c r="HX195" s="84"/>
      <c r="HY195" s="85"/>
      <c r="HZ195" s="78"/>
      <c r="IA195" s="78"/>
      <c r="IB195" s="78"/>
      <c r="IC195" s="100"/>
      <c r="ID195" s="78"/>
      <c r="IE195" s="81"/>
      <c r="IF195" s="102"/>
      <c r="IG195" s="80"/>
      <c r="IH195" s="78"/>
      <c r="II195" s="78"/>
      <c r="IJ195" s="78"/>
      <c r="IK195" s="78"/>
      <c r="IL195" s="83"/>
      <c r="IM195" s="84"/>
      <c r="IN195" s="84"/>
      <c r="IO195" s="84"/>
      <c r="IP195" s="85"/>
      <c r="IQ195" s="78"/>
      <c r="IR195" s="78"/>
      <c r="IS195" s="78"/>
      <c r="IT195" s="100"/>
      <c r="IU195" s="78"/>
      <c r="IV195" s="81"/>
      <c r="IW195" s="102"/>
      <c r="IX195" s="80"/>
      <c r="IY195" s="78"/>
      <c r="IZ195" s="78"/>
      <c r="JA195" s="78"/>
      <c r="JB195" s="78"/>
      <c r="JC195" s="83"/>
      <c r="JD195" s="84"/>
      <c r="JE195" s="84"/>
      <c r="JF195" s="84"/>
      <c r="JG195" s="85"/>
      <c r="JH195" s="78"/>
      <c r="JI195" s="78"/>
      <c r="JJ195" s="78"/>
      <c r="JK195" s="100"/>
      <c r="JL195" s="78"/>
      <c r="JM195" s="81"/>
      <c r="JN195" s="102"/>
      <c r="JO195" s="80"/>
      <c r="JP195" s="78"/>
      <c r="JQ195" s="78"/>
      <c r="JR195" s="78"/>
      <c r="JS195" s="78"/>
      <c r="JT195" s="83"/>
      <c r="JU195" s="84"/>
      <c r="JV195" s="84"/>
      <c r="JW195" s="84"/>
      <c r="JX195" s="85"/>
      <c r="JY195" s="78"/>
      <c r="JZ195" s="78"/>
      <c r="KA195" s="78"/>
      <c r="KB195" s="100"/>
      <c r="KC195" s="78"/>
      <c r="KD195" s="81"/>
      <c r="KE195" s="102"/>
      <c r="KF195" s="80"/>
      <c r="KG195" s="78"/>
      <c r="KH195" s="78"/>
      <c r="KI195" s="78"/>
      <c r="KJ195" s="78"/>
      <c r="KK195" s="83"/>
      <c r="KL195" s="84"/>
      <c r="KM195" s="84"/>
      <c r="KN195" s="84"/>
      <c r="KO195" s="85"/>
      <c r="KP195" s="78"/>
      <c r="KQ195" s="78"/>
      <c r="KR195" s="78"/>
      <c r="KS195" s="100"/>
      <c r="KT195" s="78"/>
      <c r="KU195" s="81"/>
      <c r="KV195" s="102"/>
      <c r="KW195" s="80"/>
      <c r="KX195" s="78"/>
      <c r="KY195" s="78"/>
      <c r="KZ195" s="78"/>
      <c r="LA195" s="78"/>
      <c r="LB195" s="83"/>
      <c r="LC195" s="84"/>
      <c r="LD195" s="84"/>
      <c r="LE195" s="84"/>
      <c r="LF195" s="85"/>
      <c r="LG195" s="78"/>
      <c r="LH195" s="78"/>
      <c r="LI195" s="78"/>
      <c r="LJ195" s="100"/>
      <c r="LK195" s="78"/>
      <c r="LL195" s="81"/>
      <c r="LM195" s="102"/>
      <c r="LN195" s="80"/>
      <c r="LO195" s="78"/>
      <c r="LP195" s="78"/>
      <c r="LQ195" s="78"/>
      <c r="LR195" s="78"/>
      <c r="LS195" s="83"/>
      <c r="LT195" s="84"/>
      <c r="LU195" s="84"/>
      <c r="LV195" s="84"/>
      <c r="LW195" s="85"/>
      <c r="LX195" s="78"/>
      <c r="LY195" s="78"/>
      <c r="LZ195" s="78"/>
      <c r="MA195" s="100"/>
      <c r="MB195" s="78"/>
      <c r="MC195" s="81"/>
      <c r="MD195" s="102"/>
      <c r="ME195" s="80"/>
      <c r="MF195" s="78"/>
      <c r="MG195" s="78"/>
      <c r="MH195" s="78"/>
      <c r="MI195" s="78"/>
      <c r="MJ195" s="83"/>
      <c r="MK195" s="84"/>
      <c r="ML195" s="84"/>
      <c r="MM195" s="84"/>
      <c r="MN195" s="85"/>
      <c r="MO195" s="78"/>
      <c r="MP195" s="78"/>
      <c r="MQ195" s="78"/>
      <c r="MR195" s="100"/>
      <c r="MS195" s="78"/>
      <c r="MT195" s="81"/>
      <c r="MU195" s="102"/>
      <c r="MV195" s="80"/>
      <c r="MW195" s="78"/>
      <c r="MX195" s="78"/>
      <c r="MY195" s="78"/>
      <c r="MZ195" s="78"/>
      <c r="NA195" s="83"/>
      <c r="NB195" s="84"/>
      <c r="NC195" s="84"/>
      <c r="ND195" s="84"/>
      <c r="NE195" s="85"/>
      <c r="NF195" s="78"/>
      <c r="NG195" s="78"/>
      <c r="NH195" s="78"/>
      <c r="NI195" s="100"/>
      <c r="NJ195" s="78"/>
      <c r="NK195" s="81"/>
      <c r="NL195" s="102"/>
      <c r="NM195" s="80"/>
      <c r="NN195" s="78"/>
      <c r="NO195" s="78"/>
      <c r="NP195" s="78"/>
      <c r="NQ195" s="78"/>
      <c r="NR195" s="83"/>
      <c r="NS195" s="84"/>
      <c r="NT195" s="84"/>
      <c r="NU195" s="84"/>
      <c r="NV195" s="85"/>
      <c r="NW195" s="78"/>
      <c r="NX195" s="78"/>
      <c r="NY195" s="78"/>
      <c r="NZ195" s="100"/>
      <c r="OA195" s="78"/>
      <c r="OB195" s="81"/>
      <c r="OC195" s="102"/>
      <c r="OD195" s="80"/>
      <c r="OE195" s="78"/>
      <c r="OF195" s="78"/>
      <c r="OG195" s="78"/>
      <c r="OH195" s="78"/>
      <c r="OI195" s="83"/>
      <c r="OJ195" s="84"/>
      <c r="OK195" s="84"/>
      <c r="OL195" s="84"/>
      <c r="OM195" s="85"/>
      <c r="ON195" s="78"/>
      <c r="OO195" s="78"/>
      <c r="OP195" s="78"/>
      <c r="OQ195" s="100"/>
      <c r="OR195" s="78"/>
      <c r="OS195" s="81"/>
      <c r="OT195" s="102"/>
      <c r="OU195" s="80"/>
      <c r="OV195" s="78"/>
      <c r="OW195" s="78"/>
      <c r="OX195" s="78"/>
      <c r="OY195" s="78"/>
      <c r="OZ195" s="83"/>
      <c r="PA195" s="84"/>
      <c r="PB195" s="84"/>
      <c r="PC195" s="84"/>
      <c r="PD195" s="85"/>
      <c r="PE195" s="78"/>
      <c r="PF195" s="78"/>
      <c r="PG195" s="78"/>
      <c r="PH195" s="100"/>
      <c r="PI195" s="78"/>
      <c r="PJ195" s="81"/>
      <c r="PK195" s="102"/>
      <c r="PL195" s="80"/>
      <c r="PM195" s="78"/>
      <c r="PN195" s="78"/>
      <c r="PO195" s="78"/>
      <c r="PP195" s="78"/>
      <c r="PQ195" s="83"/>
      <c r="PR195" s="84"/>
      <c r="PS195" s="84"/>
      <c r="PT195" s="84"/>
      <c r="PU195" s="85"/>
      <c r="PV195" s="78"/>
      <c r="PW195" s="78"/>
      <c r="PX195" s="78"/>
      <c r="PY195" s="100"/>
      <c r="PZ195" s="78"/>
      <c r="QA195" s="81"/>
      <c r="QB195" s="102"/>
      <c r="QC195" s="80"/>
      <c r="QD195" s="78"/>
      <c r="QE195" s="78"/>
      <c r="QF195" s="78"/>
      <c r="QG195" s="78"/>
      <c r="QH195" s="83"/>
      <c r="QI195" s="84"/>
      <c r="QJ195" s="84"/>
      <c r="QK195" s="84"/>
      <c r="QL195" s="85"/>
      <c r="QM195" s="78"/>
      <c r="QN195" s="78"/>
      <c r="QO195" s="78"/>
      <c r="QP195" s="100"/>
      <c r="QQ195" s="78"/>
      <c r="QR195" s="81"/>
      <c r="QS195" s="102"/>
      <c r="QT195" s="80"/>
      <c r="QU195" s="78"/>
      <c r="QV195" s="78"/>
      <c r="QW195" s="78"/>
      <c r="QX195" s="78"/>
      <c r="QY195" s="83"/>
      <c r="QZ195" s="84"/>
      <c r="RA195" s="84"/>
      <c r="RB195" s="84"/>
      <c r="RC195" s="85"/>
      <c r="RD195" s="78"/>
      <c r="RE195" s="78"/>
      <c r="RF195" s="78"/>
      <c r="RG195" s="100"/>
      <c r="RH195" s="78"/>
      <c r="RI195" s="81"/>
      <c r="RJ195" s="102"/>
      <c r="RK195" s="80"/>
      <c r="RL195" s="78"/>
      <c r="RM195" s="78"/>
      <c r="RN195" s="78"/>
      <c r="RO195" s="78"/>
      <c r="RP195" s="83"/>
      <c r="RQ195" s="84"/>
      <c r="RR195" s="84"/>
      <c r="RS195" s="84"/>
      <c r="RT195" s="85"/>
      <c r="RU195" s="78"/>
      <c r="RV195" s="78"/>
      <c r="RW195" s="78"/>
      <c r="RX195" s="100"/>
      <c r="RY195" s="78"/>
      <c r="RZ195" s="81"/>
      <c r="SA195" s="102"/>
      <c r="SB195" s="80"/>
      <c r="SC195" s="78"/>
      <c r="SD195" s="78"/>
      <c r="SE195" s="78"/>
      <c r="SF195" s="78"/>
      <c r="SG195" s="83"/>
      <c r="SH195" s="84"/>
      <c r="SI195" s="84"/>
      <c r="SJ195" s="84"/>
      <c r="SK195" s="85"/>
      <c r="SL195" s="78"/>
      <c r="SM195" s="78"/>
      <c r="SN195" s="78"/>
      <c r="SO195" s="100"/>
      <c r="SP195" s="78"/>
      <c r="SQ195" s="81"/>
      <c r="SR195" s="102"/>
      <c r="SS195" s="80"/>
      <c r="ST195" s="78"/>
      <c r="SU195" s="78"/>
      <c r="SV195" s="78"/>
      <c r="SW195" s="78"/>
      <c r="SX195" s="83"/>
      <c r="SY195" s="84"/>
      <c r="SZ195" s="84"/>
      <c r="TA195" s="84"/>
      <c r="TB195" s="85"/>
      <c r="TC195" s="78"/>
      <c r="TD195" s="78"/>
      <c r="TE195" s="78"/>
      <c r="TF195" s="100"/>
      <c r="TG195" s="78"/>
      <c r="TH195" s="81"/>
      <c r="TI195" s="102"/>
      <c r="TJ195" s="80"/>
      <c r="TK195" s="78"/>
      <c r="TL195" s="78"/>
      <c r="TM195" s="78"/>
      <c r="TN195" s="78"/>
      <c r="TO195" s="83"/>
      <c r="TP195" s="84"/>
      <c r="TQ195" s="84"/>
      <c r="TR195" s="84"/>
      <c r="TS195" s="85"/>
      <c r="TT195" s="78"/>
      <c r="TU195" s="78"/>
      <c r="TV195" s="78"/>
      <c r="TW195" s="100"/>
      <c r="TX195" s="78"/>
      <c r="TY195" s="81"/>
      <c r="TZ195" s="102"/>
      <c r="UA195" s="80"/>
      <c r="UB195" s="78"/>
      <c r="UC195" s="78"/>
      <c r="UD195" s="78"/>
      <c r="UE195" s="78"/>
      <c r="UF195" s="83"/>
      <c r="UG195" s="84"/>
      <c r="UH195" s="84"/>
      <c r="UI195" s="84"/>
      <c r="UJ195" s="85"/>
      <c r="UK195" s="78"/>
      <c r="UL195" s="78"/>
      <c r="UM195" s="78"/>
      <c r="UN195" s="100"/>
      <c r="UO195" s="78"/>
      <c r="UP195" s="81"/>
      <c r="UQ195" s="102"/>
      <c r="UR195" s="80"/>
      <c r="US195" s="78"/>
      <c r="UT195" s="78"/>
      <c r="UU195" s="78"/>
      <c r="UV195" s="78"/>
      <c r="UW195" s="83"/>
      <c r="UX195" s="84"/>
      <c r="UY195" s="84"/>
      <c r="UZ195" s="84"/>
      <c r="VA195" s="85"/>
      <c r="VB195" s="78"/>
      <c r="VC195" s="78"/>
      <c r="VD195" s="78"/>
      <c r="VE195" s="100"/>
      <c r="VF195" s="78"/>
      <c r="VG195" s="81"/>
      <c r="VH195" s="102"/>
      <c r="VI195" s="80"/>
      <c r="VJ195" s="78"/>
      <c r="VK195" s="78"/>
      <c r="VL195" s="78"/>
      <c r="VM195" s="78"/>
      <c r="VN195" s="83"/>
      <c r="VO195" s="84"/>
      <c r="VP195" s="84"/>
      <c r="VQ195" s="84"/>
      <c r="VR195" s="85"/>
      <c r="VS195" s="78"/>
      <c r="VT195" s="78"/>
      <c r="VU195" s="78"/>
      <c r="VV195" s="100"/>
      <c r="VW195" s="78"/>
      <c r="VX195" s="81"/>
      <c r="VY195" s="102"/>
      <c r="VZ195" s="80"/>
      <c r="WA195" s="78"/>
      <c r="WB195" s="78"/>
      <c r="WC195" s="78"/>
      <c r="WD195" s="78"/>
      <c r="WE195" s="83"/>
      <c r="WF195" s="84"/>
      <c r="WG195" s="84"/>
      <c r="WH195" s="84"/>
      <c r="WI195" s="85"/>
      <c r="WJ195" s="78"/>
      <c r="WK195" s="78"/>
      <c r="WL195" s="78"/>
      <c r="WM195" s="100"/>
      <c r="WN195" s="78"/>
      <c r="WO195" s="81"/>
      <c r="WP195" s="102"/>
      <c r="WQ195" s="80"/>
      <c r="WR195" s="78"/>
      <c r="WS195" s="78"/>
      <c r="WT195" s="78"/>
      <c r="WU195" s="78"/>
      <c r="WV195" s="83"/>
      <c r="WW195" s="84"/>
      <c r="WX195" s="84"/>
      <c r="WY195" s="84"/>
      <c r="WZ195" s="85"/>
      <c r="XA195" s="78"/>
      <c r="XB195" s="78"/>
      <c r="XC195" s="78"/>
      <c r="XD195" s="100"/>
      <c r="XE195" s="78"/>
      <c r="XF195" s="81"/>
      <c r="XG195" s="102"/>
      <c r="XH195" s="80"/>
      <c r="XI195" s="78"/>
      <c r="XJ195" s="78"/>
      <c r="XK195" s="78"/>
      <c r="XL195" s="78"/>
      <c r="XM195" s="83"/>
      <c r="XN195" s="84"/>
      <c r="XO195" s="84"/>
      <c r="XP195" s="84"/>
      <c r="XQ195" s="85"/>
      <c r="XR195" s="78"/>
      <c r="XS195" s="78"/>
      <c r="XT195" s="78"/>
      <c r="XU195" s="100"/>
      <c r="XV195" s="78"/>
      <c r="XW195" s="81"/>
      <c r="XX195" s="102"/>
      <c r="XY195" s="80"/>
      <c r="XZ195" s="78"/>
      <c r="YA195" s="78"/>
      <c r="YB195" s="78"/>
      <c r="YC195" s="78"/>
      <c r="YD195" s="83"/>
      <c r="YE195" s="84"/>
      <c r="YF195" s="84"/>
      <c r="YG195" s="84"/>
      <c r="YH195" s="85"/>
      <c r="YI195" s="78"/>
      <c r="YJ195" s="78"/>
      <c r="YK195" s="78"/>
      <c r="YL195" s="100"/>
      <c r="YM195" s="78"/>
      <c r="YN195" s="81"/>
      <c r="YO195" s="102"/>
      <c r="YP195" s="80"/>
      <c r="YQ195" s="78"/>
      <c r="YR195" s="78"/>
      <c r="YS195" s="78"/>
      <c r="YT195" s="78"/>
      <c r="YU195" s="83"/>
      <c r="YV195" s="84"/>
      <c r="YW195" s="84"/>
      <c r="YX195" s="84"/>
      <c r="YY195" s="85"/>
      <c r="YZ195" s="78"/>
      <c r="ZA195" s="78"/>
      <c r="ZB195" s="78"/>
      <c r="ZC195" s="100"/>
      <c r="ZD195" s="78"/>
      <c r="ZE195" s="81"/>
      <c r="ZF195" s="102"/>
      <c r="ZG195" s="80"/>
      <c r="ZH195" s="78"/>
      <c r="ZI195" s="78"/>
      <c r="ZJ195" s="78"/>
      <c r="ZK195" s="78"/>
      <c r="ZL195" s="83"/>
      <c r="ZM195" s="84"/>
      <c r="ZN195" s="84"/>
      <c r="ZO195" s="84"/>
      <c r="ZP195" s="85"/>
      <c r="ZQ195" s="78"/>
      <c r="ZR195" s="78"/>
      <c r="ZS195" s="78"/>
      <c r="ZT195" s="100"/>
      <c r="ZU195" s="78"/>
      <c r="ZV195" s="81"/>
      <c r="ZW195" s="102"/>
      <c r="ZX195" s="80"/>
      <c r="ZY195" s="78"/>
      <c r="ZZ195" s="78"/>
      <c r="AAA195" s="78"/>
      <c r="AAB195" s="78"/>
      <c r="AAC195" s="83"/>
      <c r="AAD195" s="84"/>
      <c r="AAE195" s="84"/>
      <c r="AAF195" s="84"/>
      <c r="AAG195" s="85"/>
      <c r="AAH195" s="78"/>
      <c r="AAI195" s="78"/>
      <c r="AAJ195" s="78"/>
      <c r="AAK195" s="100"/>
      <c r="AAL195" s="78"/>
      <c r="AAM195" s="81"/>
      <c r="AAN195" s="102"/>
      <c r="AAO195" s="80"/>
      <c r="AAP195" s="78"/>
      <c r="AAQ195" s="78"/>
      <c r="AAR195" s="78"/>
      <c r="AAS195" s="78"/>
      <c r="AAT195" s="83"/>
      <c r="AAU195" s="84"/>
      <c r="AAV195" s="84"/>
      <c r="AAW195" s="84"/>
      <c r="AAX195" s="85"/>
      <c r="AAY195" s="78"/>
      <c r="AAZ195" s="78"/>
      <c r="ABA195" s="78"/>
      <c r="ABB195" s="100"/>
      <c r="ABC195" s="78"/>
      <c r="ABD195" s="81"/>
      <c r="ABE195" s="102"/>
      <c r="ABF195" s="80"/>
      <c r="ABG195" s="78"/>
      <c r="ABH195" s="78"/>
      <c r="ABI195" s="78"/>
      <c r="ABJ195" s="78"/>
      <c r="ABK195" s="83"/>
      <c r="ABL195" s="84"/>
      <c r="ABM195" s="84"/>
      <c r="ABN195" s="84"/>
      <c r="ABO195" s="85"/>
      <c r="ABP195" s="78"/>
      <c r="ABQ195" s="78"/>
      <c r="ABR195" s="78"/>
      <c r="ABS195" s="100"/>
      <c r="ABT195" s="78"/>
      <c r="ABU195" s="81"/>
      <c r="ABV195" s="102"/>
      <c r="ABW195" s="80"/>
      <c r="ABX195" s="78"/>
      <c r="ABY195" s="78"/>
      <c r="ABZ195" s="78"/>
      <c r="ACA195" s="78"/>
      <c r="ACB195" s="83"/>
      <c r="ACC195" s="84"/>
      <c r="ACD195" s="84"/>
      <c r="ACE195" s="84"/>
      <c r="ACF195" s="85"/>
      <c r="ACG195" s="78"/>
      <c r="ACH195" s="78"/>
      <c r="ACI195" s="78"/>
      <c r="ACJ195" s="100"/>
      <c r="ACK195" s="78"/>
      <c r="ACL195" s="81"/>
      <c r="ACM195" s="102"/>
      <c r="ACN195" s="80"/>
      <c r="ACO195" s="78"/>
      <c r="ACP195" s="78"/>
      <c r="ACQ195" s="78"/>
      <c r="ACR195" s="78"/>
      <c r="ACS195" s="83"/>
      <c r="ACT195" s="84"/>
      <c r="ACU195" s="84"/>
      <c r="ACV195" s="84"/>
      <c r="ACW195" s="85"/>
      <c r="ACX195" s="78"/>
      <c r="ACY195" s="78"/>
      <c r="ACZ195" s="78"/>
      <c r="ADA195" s="100"/>
      <c r="ADB195" s="78"/>
      <c r="ADC195" s="81"/>
      <c r="ADD195" s="102"/>
      <c r="ADE195" s="80"/>
      <c r="ADF195" s="78"/>
      <c r="ADG195" s="78"/>
      <c r="ADH195" s="78"/>
      <c r="ADI195" s="78"/>
      <c r="ADJ195" s="83"/>
      <c r="ADK195" s="84"/>
      <c r="ADL195" s="84"/>
      <c r="ADM195" s="84"/>
      <c r="ADN195" s="85"/>
      <c r="ADO195" s="78"/>
      <c r="ADP195" s="78"/>
      <c r="ADQ195" s="78"/>
      <c r="ADR195" s="100"/>
      <c r="ADS195" s="78"/>
      <c r="ADT195" s="81"/>
      <c r="ADU195" s="102"/>
      <c r="ADV195" s="80"/>
      <c r="ADW195" s="78"/>
      <c r="ADX195" s="78"/>
      <c r="ADY195" s="78"/>
      <c r="ADZ195" s="78"/>
      <c r="AEA195" s="83"/>
      <c r="AEB195" s="84"/>
      <c r="AEC195" s="84"/>
      <c r="AED195" s="84"/>
      <c r="AEE195" s="85"/>
      <c r="AEF195" s="78"/>
      <c r="AEG195" s="78"/>
      <c r="AEH195" s="78"/>
      <c r="AEI195" s="100"/>
      <c r="AEJ195" s="78"/>
      <c r="AEK195" s="81"/>
      <c r="AEL195" s="102"/>
      <c r="AEM195" s="80"/>
      <c r="AEN195" s="78"/>
      <c r="AEO195" s="78"/>
      <c r="AEP195" s="78"/>
      <c r="AEQ195" s="78"/>
      <c r="AER195" s="83"/>
      <c r="AES195" s="84"/>
      <c r="AET195" s="84"/>
      <c r="AEU195" s="84"/>
      <c r="AEV195" s="85"/>
      <c r="AEW195" s="78"/>
      <c r="AEX195" s="78"/>
      <c r="AEY195" s="78"/>
      <c r="AEZ195" s="100"/>
      <c r="AFA195" s="78"/>
      <c r="AFB195" s="81"/>
      <c r="AFC195" s="102"/>
      <c r="AFD195" s="80"/>
      <c r="AFE195" s="78"/>
      <c r="AFF195" s="78"/>
      <c r="AFG195" s="78"/>
      <c r="AFH195" s="78"/>
      <c r="AFI195" s="83"/>
      <c r="AFJ195" s="84"/>
      <c r="AFK195" s="84"/>
      <c r="AFL195" s="84"/>
      <c r="AFM195" s="85"/>
      <c r="AFN195" s="78"/>
      <c r="AFO195" s="78"/>
      <c r="AFP195" s="78"/>
      <c r="AFQ195" s="100"/>
      <c r="AFR195" s="78"/>
      <c r="AFS195" s="81"/>
      <c r="AFT195" s="102"/>
      <c r="AFU195" s="80"/>
      <c r="AFV195" s="78"/>
      <c r="AFW195" s="78"/>
      <c r="AFX195" s="78"/>
      <c r="AFY195" s="78"/>
      <c r="AFZ195" s="83"/>
      <c r="AGA195" s="84"/>
      <c r="AGB195" s="84"/>
      <c r="AGC195" s="84"/>
      <c r="AGD195" s="85"/>
      <c r="AGE195" s="78"/>
      <c r="AGF195" s="78"/>
      <c r="AGG195" s="78"/>
      <c r="AGH195" s="100"/>
      <c r="AGI195" s="78"/>
      <c r="AGJ195" s="81"/>
      <c r="AGK195" s="102"/>
      <c r="AGL195" s="80"/>
      <c r="AGM195" s="78"/>
      <c r="AGN195" s="78"/>
      <c r="AGO195" s="78"/>
      <c r="AGP195" s="78"/>
      <c r="AGQ195" s="83"/>
      <c r="AGR195" s="84"/>
      <c r="AGS195" s="84"/>
      <c r="AGT195" s="84"/>
      <c r="AGU195" s="85"/>
      <c r="AGV195" s="78"/>
      <c r="AGW195" s="78"/>
      <c r="AGX195" s="78"/>
      <c r="AGY195" s="100"/>
      <c r="AGZ195" s="78"/>
      <c r="AHA195" s="81"/>
      <c r="AHB195" s="102"/>
      <c r="AHC195" s="80"/>
      <c r="AHD195" s="78"/>
      <c r="AHE195" s="78"/>
      <c r="AHF195" s="78"/>
      <c r="AHG195" s="78"/>
      <c r="AHH195" s="83"/>
      <c r="AHI195" s="84"/>
      <c r="AHJ195" s="84"/>
      <c r="AHK195" s="84"/>
      <c r="AHL195" s="85"/>
      <c r="AHM195" s="78"/>
      <c r="AHN195" s="78"/>
      <c r="AHO195" s="78"/>
      <c r="AHP195" s="100"/>
      <c r="AHQ195" s="78"/>
      <c r="AHR195" s="81"/>
      <c r="AHS195" s="102"/>
      <c r="AHT195" s="80"/>
      <c r="AHU195" s="78"/>
      <c r="AHV195" s="78"/>
      <c r="AHW195" s="78"/>
      <c r="AHX195" s="78"/>
      <c r="AHY195" s="83"/>
      <c r="AHZ195" s="84"/>
      <c r="AIA195" s="84"/>
      <c r="AIB195" s="84"/>
      <c r="AIC195" s="85"/>
      <c r="AID195" s="78"/>
      <c r="AIE195" s="78"/>
      <c r="AIF195" s="78"/>
      <c r="AIG195" s="100"/>
      <c r="AIH195" s="78"/>
      <c r="AII195" s="81"/>
      <c r="AIJ195" s="102"/>
      <c r="AIK195" s="80"/>
      <c r="AIL195" s="78"/>
      <c r="AIM195" s="78"/>
      <c r="AIN195" s="78"/>
      <c r="AIO195" s="78"/>
      <c r="AIP195" s="83"/>
      <c r="AIQ195" s="84"/>
      <c r="AIR195" s="84"/>
      <c r="AIS195" s="84"/>
      <c r="AIT195" s="85"/>
      <c r="AIU195" s="78"/>
      <c r="AIV195" s="78"/>
      <c r="AIW195" s="78"/>
      <c r="AIX195" s="100"/>
      <c r="AIY195" s="78"/>
      <c r="AIZ195" s="81"/>
      <c r="AJA195" s="102"/>
      <c r="AJB195" s="80"/>
      <c r="AJC195" s="78"/>
      <c r="AJD195" s="78"/>
      <c r="AJE195" s="78"/>
      <c r="AJF195" s="78"/>
      <c r="AJG195" s="83"/>
      <c r="AJH195" s="84"/>
      <c r="AJI195" s="84"/>
      <c r="AJJ195" s="84"/>
      <c r="AJK195" s="85"/>
      <c r="AJL195" s="78"/>
      <c r="AJM195" s="78"/>
      <c r="AJN195" s="78"/>
      <c r="AJO195" s="100"/>
      <c r="AJP195" s="78"/>
      <c r="AJQ195" s="81"/>
      <c r="AJR195" s="102"/>
      <c r="AJS195" s="80"/>
      <c r="AJT195" s="78"/>
      <c r="AJU195" s="78"/>
      <c r="AJV195" s="78"/>
      <c r="AJW195" s="78"/>
      <c r="AJX195" s="83"/>
      <c r="AJY195" s="84"/>
      <c r="AJZ195" s="84"/>
      <c r="AKA195" s="84"/>
      <c r="AKB195" s="85"/>
      <c r="AKC195" s="78"/>
      <c r="AKD195" s="78"/>
      <c r="AKE195" s="78"/>
      <c r="AKF195" s="100"/>
      <c r="AKG195" s="78"/>
      <c r="AKH195" s="81"/>
      <c r="AKI195" s="102"/>
      <c r="AKJ195" s="80"/>
      <c r="AKK195" s="78"/>
      <c r="AKL195" s="78"/>
      <c r="AKM195" s="78"/>
      <c r="AKN195" s="78"/>
      <c r="AKO195" s="83"/>
      <c r="AKP195" s="84"/>
      <c r="AKQ195" s="84"/>
      <c r="AKR195" s="84"/>
      <c r="AKS195" s="85"/>
      <c r="AKT195" s="78"/>
      <c r="AKU195" s="78"/>
      <c r="AKV195" s="78"/>
      <c r="AKW195" s="100"/>
      <c r="AKX195" s="78"/>
      <c r="AKY195" s="81"/>
      <c r="AKZ195" s="102"/>
      <c r="ALA195" s="80"/>
      <c r="ALB195" s="78"/>
      <c r="ALC195" s="78"/>
      <c r="ALD195" s="78"/>
      <c r="ALE195" s="78"/>
      <c r="ALF195" s="83"/>
      <c r="ALG195" s="84"/>
      <c r="ALH195" s="84"/>
      <c r="ALI195" s="84"/>
      <c r="ALJ195" s="85"/>
      <c r="ALK195" s="78"/>
      <c r="ALL195" s="78"/>
      <c r="ALM195" s="78"/>
      <c r="ALN195" s="100"/>
      <c r="ALO195" s="78"/>
      <c r="ALP195" s="81"/>
      <c r="ALQ195" s="102"/>
      <c r="ALR195" s="80"/>
      <c r="ALS195" s="78"/>
      <c r="ALT195" s="78"/>
      <c r="ALU195" s="78"/>
      <c r="ALV195" s="78"/>
      <c r="ALW195" s="83"/>
      <c r="ALX195" s="84"/>
      <c r="ALY195" s="84"/>
      <c r="ALZ195" s="84"/>
      <c r="AMA195" s="85"/>
      <c r="AMB195" s="78"/>
      <c r="AMC195" s="78"/>
      <c r="AMD195" s="78"/>
      <c r="AME195" s="100"/>
      <c r="AMF195" s="78"/>
      <c r="AMG195" s="81"/>
      <c r="AMH195" s="102"/>
      <c r="AMI195" s="80"/>
      <c r="AMJ195" s="78"/>
      <c r="AMK195" s="78"/>
      <c r="AML195" s="78"/>
      <c r="AMM195" s="78"/>
      <c r="AMN195" s="83"/>
      <c r="AMO195" s="84"/>
      <c r="AMP195" s="84"/>
      <c r="AMQ195" s="84"/>
      <c r="AMR195" s="85"/>
      <c r="AMS195" s="78"/>
      <c r="AMT195" s="78"/>
      <c r="AMU195" s="78"/>
      <c r="AMV195" s="100"/>
      <c r="AMW195" s="78"/>
      <c r="AMX195" s="81"/>
      <c r="AMY195" s="102"/>
      <c r="AMZ195" s="80"/>
      <c r="ANA195" s="78"/>
      <c r="ANB195" s="78"/>
      <c r="ANC195" s="78"/>
      <c r="AND195" s="78"/>
      <c r="ANE195" s="83"/>
      <c r="ANF195" s="84"/>
      <c r="ANG195" s="84"/>
      <c r="ANH195" s="84"/>
      <c r="ANI195" s="85"/>
      <c r="ANJ195" s="78"/>
      <c r="ANK195" s="78"/>
      <c r="ANL195" s="78"/>
      <c r="ANM195" s="100"/>
      <c r="ANN195" s="78"/>
      <c r="ANO195" s="81"/>
      <c r="ANP195" s="102"/>
      <c r="ANQ195" s="80"/>
      <c r="ANR195" s="78"/>
      <c r="ANS195" s="78"/>
      <c r="ANT195" s="78"/>
      <c r="ANU195" s="78"/>
      <c r="ANV195" s="83"/>
      <c r="ANW195" s="84"/>
      <c r="ANX195" s="84"/>
      <c r="ANY195" s="84"/>
      <c r="ANZ195" s="85"/>
      <c r="AOA195" s="78"/>
      <c r="AOB195" s="78"/>
      <c r="AOC195" s="78"/>
      <c r="AOD195" s="100"/>
      <c r="AOE195" s="78"/>
      <c r="AOF195" s="81"/>
      <c r="AOG195" s="102"/>
      <c r="AOH195" s="80"/>
      <c r="AOI195" s="78"/>
      <c r="AOJ195" s="78"/>
      <c r="AOK195" s="78"/>
      <c r="AOL195" s="78"/>
      <c r="AOM195" s="83"/>
      <c r="AON195" s="84"/>
      <c r="AOO195" s="84"/>
      <c r="AOP195" s="84"/>
      <c r="AOQ195" s="85"/>
      <c r="AOR195" s="78"/>
      <c r="AOS195" s="78"/>
      <c r="AOT195" s="78"/>
      <c r="AOU195" s="100"/>
      <c r="AOV195" s="78"/>
      <c r="AOW195" s="81"/>
      <c r="AOX195" s="102"/>
      <c r="AOY195" s="80"/>
      <c r="AOZ195" s="78"/>
      <c r="APA195" s="78"/>
      <c r="APB195" s="78"/>
      <c r="APC195" s="78"/>
      <c r="APD195" s="83"/>
      <c r="APE195" s="84"/>
      <c r="APF195" s="84"/>
      <c r="APG195" s="84"/>
      <c r="APH195" s="85"/>
      <c r="API195" s="78"/>
      <c r="APJ195" s="78"/>
      <c r="APK195" s="78"/>
      <c r="APL195" s="100"/>
      <c r="APM195" s="78"/>
      <c r="APN195" s="81"/>
      <c r="APO195" s="102"/>
      <c r="APP195" s="80"/>
      <c r="APQ195" s="78"/>
      <c r="APR195" s="78"/>
      <c r="APS195" s="78"/>
      <c r="APT195" s="78"/>
      <c r="APU195" s="83"/>
      <c r="APV195" s="84"/>
      <c r="APW195" s="84"/>
      <c r="APX195" s="84"/>
      <c r="APY195" s="85"/>
      <c r="APZ195" s="78"/>
      <c r="AQA195" s="78"/>
      <c r="AQB195" s="78"/>
      <c r="AQC195" s="100"/>
      <c r="AQD195" s="78"/>
      <c r="AQE195" s="81"/>
      <c r="AQF195" s="102"/>
      <c r="AQG195" s="80"/>
      <c r="AQH195" s="78"/>
      <c r="AQI195" s="78"/>
      <c r="AQJ195" s="78"/>
      <c r="AQK195" s="78"/>
      <c r="AQL195" s="83"/>
      <c r="AQM195" s="84"/>
      <c r="AQN195" s="84"/>
      <c r="AQO195" s="84"/>
      <c r="AQP195" s="85"/>
      <c r="AQQ195" s="78"/>
      <c r="AQR195" s="78"/>
      <c r="AQS195" s="78"/>
      <c r="AQT195" s="100"/>
      <c r="AQU195" s="78"/>
      <c r="AQV195" s="81"/>
      <c r="AQW195" s="102"/>
      <c r="AQX195" s="80"/>
      <c r="AQY195" s="78"/>
      <c r="AQZ195" s="78"/>
      <c r="ARA195" s="78"/>
      <c r="ARB195" s="78"/>
      <c r="ARC195" s="83"/>
      <c r="ARD195" s="84"/>
      <c r="ARE195" s="84"/>
      <c r="ARF195" s="84"/>
      <c r="ARG195" s="85"/>
      <c r="ARH195" s="78"/>
      <c r="ARI195" s="78"/>
      <c r="ARJ195" s="78"/>
      <c r="ARK195" s="100"/>
      <c r="ARL195" s="78"/>
      <c r="ARM195" s="81"/>
      <c r="ARN195" s="102"/>
      <c r="ARO195" s="80"/>
      <c r="ARP195" s="78"/>
      <c r="ARQ195" s="78"/>
      <c r="ARR195" s="78"/>
      <c r="ARS195" s="78"/>
      <c r="ART195" s="83"/>
      <c r="ARU195" s="84"/>
      <c r="ARV195" s="84"/>
      <c r="ARW195" s="84"/>
      <c r="ARX195" s="85"/>
      <c r="ARY195" s="78"/>
      <c r="ARZ195" s="78"/>
      <c r="ASA195" s="78"/>
      <c r="ASB195" s="100"/>
      <c r="ASC195" s="78"/>
      <c r="ASD195" s="81"/>
      <c r="ASE195" s="102"/>
      <c r="ASF195" s="80"/>
      <c r="ASG195" s="78"/>
      <c r="ASH195" s="78"/>
      <c r="ASI195" s="78"/>
      <c r="ASJ195" s="78"/>
      <c r="ASK195" s="83"/>
      <c r="ASL195" s="84"/>
      <c r="ASM195" s="84"/>
      <c r="ASN195" s="84"/>
      <c r="ASO195" s="85"/>
      <c r="ASP195" s="78"/>
      <c r="ASQ195" s="78"/>
      <c r="ASR195" s="78"/>
      <c r="ASS195" s="100"/>
      <c r="AST195" s="78"/>
      <c r="ASU195" s="81"/>
      <c r="ASV195" s="102"/>
      <c r="ASW195" s="80"/>
      <c r="ASX195" s="78"/>
      <c r="ASY195" s="78"/>
      <c r="ASZ195" s="78"/>
      <c r="ATA195" s="78"/>
      <c r="ATB195" s="83"/>
      <c r="ATC195" s="84"/>
      <c r="ATD195" s="84"/>
      <c r="ATE195" s="84"/>
      <c r="ATF195" s="85"/>
      <c r="ATG195" s="78"/>
      <c r="ATH195" s="78"/>
      <c r="ATI195" s="78"/>
      <c r="ATJ195" s="100"/>
      <c r="ATK195" s="78"/>
      <c r="ATL195" s="81"/>
      <c r="ATM195" s="102"/>
      <c r="ATN195" s="80"/>
      <c r="ATO195" s="78"/>
      <c r="ATP195" s="78"/>
      <c r="ATQ195" s="78"/>
      <c r="ATR195" s="78"/>
      <c r="ATS195" s="83"/>
      <c r="ATT195" s="84"/>
      <c r="ATU195" s="84"/>
      <c r="ATV195" s="84"/>
      <c r="ATW195" s="85"/>
      <c r="ATX195" s="78"/>
      <c r="ATY195" s="78"/>
      <c r="ATZ195" s="78"/>
      <c r="AUA195" s="100"/>
      <c r="AUB195" s="78"/>
      <c r="AUC195" s="81"/>
      <c r="AUD195" s="102"/>
      <c r="AUE195" s="80"/>
      <c r="AUF195" s="78"/>
      <c r="AUG195" s="78"/>
      <c r="AUH195" s="78"/>
      <c r="AUI195" s="78"/>
      <c r="AUJ195" s="83"/>
      <c r="AUK195" s="84"/>
      <c r="AUL195" s="84"/>
      <c r="AUM195" s="84"/>
      <c r="AUN195" s="85"/>
      <c r="AUO195" s="78"/>
      <c r="AUP195" s="78"/>
      <c r="AUQ195" s="78"/>
      <c r="AUR195" s="100"/>
      <c r="AUS195" s="78"/>
      <c r="AUT195" s="81"/>
      <c r="AUU195" s="102"/>
      <c r="AUV195" s="80"/>
      <c r="AUW195" s="78"/>
      <c r="AUX195" s="78"/>
      <c r="AUY195" s="78"/>
      <c r="AUZ195" s="78"/>
      <c r="AVA195" s="83"/>
      <c r="AVB195" s="84"/>
      <c r="AVC195" s="84"/>
      <c r="AVD195" s="84"/>
      <c r="AVE195" s="85"/>
      <c r="AVF195" s="78"/>
      <c r="AVG195" s="78"/>
      <c r="AVH195" s="78"/>
      <c r="AVI195" s="100"/>
      <c r="AVJ195" s="78"/>
      <c r="AVK195" s="81"/>
      <c r="AVL195" s="102"/>
      <c r="AVM195" s="80"/>
      <c r="AVN195" s="78"/>
      <c r="AVO195" s="78"/>
      <c r="AVP195" s="78"/>
      <c r="AVQ195" s="78"/>
      <c r="AVR195" s="83"/>
      <c r="AVS195" s="84"/>
      <c r="AVT195" s="84"/>
      <c r="AVU195" s="84"/>
      <c r="AVV195" s="85"/>
      <c r="AVW195" s="78"/>
      <c r="AVX195" s="78"/>
      <c r="AVY195" s="78"/>
      <c r="AVZ195" s="100"/>
      <c r="AWA195" s="78"/>
      <c r="AWB195" s="81"/>
      <c r="AWC195" s="102"/>
      <c r="AWD195" s="80"/>
      <c r="AWE195" s="78"/>
      <c r="AWF195" s="78"/>
      <c r="AWG195" s="78"/>
      <c r="AWH195" s="78"/>
      <c r="AWI195" s="83"/>
      <c r="AWJ195" s="84"/>
      <c r="AWK195" s="84"/>
      <c r="AWL195" s="84"/>
      <c r="AWM195" s="85"/>
      <c r="AWN195" s="78"/>
      <c r="AWO195" s="78"/>
      <c r="AWP195" s="78"/>
      <c r="AWQ195" s="100"/>
      <c r="AWR195" s="78"/>
      <c r="AWS195" s="81"/>
      <c r="AWT195" s="102"/>
      <c r="AWU195" s="80"/>
      <c r="AWV195" s="78"/>
      <c r="AWW195" s="78"/>
      <c r="AWX195" s="78"/>
      <c r="AWY195" s="78"/>
      <c r="AWZ195" s="83"/>
      <c r="AXA195" s="84"/>
      <c r="AXB195" s="84"/>
      <c r="AXC195" s="84"/>
      <c r="AXD195" s="85"/>
      <c r="AXE195" s="78"/>
      <c r="AXF195" s="78"/>
      <c r="AXG195" s="78"/>
      <c r="AXH195" s="100"/>
      <c r="AXI195" s="78"/>
      <c r="AXJ195" s="81"/>
      <c r="AXK195" s="102"/>
      <c r="AXL195" s="80"/>
      <c r="AXM195" s="78"/>
      <c r="AXN195" s="78"/>
      <c r="AXO195" s="78"/>
      <c r="AXP195" s="78"/>
      <c r="AXQ195" s="83"/>
      <c r="AXR195" s="84"/>
      <c r="AXS195" s="84"/>
      <c r="AXT195" s="84"/>
      <c r="AXU195" s="85"/>
      <c r="AXV195" s="78"/>
      <c r="AXW195" s="78"/>
      <c r="AXX195" s="78"/>
      <c r="AXY195" s="100"/>
      <c r="AXZ195" s="78"/>
      <c r="AYA195" s="81"/>
      <c r="AYB195" s="102"/>
      <c r="AYC195" s="80"/>
      <c r="AYD195" s="78"/>
      <c r="AYE195" s="78"/>
      <c r="AYF195" s="78"/>
      <c r="AYG195" s="78"/>
      <c r="AYH195" s="83"/>
      <c r="AYI195" s="84"/>
      <c r="AYJ195" s="84"/>
      <c r="AYK195" s="84"/>
      <c r="AYL195" s="85"/>
      <c r="AYM195" s="78"/>
      <c r="AYN195" s="78"/>
      <c r="AYO195" s="78"/>
      <c r="AYP195" s="100"/>
      <c r="AYQ195" s="78"/>
      <c r="AYR195" s="81"/>
      <c r="AYS195" s="102"/>
      <c r="AYT195" s="80"/>
      <c r="AYU195" s="78"/>
      <c r="AYV195" s="78"/>
      <c r="AYW195" s="78"/>
      <c r="AYX195" s="78"/>
      <c r="AYY195" s="83"/>
      <c r="AYZ195" s="84"/>
      <c r="AZA195" s="84"/>
      <c r="AZB195" s="84"/>
      <c r="AZC195" s="85"/>
      <c r="AZD195" s="78"/>
      <c r="AZE195" s="78"/>
      <c r="AZF195" s="78"/>
      <c r="AZG195" s="100"/>
      <c r="AZH195" s="78"/>
      <c r="AZI195" s="81"/>
      <c r="AZJ195" s="102"/>
      <c r="AZK195" s="80"/>
      <c r="AZL195" s="78"/>
      <c r="AZM195" s="78"/>
      <c r="AZN195" s="78"/>
      <c r="AZO195" s="78"/>
      <c r="AZP195" s="83"/>
      <c r="AZQ195" s="84"/>
      <c r="AZR195" s="84"/>
      <c r="AZS195" s="84"/>
      <c r="AZT195" s="85"/>
      <c r="AZU195" s="78"/>
      <c r="AZV195" s="78"/>
      <c r="AZW195" s="78"/>
      <c r="AZX195" s="100"/>
      <c r="AZY195" s="78"/>
      <c r="AZZ195" s="81"/>
      <c r="BAA195" s="102"/>
      <c r="BAB195" s="80"/>
      <c r="BAC195" s="78"/>
      <c r="BAD195" s="78"/>
      <c r="BAE195" s="78"/>
      <c r="BAF195" s="78"/>
      <c r="BAG195" s="83"/>
      <c r="BAH195" s="84"/>
      <c r="BAI195" s="84"/>
      <c r="BAJ195" s="84"/>
      <c r="BAK195" s="85"/>
      <c r="BAL195" s="78"/>
      <c r="BAM195" s="78"/>
      <c r="BAN195" s="78"/>
      <c r="BAO195" s="100"/>
      <c r="BAP195" s="78"/>
      <c r="BAQ195" s="81"/>
      <c r="BAR195" s="102"/>
      <c r="BAS195" s="80"/>
      <c r="BAT195" s="78"/>
      <c r="BAU195" s="78"/>
      <c r="BAV195" s="78"/>
      <c r="BAW195" s="78"/>
      <c r="BAX195" s="83"/>
      <c r="BAY195" s="84"/>
      <c r="BAZ195" s="84"/>
      <c r="BBA195" s="84"/>
      <c r="BBB195" s="85"/>
      <c r="BBC195" s="78"/>
      <c r="BBD195" s="78"/>
      <c r="BBE195" s="78"/>
      <c r="BBF195" s="100"/>
      <c r="BBG195" s="78"/>
      <c r="BBH195" s="81"/>
      <c r="BBI195" s="102"/>
      <c r="BBJ195" s="80"/>
      <c r="BBK195" s="78"/>
      <c r="BBL195" s="78"/>
      <c r="BBM195" s="78"/>
      <c r="BBN195" s="78"/>
      <c r="BBO195" s="83"/>
      <c r="BBP195" s="84"/>
      <c r="BBQ195" s="84"/>
      <c r="BBR195" s="84"/>
      <c r="BBS195" s="85"/>
      <c r="BBT195" s="78"/>
      <c r="BBU195" s="78"/>
      <c r="BBV195" s="78"/>
      <c r="BBW195" s="100"/>
      <c r="BBX195" s="78"/>
      <c r="BBY195" s="81"/>
      <c r="BBZ195" s="102"/>
      <c r="BCA195" s="80"/>
      <c r="BCB195" s="78"/>
      <c r="BCC195" s="78"/>
      <c r="BCD195" s="78"/>
      <c r="BCE195" s="78"/>
      <c r="BCF195" s="83"/>
      <c r="BCG195" s="84"/>
      <c r="BCH195" s="84"/>
      <c r="BCI195" s="84"/>
      <c r="BCJ195" s="85"/>
      <c r="BCK195" s="78"/>
      <c r="BCL195" s="78"/>
      <c r="BCM195" s="78"/>
      <c r="BCN195" s="100"/>
      <c r="BCO195" s="78"/>
      <c r="BCP195" s="81"/>
      <c r="BCQ195" s="102"/>
      <c r="BCR195" s="80"/>
      <c r="BCS195" s="78"/>
      <c r="BCT195" s="78"/>
      <c r="BCU195" s="78"/>
      <c r="BCV195" s="78"/>
      <c r="BCW195" s="83"/>
      <c r="BCX195" s="84"/>
      <c r="BCY195" s="84"/>
      <c r="BCZ195" s="84"/>
      <c r="BDA195" s="85"/>
      <c r="BDB195" s="78"/>
      <c r="BDC195" s="78"/>
      <c r="BDD195" s="78"/>
      <c r="BDE195" s="100"/>
      <c r="BDF195" s="78"/>
      <c r="BDG195" s="81"/>
      <c r="BDH195" s="102"/>
      <c r="BDI195" s="80"/>
      <c r="BDJ195" s="78"/>
      <c r="BDK195" s="78"/>
      <c r="BDL195" s="78"/>
      <c r="BDM195" s="78"/>
      <c r="BDN195" s="83"/>
      <c r="BDO195" s="84"/>
      <c r="BDP195" s="84"/>
      <c r="BDQ195" s="84"/>
      <c r="BDR195" s="85"/>
      <c r="BDS195" s="78"/>
      <c r="BDT195" s="78"/>
      <c r="BDU195" s="78"/>
      <c r="BDV195" s="100"/>
      <c r="BDW195" s="78"/>
      <c r="BDX195" s="81"/>
      <c r="BDY195" s="102"/>
      <c r="BDZ195" s="80"/>
      <c r="BEA195" s="78"/>
      <c r="BEB195" s="78"/>
      <c r="BEC195" s="78"/>
      <c r="BED195" s="78"/>
      <c r="BEE195" s="83"/>
      <c r="BEF195" s="84"/>
      <c r="BEG195" s="84"/>
      <c r="BEH195" s="84"/>
      <c r="BEI195" s="85"/>
      <c r="BEJ195" s="78"/>
      <c r="BEK195" s="78"/>
      <c r="BEL195" s="78"/>
      <c r="BEM195" s="100"/>
      <c r="BEN195" s="78"/>
      <c r="BEO195" s="81"/>
      <c r="BEP195" s="102"/>
      <c r="BEQ195" s="80"/>
      <c r="BER195" s="78"/>
      <c r="BES195" s="78"/>
      <c r="BET195" s="78"/>
      <c r="BEU195" s="78"/>
      <c r="BEV195" s="83"/>
      <c r="BEW195" s="84"/>
      <c r="BEX195" s="84"/>
      <c r="BEY195" s="84"/>
      <c r="BEZ195" s="85"/>
      <c r="BFA195" s="78"/>
      <c r="BFB195" s="78"/>
      <c r="BFC195" s="78"/>
      <c r="BFD195" s="100"/>
      <c r="BFE195" s="78"/>
      <c r="BFF195" s="81"/>
      <c r="BFG195" s="102"/>
      <c r="BFH195" s="80"/>
      <c r="BFI195" s="78"/>
      <c r="BFJ195" s="78"/>
      <c r="BFK195" s="78"/>
      <c r="BFL195" s="78"/>
      <c r="BFM195" s="83"/>
      <c r="BFN195" s="84"/>
      <c r="BFO195" s="84"/>
      <c r="BFP195" s="84"/>
      <c r="BFQ195" s="85"/>
      <c r="BFR195" s="78"/>
      <c r="BFS195" s="78"/>
      <c r="BFT195" s="78"/>
      <c r="BFU195" s="100"/>
      <c r="BFV195" s="78"/>
      <c r="BFW195" s="81"/>
      <c r="BFX195" s="102"/>
      <c r="BFY195" s="80"/>
      <c r="BFZ195" s="78"/>
      <c r="BGA195" s="78"/>
      <c r="BGB195" s="78"/>
      <c r="BGC195" s="78"/>
      <c r="BGD195" s="83"/>
      <c r="BGE195" s="84"/>
      <c r="BGF195" s="84"/>
      <c r="BGG195" s="84"/>
      <c r="BGH195" s="85"/>
      <c r="BGI195" s="78"/>
      <c r="BGJ195" s="78"/>
      <c r="BGK195" s="78"/>
      <c r="BGL195" s="100"/>
      <c r="BGM195" s="78"/>
      <c r="BGN195" s="81"/>
      <c r="BGO195" s="102"/>
      <c r="BGP195" s="80"/>
      <c r="BGQ195" s="78"/>
      <c r="BGR195" s="78"/>
      <c r="BGS195" s="78"/>
      <c r="BGT195" s="78"/>
      <c r="BGU195" s="83"/>
      <c r="BGV195" s="84"/>
      <c r="BGW195" s="84"/>
      <c r="BGX195" s="84"/>
      <c r="BGY195" s="85"/>
      <c r="BGZ195" s="78"/>
      <c r="BHA195" s="78"/>
      <c r="BHB195" s="78"/>
      <c r="BHC195" s="100"/>
      <c r="BHD195" s="78"/>
      <c r="BHE195" s="81"/>
      <c r="BHF195" s="102"/>
      <c r="BHG195" s="80"/>
      <c r="BHH195" s="78"/>
      <c r="BHI195" s="78"/>
      <c r="BHJ195" s="78"/>
      <c r="BHK195" s="78"/>
      <c r="BHL195" s="83"/>
      <c r="BHM195" s="84"/>
      <c r="BHN195" s="84"/>
      <c r="BHO195" s="84"/>
      <c r="BHP195" s="85"/>
      <c r="BHQ195" s="78"/>
      <c r="BHR195" s="78"/>
      <c r="BHS195" s="78"/>
      <c r="BHT195" s="100"/>
      <c r="BHU195" s="78"/>
      <c r="BHV195" s="81"/>
      <c r="BHW195" s="102"/>
      <c r="BHX195" s="80"/>
      <c r="BHY195" s="78"/>
      <c r="BHZ195" s="78"/>
      <c r="BIA195" s="78"/>
      <c r="BIB195" s="78"/>
      <c r="BIC195" s="83"/>
      <c r="BID195" s="84"/>
      <c r="BIE195" s="84"/>
      <c r="BIF195" s="84"/>
      <c r="BIG195" s="85"/>
      <c r="BIH195" s="78"/>
      <c r="BII195" s="78"/>
      <c r="BIJ195" s="78"/>
      <c r="BIK195" s="100"/>
      <c r="BIL195" s="78"/>
      <c r="BIM195" s="81"/>
      <c r="BIN195" s="102"/>
      <c r="BIO195" s="80"/>
      <c r="BIP195" s="78"/>
      <c r="BIQ195" s="78"/>
      <c r="BIR195" s="78"/>
      <c r="BIS195" s="78"/>
      <c r="BIT195" s="83"/>
      <c r="BIU195" s="84"/>
      <c r="BIV195" s="84"/>
      <c r="BIW195" s="84"/>
      <c r="BIX195" s="85"/>
      <c r="BIY195" s="78"/>
      <c r="BIZ195" s="78"/>
      <c r="BJA195" s="78"/>
      <c r="BJB195" s="100"/>
      <c r="BJC195" s="78"/>
      <c r="BJD195" s="81"/>
      <c r="BJE195" s="102"/>
      <c r="BJF195" s="80"/>
      <c r="BJG195" s="78"/>
      <c r="BJH195" s="78"/>
      <c r="BJI195" s="78"/>
      <c r="BJJ195" s="78"/>
      <c r="BJK195" s="83"/>
      <c r="BJL195" s="84"/>
      <c r="BJM195" s="84"/>
      <c r="BJN195" s="84"/>
      <c r="BJO195" s="85"/>
      <c r="BJP195" s="78"/>
      <c r="BJQ195" s="78"/>
      <c r="BJR195" s="78"/>
      <c r="BJS195" s="100"/>
      <c r="BJT195" s="78"/>
      <c r="BJU195" s="81"/>
      <c r="BJV195" s="102"/>
      <c r="BJW195" s="80"/>
      <c r="BJX195" s="78"/>
      <c r="BJY195" s="78"/>
      <c r="BJZ195" s="78"/>
      <c r="BKA195" s="78"/>
      <c r="BKB195" s="83"/>
      <c r="BKC195" s="84"/>
      <c r="BKD195" s="84"/>
      <c r="BKE195" s="84"/>
      <c r="BKF195" s="85"/>
      <c r="BKG195" s="78"/>
      <c r="BKH195" s="78"/>
      <c r="BKI195" s="78"/>
      <c r="BKJ195" s="100"/>
      <c r="BKK195" s="78"/>
      <c r="BKL195" s="81"/>
      <c r="BKM195" s="102"/>
      <c r="BKN195" s="80"/>
      <c r="BKO195" s="78"/>
      <c r="BKP195" s="78"/>
      <c r="BKQ195" s="78"/>
      <c r="BKR195" s="78"/>
      <c r="BKS195" s="83"/>
      <c r="BKT195" s="84"/>
      <c r="BKU195" s="84"/>
      <c r="BKV195" s="84"/>
      <c r="BKW195" s="85"/>
      <c r="BKX195" s="78"/>
      <c r="BKY195" s="78"/>
      <c r="BKZ195" s="78"/>
      <c r="BLA195" s="100"/>
      <c r="BLB195" s="78"/>
      <c r="BLC195" s="81"/>
      <c r="BLD195" s="102"/>
      <c r="BLE195" s="80"/>
      <c r="BLF195" s="78"/>
      <c r="BLG195" s="78"/>
      <c r="BLH195" s="78"/>
      <c r="BLI195" s="78"/>
      <c r="BLJ195" s="83"/>
      <c r="BLK195" s="84"/>
      <c r="BLL195" s="84"/>
      <c r="BLM195" s="84"/>
      <c r="BLN195" s="85"/>
      <c r="BLO195" s="78"/>
      <c r="BLP195" s="78"/>
      <c r="BLQ195" s="78"/>
      <c r="BLR195" s="100"/>
      <c r="BLS195" s="78"/>
      <c r="BLT195" s="81"/>
      <c r="BLU195" s="102"/>
      <c r="BLV195" s="80"/>
      <c r="BLW195" s="78"/>
      <c r="BLX195" s="78"/>
      <c r="BLY195" s="78"/>
      <c r="BLZ195" s="78"/>
      <c r="BMA195" s="83"/>
      <c r="BMB195" s="84"/>
      <c r="BMC195" s="84"/>
      <c r="BMD195" s="84"/>
      <c r="BME195" s="85"/>
      <c r="BMF195" s="78"/>
      <c r="BMG195" s="78"/>
      <c r="BMH195" s="78"/>
      <c r="BMI195" s="100"/>
      <c r="BMJ195" s="78"/>
      <c r="BMK195" s="81"/>
      <c r="BML195" s="102"/>
      <c r="BMM195" s="80"/>
      <c r="BMN195" s="78"/>
      <c r="BMO195" s="78"/>
      <c r="BMP195" s="78"/>
      <c r="BMQ195" s="78"/>
      <c r="BMR195" s="83"/>
      <c r="BMS195" s="84"/>
      <c r="BMT195" s="84"/>
      <c r="BMU195" s="84"/>
      <c r="BMV195" s="85"/>
      <c r="BMW195" s="78"/>
      <c r="BMX195" s="78"/>
      <c r="BMY195" s="78"/>
      <c r="BMZ195" s="100"/>
      <c r="BNA195" s="78"/>
      <c r="BNB195" s="81"/>
      <c r="BNC195" s="102"/>
      <c r="BND195" s="80"/>
      <c r="BNE195" s="78"/>
      <c r="BNF195" s="78"/>
      <c r="BNG195" s="78"/>
      <c r="BNH195" s="78"/>
      <c r="BNI195" s="83"/>
      <c r="BNJ195" s="84"/>
      <c r="BNK195" s="84"/>
      <c r="BNL195" s="84"/>
      <c r="BNM195" s="85"/>
      <c r="BNN195" s="78"/>
      <c r="BNO195" s="78"/>
      <c r="BNP195" s="78"/>
      <c r="BNQ195" s="100"/>
      <c r="BNR195" s="78"/>
      <c r="BNS195" s="81"/>
      <c r="BNT195" s="102"/>
      <c r="BNU195" s="80"/>
      <c r="BNV195" s="78"/>
      <c r="BNW195" s="78"/>
      <c r="BNX195" s="78"/>
      <c r="BNY195" s="78"/>
      <c r="BNZ195" s="83"/>
      <c r="BOA195" s="84"/>
      <c r="BOB195" s="84"/>
      <c r="BOC195" s="84"/>
      <c r="BOD195" s="85"/>
      <c r="BOE195" s="78"/>
      <c r="BOF195" s="78"/>
      <c r="BOG195" s="78"/>
      <c r="BOH195" s="100"/>
      <c r="BOI195" s="78"/>
      <c r="BOJ195" s="81"/>
      <c r="BOK195" s="102"/>
      <c r="BOL195" s="80"/>
      <c r="BOM195" s="78"/>
      <c r="BON195" s="78"/>
      <c r="BOO195" s="78"/>
      <c r="BOP195" s="78"/>
      <c r="BOQ195" s="83"/>
      <c r="BOR195" s="84"/>
      <c r="BOS195" s="84"/>
      <c r="BOT195" s="84"/>
      <c r="BOU195" s="85"/>
      <c r="BOV195" s="78"/>
      <c r="BOW195" s="78"/>
      <c r="BOX195" s="78"/>
      <c r="BOY195" s="100"/>
      <c r="BOZ195" s="78"/>
      <c r="BPA195" s="81"/>
      <c r="BPB195" s="102"/>
      <c r="BPC195" s="80"/>
      <c r="BPD195" s="78"/>
      <c r="BPE195" s="78"/>
      <c r="BPF195" s="78"/>
      <c r="BPG195" s="78"/>
      <c r="BPH195" s="83"/>
      <c r="BPI195" s="84"/>
      <c r="BPJ195" s="84"/>
      <c r="BPK195" s="84"/>
      <c r="BPL195" s="85"/>
      <c r="BPM195" s="78"/>
      <c r="BPN195" s="78"/>
      <c r="BPO195" s="78"/>
      <c r="BPP195" s="100"/>
      <c r="BPQ195" s="78"/>
      <c r="BPR195" s="81"/>
      <c r="BPS195" s="102"/>
      <c r="BPT195" s="80"/>
      <c r="BPU195" s="78"/>
      <c r="BPV195" s="78"/>
      <c r="BPW195" s="78"/>
      <c r="BPX195" s="78"/>
      <c r="BPY195" s="83"/>
      <c r="BPZ195" s="84"/>
      <c r="BQA195" s="84"/>
      <c r="BQB195" s="84"/>
      <c r="BQC195" s="85"/>
      <c r="BQD195" s="78"/>
      <c r="BQE195" s="78"/>
      <c r="BQF195" s="78"/>
      <c r="BQG195" s="100"/>
      <c r="BQH195" s="78"/>
      <c r="BQI195" s="81"/>
      <c r="BQJ195" s="102"/>
      <c r="BQK195" s="80"/>
      <c r="BQL195" s="78"/>
      <c r="BQM195" s="78"/>
      <c r="BQN195" s="78"/>
      <c r="BQO195" s="78"/>
      <c r="BQP195" s="83"/>
      <c r="BQQ195" s="84"/>
      <c r="BQR195" s="84"/>
      <c r="BQS195" s="84"/>
      <c r="BQT195" s="85"/>
      <c r="BQU195" s="78"/>
      <c r="BQV195" s="78"/>
      <c r="BQW195" s="78"/>
      <c r="BQX195" s="100"/>
      <c r="BQY195" s="78"/>
      <c r="BQZ195" s="81"/>
      <c r="BRA195" s="102"/>
      <c r="BRB195" s="80"/>
      <c r="BRC195" s="78"/>
      <c r="BRD195" s="78"/>
      <c r="BRE195" s="78"/>
      <c r="BRF195" s="78"/>
      <c r="BRG195" s="83"/>
      <c r="BRH195" s="84"/>
      <c r="BRI195" s="84"/>
      <c r="BRJ195" s="84"/>
      <c r="BRK195" s="85"/>
      <c r="BRL195" s="78"/>
      <c r="BRM195" s="78"/>
      <c r="BRN195" s="78"/>
      <c r="BRO195" s="100"/>
      <c r="BRP195" s="78"/>
      <c r="BRQ195" s="81"/>
      <c r="BRR195" s="102"/>
      <c r="BRS195" s="80"/>
      <c r="BRT195" s="78"/>
      <c r="BRU195" s="78"/>
      <c r="BRV195" s="78"/>
      <c r="BRW195" s="78"/>
      <c r="BRX195" s="83"/>
      <c r="BRY195" s="84"/>
      <c r="BRZ195" s="84"/>
      <c r="BSA195" s="84"/>
      <c r="BSB195" s="85"/>
      <c r="BSC195" s="78"/>
      <c r="BSD195" s="78"/>
      <c r="BSE195" s="78"/>
      <c r="BSF195" s="100"/>
      <c r="BSG195" s="78"/>
      <c r="BSH195" s="81"/>
      <c r="BSI195" s="102"/>
      <c r="BSJ195" s="80"/>
      <c r="BSK195" s="78"/>
      <c r="BSL195" s="78"/>
      <c r="BSM195" s="78"/>
      <c r="BSN195" s="78"/>
      <c r="BSO195" s="83"/>
      <c r="BSP195" s="84"/>
      <c r="BSQ195" s="84"/>
      <c r="BSR195" s="84"/>
      <c r="BSS195" s="85"/>
      <c r="BST195" s="78"/>
      <c r="BSU195" s="78"/>
      <c r="BSV195" s="78"/>
      <c r="BSW195" s="100"/>
      <c r="BSX195" s="78"/>
      <c r="BSY195" s="81"/>
      <c r="BSZ195" s="102"/>
      <c r="BTA195" s="80"/>
      <c r="BTB195" s="78"/>
      <c r="BTC195" s="78"/>
      <c r="BTD195" s="78"/>
      <c r="BTE195" s="78"/>
      <c r="BTF195" s="83"/>
      <c r="BTG195" s="84"/>
      <c r="BTH195" s="84"/>
      <c r="BTI195" s="84"/>
      <c r="BTJ195" s="85"/>
      <c r="BTK195" s="78"/>
      <c r="BTL195" s="78"/>
      <c r="BTM195" s="78"/>
      <c r="BTN195" s="100"/>
      <c r="BTO195" s="78"/>
      <c r="BTP195" s="81"/>
      <c r="BTQ195" s="102"/>
      <c r="BTR195" s="80"/>
      <c r="BTS195" s="78"/>
      <c r="BTT195" s="78"/>
      <c r="BTU195" s="78"/>
      <c r="BTV195" s="78"/>
      <c r="BTW195" s="83"/>
      <c r="BTX195" s="84"/>
      <c r="BTY195" s="84"/>
      <c r="BTZ195" s="84"/>
      <c r="BUA195" s="85"/>
      <c r="BUB195" s="78"/>
      <c r="BUC195" s="78"/>
      <c r="BUD195" s="78"/>
      <c r="BUE195" s="100"/>
      <c r="BUF195" s="78"/>
      <c r="BUG195" s="81"/>
      <c r="BUH195" s="102"/>
      <c r="BUI195" s="80"/>
      <c r="BUJ195" s="78"/>
      <c r="BUK195" s="78"/>
      <c r="BUL195" s="78"/>
      <c r="BUM195" s="78"/>
      <c r="BUN195" s="83"/>
      <c r="BUO195" s="84"/>
      <c r="BUP195" s="84"/>
      <c r="BUQ195" s="84"/>
      <c r="BUR195" s="85"/>
      <c r="BUS195" s="78"/>
      <c r="BUT195" s="78"/>
      <c r="BUU195" s="78"/>
      <c r="BUV195" s="100"/>
      <c r="BUW195" s="78"/>
      <c r="BUX195" s="81"/>
      <c r="BUY195" s="102"/>
      <c r="BUZ195" s="80"/>
      <c r="BVA195" s="78"/>
      <c r="BVB195" s="78"/>
      <c r="BVC195" s="78"/>
      <c r="BVD195" s="78"/>
      <c r="BVE195" s="83"/>
      <c r="BVF195" s="84"/>
      <c r="BVG195" s="84"/>
      <c r="BVH195" s="84"/>
      <c r="BVI195" s="85"/>
      <c r="BVJ195" s="78"/>
      <c r="BVK195" s="78"/>
      <c r="BVL195" s="78"/>
      <c r="BVM195" s="100"/>
      <c r="BVN195" s="78"/>
      <c r="BVO195" s="81"/>
      <c r="BVP195" s="102"/>
      <c r="BVQ195" s="80"/>
      <c r="BVR195" s="78"/>
      <c r="BVS195" s="78"/>
      <c r="BVT195" s="78"/>
      <c r="BVU195" s="78"/>
      <c r="BVV195" s="83"/>
      <c r="BVW195" s="84"/>
      <c r="BVX195" s="84"/>
      <c r="BVY195" s="84"/>
      <c r="BVZ195" s="85"/>
      <c r="BWA195" s="78"/>
      <c r="BWB195" s="78"/>
      <c r="BWC195" s="78"/>
      <c r="BWD195" s="100"/>
      <c r="BWE195" s="78"/>
      <c r="BWF195" s="81"/>
      <c r="BWG195" s="102"/>
      <c r="BWH195" s="80"/>
      <c r="BWI195" s="78"/>
      <c r="BWJ195" s="78"/>
      <c r="BWK195" s="78"/>
      <c r="BWL195" s="78"/>
      <c r="BWM195" s="83"/>
      <c r="BWN195" s="84"/>
      <c r="BWO195" s="84"/>
      <c r="BWP195" s="84"/>
      <c r="BWQ195" s="85"/>
      <c r="BWR195" s="78"/>
      <c r="BWS195" s="78"/>
      <c r="BWT195" s="78"/>
      <c r="BWU195" s="100"/>
      <c r="BWV195" s="78"/>
      <c r="BWW195" s="81"/>
      <c r="BWX195" s="102"/>
      <c r="BWY195" s="80"/>
      <c r="BWZ195" s="78"/>
      <c r="BXA195" s="78"/>
      <c r="BXB195" s="78"/>
      <c r="BXC195" s="78"/>
      <c r="BXD195" s="83"/>
      <c r="BXE195" s="84"/>
      <c r="BXF195" s="84"/>
      <c r="BXG195" s="84"/>
      <c r="BXH195" s="85"/>
      <c r="BXI195" s="78"/>
      <c r="BXJ195" s="78"/>
      <c r="BXK195" s="78"/>
      <c r="BXL195" s="100"/>
      <c r="BXM195" s="78"/>
      <c r="BXN195" s="81"/>
      <c r="BXO195" s="102"/>
      <c r="BXP195" s="80"/>
      <c r="BXQ195" s="78"/>
      <c r="BXR195" s="78"/>
      <c r="BXS195" s="78"/>
      <c r="BXT195" s="78"/>
      <c r="BXU195" s="83"/>
      <c r="BXV195" s="84"/>
      <c r="BXW195" s="84"/>
      <c r="BXX195" s="84"/>
      <c r="BXY195" s="85"/>
      <c r="BXZ195" s="78"/>
      <c r="BYA195" s="78"/>
      <c r="BYB195" s="78"/>
      <c r="BYC195" s="100"/>
      <c r="BYD195" s="78"/>
      <c r="BYE195" s="81"/>
      <c r="BYF195" s="102"/>
      <c r="BYG195" s="80"/>
      <c r="BYH195" s="78"/>
      <c r="BYI195" s="78"/>
      <c r="BYJ195" s="78"/>
      <c r="BYK195" s="78"/>
      <c r="BYL195" s="83"/>
      <c r="BYM195" s="84"/>
      <c r="BYN195" s="84"/>
      <c r="BYO195" s="84"/>
      <c r="BYP195" s="85"/>
      <c r="BYQ195" s="78"/>
      <c r="BYR195" s="78"/>
      <c r="BYS195" s="78"/>
      <c r="BYT195" s="100"/>
      <c r="BYU195" s="78"/>
      <c r="BYV195" s="81"/>
      <c r="BYW195" s="102"/>
      <c r="BYX195" s="80"/>
      <c r="BYY195" s="78"/>
      <c r="BYZ195" s="78"/>
      <c r="BZA195" s="78"/>
      <c r="BZB195" s="78"/>
      <c r="BZC195" s="83"/>
      <c r="BZD195" s="84"/>
      <c r="BZE195" s="84"/>
      <c r="BZF195" s="84"/>
      <c r="BZG195" s="85"/>
      <c r="BZH195" s="78"/>
      <c r="BZI195" s="78"/>
      <c r="BZJ195" s="78"/>
      <c r="BZK195" s="100"/>
      <c r="BZL195" s="78"/>
      <c r="BZM195" s="81"/>
      <c r="BZN195" s="102"/>
      <c r="BZO195" s="80"/>
      <c r="BZP195" s="78"/>
      <c r="BZQ195" s="78"/>
      <c r="BZR195" s="78"/>
      <c r="BZS195" s="78"/>
      <c r="BZT195" s="83"/>
      <c r="BZU195" s="84"/>
      <c r="BZV195" s="84"/>
      <c r="BZW195" s="84"/>
      <c r="BZX195" s="85"/>
      <c r="BZY195" s="78"/>
      <c r="BZZ195" s="78"/>
      <c r="CAA195" s="78"/>
      <c r="CAB195" s="100"/>
      <c r="CAC195" s="78"/>
      <c r="CAD195" s="81"/>
      <c r="CAE195" s="102"/>
      <c r="CAF195" s="80"/>
      <c r="CAG195" s="78"/>
      <c r="CAH195" s="78"/>
      <c r="CAI195" s="78"/>
      <c r="CAJ195" s="78"/>
      <c r="CAK195" s="83"/>
      <c r="CAL195" s="84"/>
      <c r="CAM195" s="84"/>
      <c r="CAN195" s="84"/>
      <c r="CAO195" s="85"/>
      <c r="CAP195" s="78"/>
      <c r="CAQ195" s="78"/>
      <c r="CAR195" s="78"/>
      <c r="CAS195" s="100"/>
      <c r="CAT195" s="78"/>
      <c r="CAU195" s="81"/>
      <c r="CAV195" s="102"/>
      <c r="CAW195" s="80"/>
      <c r="CAX195" s="78"/>
      <c r="CAY195" s="78"/>
      <c r="CAZ195" s="78"/>
      <c r="CBA195" s="78"/>
      <c r="CBB195" s="83"/>
      <c r="CBC195" s="84"/>
      <c r="CBD195" s="84"/>
      <c r="CBE195" s="84"/>
      <c r="CBF195" s="85"/>
      <c r="CBG195" s="78"/>
      <c r="CBH195" s="78"/>
      <c r="CBI195" s="78"/>
      <c r="CBJ195" s="100"/>
      <c r="CBK195" s="78"/>
      <c r="CBL195" s="81"/>
      <c r="CBM195" s="102"/>
      <c r="CBN195" s="80"/>
      <c r="CBO195" s="78"/>
      <c r="CBP195" s="78"/>
      <c r="CBQ195" s="78"/>
      <c r="CBR195" s="78"/>
      <c r="CBS195" s="83"/>
      <c r="CBT195" s="84"/>
      <c r="CBU195" s="84"/>
      <c r="CBV195" s="84"/>
      <c r="CBW195" s="85"/>
      <c r="CBX195" s="78"/>
      <c r="CBY195" s="78"/>
      <c r="CBZ195" s="78"/>
      <c r="CCA195" s="100"/>
      <c r="CCB195" s="78"/>
      <c r="CCC195" s="81"/>
      <c r="CCD195" s="102"/>
      <c r="CCE195" s="80"/>
      <c r="CCF195" s="78"/>
      <c r="CCG195" s="78"/>
      <c r="CCH195" s="78"/>
      <c r="CCI195" s="78"/>
      <c r="CCJ195" s="83"/>
      <c r="CCK195" s="84"/>
      <c r="CCL195" s="84"/>
      <c r="CCM195" s="84"/>
      <c r="CCN195" s="85"/>
      <c r="CCO195" s="78"/>
      <c r="CCP195" s="78"/>
      <c r="CCQ195" s="78"/>
      <c r="CCR195" s="100"/>
      <c r="CCS195" s="78"/>
      <c r="CCT195" s="81"/>
      <c r="CCU195" s="102"/>
      <c r="CCV195" s="80"/>
      <c r="CCW195" s="78"/>
      <c r="CCX195" s="78"/>
      <c r="CCY195" s="78"/>
      <c r="CCZ195" s="78"/>
      <c r="CDA195" s="83"/>
      <c r="CDB195" s="84"/>
      <c r="CDC195" s="84"/>
      <c r="CDD195" s="84"/>
      <c r="CDE195" s="85"/>
      <c r="CDF195" s="78"/>
      <c r="CDG195" s="78"/>
      <c r="CDH195" s="78"/>
      <c r="CDI195" s="100"/>
      <c r="CDJ195" s="78"/>
      <c r="CDK195" s="81"/>
      <c r="CDL195" s="102"/>
      <c r="CDM195" s="80"/>
      <c r="CDN195" s="78"/>
      <c r="CDO195" s="78"/>
      <c r="CDP195" s="78"/>
      <c r="CDQ195" s="78"/>
      <c r="CDR195" s="83"/>
      <c r="CDS195" s="84"/>
      <c r="CDT195" s="84"/>
      <c r="CDU195" s="84"/>
      <c r="CDV195" s="85"/>
      <c r="CDW195" s="78"/>
      <c r="CDX195" s="78"/>
      <c r="CDY195" s="78"/>
      <c r="CDZ195" s="100"/>
      <c r="CEA195" s="78"/>
      <c r="CEB195" s="81"/>
      <c r="CEC195" s="102"/>
      <c r="CED195" s="80"/>
      <c r="CEE195" s="78"/>
      <c r="CEF195" s="78"/>
      <c r="CEG195" s="78"/>
      <c r="CEH195" s="78"/>
      <c r="CEI195" s="83"/>
      <c r="CEJ195" s="84"/>
      <c r="CEK195" s="84"/>
      <c r="CEL195" s="84"/>
      <c r="CEM195" s="85"/>
      <c r="CEN195" s="78"/>
      <c r="CEO195" s="78"/>
      <c r="CEP195" s="78"/>
      <c r="CEQ195" s="100"/>
      <c r="CER195" s="78"/>
      <c r="CES195" s="81"/>
      <c r="CET195" s="102"/>
      <c r="CEU195" s="80"/>
      <c r="CEV195" s="78"/>
      <c r="CEW195" s="78"/>
      <c r="CEX195" s="78"/>
      <c r="CEY195" s="78"/>
      <c r="CEZ195" s="83"/>
      <c r="CFA195" s="84"/>
      <c r="CFB195" s="84"/>
      <c r="CFC195" s="84"/>
      <c r="CFD195" s="85"/>
      <c r="CFE195" s="78"/>
      <c r="CFF195" s="78"/>
      <c r="CFG195" s="78"/>
      <c r="CFH195" s="100"/>
      <c r="CFI195" s="78"/>
      <c r="CFJ195" s="81"/>
      <c r="CFK195" s="102"/>
      <c r="CFL195" s="80"/>
      <c r="CFM195" s="78"/>
      <c r="CFN195" s="78"/>
      <c r="CFO195" s="78"/>
      <c r="CFP195" s="78"/>
      <c r="CFQ195" s="83"/>
      <c r="CFR195" s="84"/>
      <c r="CFS195" s="84"/>
      <c r="CFT195" s="84"/>
      <c r="CFU195" s="85"/>
      <c r="CFV195" s="78"/>
      <c r="CFW195" s="78"/>
      <c r="CFX195" s="78"/>
      <c r="CFY195" s="100"/>
      <c r="CFZ195" s="78"/>
      <c r="CGA195" s="81"/>
      <c r="CGB195" s="102"/>
      <c r="CGC195" s="80"/>
      <c r="CGD195" s="78"/>
      <c r="CGE195" s="78"/>
      <c r="CGF195" s="78"/>
      <c r="CGG195" s="78"/>
      <c r="CGH195" s="83"/>
      <c r="CGI195" s="84"/>
      <c r="CGJ195" s="84"/>
      <c r="CGK195" s="84"/>
      <c r="CGL195" s="85"/>
      <c r="CGM195" s="78"/>
      <c r="CGN195" s="78"/>
      <c r="CGO195" s="78"/>
      <c r="CGP195" s="100"/>
      <c r="CGQ195" s="78"/>
      <c r="CGR195" s="81"/>
      <c r="CGS195" s="102"/>
      <c r="CGT195" s="80"/>
      <c r="CGU195" s="78"/>
      <c r="CGV195" s="78"/>
      <c r="CGW195" s="78"/>
      <c r="CGX195" s="78"/>
      <c r="CGY195" s="83"/>
      <c r="CGZ195" s="84"/>
      <c r="CHA195" s="84"/>
      <c r="CHB195" s="84"/>
      <c r="CHC195" s="85"/>
      <c r="CHD195" s="78"/>
      <c r="CHE195" s="78"/>
      <c r="CHF195" s="78"/>
      <c r="CHG195" s="100"/>
      <c r="CHH195" s="78"/>
      <c r="CHI195" s="81"/>
      <c r="CHJ195" s="102"/>
      <c r="CHK195" s="80"/>
      <c r="CHL195" s="78"/>
      <c r="CHM195" s="78"/>
      <c r="CHN195" s="78"/>
      <c r="CHO195" s="78"/>
      <c r="CHP195" s="83"/>
      <c r="CHQ195" s="84"/>
      <c r="CHR195" s="84"/>
      <c r="CHS195" s="84"/>
      <c r="CHT195" s="85"/>
      <c r="CHU195" s="78"/>
      <c r="CHV195" s="78"/>
      <c r="CHW195" s="78"/>
      <c r="CHX195" s="100"/>
      <c r="CHY195" s="78"/>
      <c r="CHZ195" s="81"/>
      <c r="CIA195" s="102"/>
      <c r="CIB195" s="80"/>
      <c r="CIC195" s="78"/>
      <c r="CID195" s="78"/>
      <c r="CIE195" s="78"/>
      <c r="CIF195" s="78"/>
      <c r="CIG195" s="83"/>
      <c r="CIH195" s="84"/>
      <c r="CII195" s="84"/>
      <c r="CIJ195" s="84"/>
      <c r="CIK195" s="85"/>
      <c r="CIL195" s="78"/>
      <c r="CIM195" s="78"/>
      <c r="CIN195" s="78"/>
      <c r="CIO195" s="100"/>
      <c r="CIP195" s="78"/>
      <c r="CIQ195" s="81"/>
      <c r="CIR195" s="102"/>
      <c r="CIS195" s="80"/>
      <c r="CIT195" s="78"/>
      <c r="CIU195" s="78"/>
      <c r="CIV195" s="78"/>
      <c r="CIW195" s="78"/>
      <c r="CIX195" s="83"/>
      <c r="CIY195" s="84"/>
      <c r="CIZ195" s="84"/>
      <c r="CJA195" s="84"/>
      <c r="CJB195" s="85"/>
      <c r="CJC195" s="78"/>
      <c r="CJD195" s="78"/>
      <c r="CJE195" s="78"/>
      <c r="CJF195" s="100"/>
      <c r="CJG195" s="78"/>
      <c r="CJH195" s="81"/>
      <c r="CJI195" s="102"/>
      <c r="CJJ195" s="80"/>
      <c r="CJK195" s="78"/>
      <c r="CJL195" s="78"/>
      <c r="CJM195" s="78"/>
      <c r="CJN195" s="78"/>
      <c r="CJO195" s="83"/>
      <c r="CJP195" s="84"/>
      <c r="CJQ195" s="84"/>
      <c r="CJR195" s="84"/>
      <c r="CJS195" s="85"/>
      <c r="CJT195" s="78"/>
      <c r="CJU195" s="78"/>
      <c r="CJV195" s="78"/>
      <c r="CJW195" s="100"/>
      <c r="CJX195" s="78"/>
      <c r="CJY195" s="81"/>
      <c r="CJZ195" s="102"/>
      <c r="CKA195" s="80"/>
      <c r="CKB195" s="78"/>
      <c r="CKC195" s="78"/>
      <c r="CKD195" s="78"/>
      <c r="CKE195" s="78"/>
      <c r="CKF195" s="83"/>
      <c r="CKG195" s="84"/>
      <c r="CKH195" s="84"/>
      <c r="CKI195" s="84"/>
      <c r="CKJ195" s="85"/>
      <c r="CKK195" s="78"/>
      <c r="CKL195" s="78"/>
      <c r="CKM195" s="78"/>
      <c r="CKN195" s="100"/>
      <c r="CKO195" s="78"/>
      <c r="CKP195" s="81"/>
      <c r="CKQ195" s="102"/>
      <c r="CKR195" s="80"/>
      <c r="CKS195" s="78"/>
      <c r="CKT195" s="78"/>
      <c r="CKU195" s="78"/>
      <c r="CKV195" s="78"/>
      <c r="CKW195" s="83"/>
      <c r="CKX195" s="84"/>
      <c r="CKY195" s="84"/>
      <c r="CKZ195" s="84"/>
      <c r="CLA195" s="85"/>
      <c r="CLB195" s="78"/>
      <c r="CLC195" s="78"/>
      <c r="CLD195" s="78"/>
      <c r="CLE195" s="100"/>
      <c r="CLF195" s="78"/>
      <c r="CLG195" s="81"/>
      <c r="CLH195" s="102"/>
      <c r="CLI195" s="80"/>
      <c r="CLJ195" s="78"/>
      <c r="CLK195" s="78"/>
      <c r="CLL195" s="78"/>
      <c r="CLM195" s="78"/>
      <c r="CLN195" s="83"/>
      <c r="CLO195" s="84"/>
      <c r="CLP195" s="84"/>
      <c r="CLQ195" s="84"/>
      <c r="CLR195" s="85"/>
      <c r="CLS195" s="78"/>
      <c r="CLT195" s="78"/>
      <c r="CLU195" s="78"/>
      <c r="CLV195" s="100"/>
      <c r="CLW195" s="78"/>
      <c r="CLX195" s="81"/>
      <c r="CLY195" s="102"/>
      <c r="CLZ195" s="80"/>
      <c r="CMA195" s="78"/>
      <c r="CMB195" s="78"/>
      <c r="CMC195" s="78"/>
      <c r="CMD195" s="78"/>
      <c r="CME195" s="83"/>
      <c r="CMF195" s="84"/>
      <c r="CMG195" s="84"/>
      <c r="CMH195" s="84"/>
      <c r="CMI195" s="85"/>
      <c r="CMJ195" s="78"/>
      <c r="CMK195" s="78"/>
      <c r="CML195" s="78"/>
      <c r="CMM195" s="100"/>
      <c r="CMN195" s="78"/>
      <c r="CMO195" s="81"/>
      <c r="CMP195" s="102"/>
      <c r="CMQ195" s="80"/>
      <c r="CMR195" s="78"/>
      <c r="CMS195" s="78"/>
      <c r="CMT195" s="78"/>
      <c r="CMU195" s="78"/>
      <c r="CMV195" s="83"/>
      <c r="CMW195" s="84"/>
      <c r="CMX195" s="84"/>
      <c r="CMY195" s="84"/>
      <c r="CMZ195" s="85"/>
      <c r="CNA195" s="78"/>
      <c r="CNB195" s="78"/>
      <c r="CNC195" s="78"/>
      <c r="CND195" s="100"/>
      <c r="CNE195" s="78"/>
      <c r="CNF195" s="81"/>
      <c r="CNG195" s="102"/>
      <c r="CNH195" s="80"/>
      <c r="CNI195" s="78"/>
      <c r="CNJ195" s="78"/>
      <c r="CNK195" s="78"/>
      <c r="CNL195" s="78"/>
      <c r="CNM195" s="83"/>
      <c r="CNN195" s="84"/>
      <c r="CNO195" s="84"/>
      <c r="CNP195" s="84"/>
      <c r="CNQ195" s="85"/>
      <c r="CNR195" s="78"/>
      <c r="CNS195" s="78"/>
      <c r="CNT195" s="78"/>
      <c r="CNU195" s="100"/>
      <c r="CNV195" s="78"/>
      <c r="CNW195" s="81"/>
      <c r="CNX195" s="102"/>
      <c r="CNY195" s="80"/>
      <c r="CNZ195" s="78"/>
      <c r="COA195" s="78"/>
      <c r="COB195" s="78"/>
      <c r="COC195" s="78"/>
      <c r="COD195" s="83"/>
      <c r="COE195" s="84"/>
      <c r="COF195" s="84"/>
      <c r="COG195" s="84"/>
      <c r="COH195" s="85"/>
      <c r="COI195" s="78"/>
      <c r="COJ195" s="78"/>
      <c r="COK195" s="78"/>
      <c r="COL195" s="100"/>
      <c r="COM195" s="78"/>
      <c r="CON195" s="81"/>
      <c r="COO195" s="102"/>
      <c r="COP195" s="80"/>
      <c r="COQ195" s="78"/>
      <c r="COR195" s="78"/>
      <c r="COS195" s="78"/>
      <c r="COT195" s="78"/>
      <c r="COU195" s="83"/>
      <c r="COV195" s="84"/>
      <c r="COW195" s="84"/>
      <c r="COX195" s="84"/>
      <c r="COY195" s="85"/>
      <c r="COZ195" s="78"/>
      <c r="CPA195" s="78"/>
      <c r="CPB195" s="78"/>
      <c r="CPC195" s="100"/>
      <c r="CPD195" s="78"/>
      <c r="CPE195" s="81"/>
      <c r="CPF195" s="102"/>
      <c r="CPG195" s="80"/>
      <c r="CPH195" s="78"/>
      <c r="CPI195" s="78"/>
      <c r="CPJ195" s="78"/>
      <c r="CPK195" s="78"/>
      <c r="CPL195" s="83"/>
      <c r="CPM195" s="84"/>
      <c r="CPN195" s="84"/>
      <c r="CPO195" s="84"/>
      <c r="CPP195" s="85"/>
      <c r="CPQ195" s="78"/>
      <c r="CPR195" s="78"/>
      <c r="CPS195" s="78"/>
      <c r="CPT195" s="100"/>
      <c r="CPU195" s="78"/>
      <c r="CPV195" s="81"/>
      <c r="CPW195" s="102"/>
      <c r="CPX195" s="80"/>
      <c r="CPY195" s="78"/>
      <c r="CPZ195" s="78"/>
      <c r="CQA195" s="78"/>
      <c r="CQB195" s="78"/>
      <c r="CQC195" s="83"/>
      <c r="CQD195" s="84"/>
      <c r="CQE195" s="84"/>
      <c r="CQF195" s="84"/>
      <c r="CQG195" s="85"/>
      <c r="CQH195" s="78"/>
      <c r="CQI195" s="78"/>
      <c r="CQJ195" s="78"/>
      <c r="CQK195" s="100"/>
      <c r="CQL195" s="78"/>
      <c r="CQM195" s="81"/>
      <c r="CQN195" s="102"/>
      <c r="CQO195" s="80"/>
      <c r="CQP195" s="78"/>
      <c r="CQQ195" s="78"/>
      <c r="CQR195" s="78"/>
      <c r="CQS195" s="78"/>
      <c r="CQT195" s="83"/>
      <c r="CQU195" s="84"/>
      <c r="CQV195" s="84"/>
      <c r="CQW195" s="84"/>
      <c r="CQX195" s="85"/>
      <c r="CQY195" s="78"/>
      <c r="CQZ195" s="78"/>
      <c r="CRA195" s="78"/>
      <c r="CRB195" s="100"/>
      <c r="CRC195" s="78"/>
      <c r="CRD195" s="81"/>
      <c r="CRE195" s="102"/>
      <c r="CRF195" s="80"/>
      <c r="CRG195" s="78"/>
      <c r="CRH195" s="78"/>
      <c r="CRI195" s="78"/>
      <c r="CRJ195" s="78"/>
      <c r="CRK195" s="83"/>
      <c r="CRL195" s="84"/>
      <c r="CRM195" s="84"/>
      <c r="CRN195" s="84"/>
      <c r="CRO195" s="85"/>
      <c r="CRP195" s="78"/>
      <c r="CRQ195" s="78"/>
      <c r="CRR195" s="78"/>
      <c r="CRS195" s="100"/>
      <c r="CRT195" s="78"/>
      <c r="CRU195" s="81"/>
      <c r="CRV195" s="102"/>
      <c r="CRW195" s="80"/>
      <c r="CRX195" s="78"/>
      <c r="CRY195" s="78"/>
      <c r="CRZ195" s="78"/>
      <c r="CSA195" s="78"/>
      <c r="CSB195" s="83"/>
      <c r="CSC195" s="84"/>
      <c r="CSD195" s="84"/>
      <c r="CSE195" s="84"/>
      <c r="CSF195" s="85"/>
      <c r="CSG195" s="78"/>
      <c r="CSH195" s="78"/>
      <c r="CSI195" s="78"/>
      <c r="CSJ195" s="100"/>
      <c r="CSK195" s="78"/>
      <c r="CSL195" s="81"/>
      <c r="CSM195" s="102"/>
      <c r="CSN195" s="80"/>
      <c r="CSO195" s="78"/>
      <c r="CSP195" s="78"/>
      <c r="CSQ195" s="78"/>
      <c r="CSR195" s="78"/>
      <c r="CSS195" s="83"/>
      <c r="CST195" s="84"/>
      <c r="CSU195" s="84"/>
      <c r="CSV195" s="84"/>
      <c r="CSW195" s="85"/>
      <c r="CSX195" s="78"/>
      <c r="CSY195" s="78"/>
      <c r="CSZ195" s="78"/>
      <c r="CTA195" s="100"/>
      <c r="CTB195" s="78"/>
      <c r="CTC195" s="81"/>
      <c r="CTD195" s="102"/>
      <c r="CTE195" s="80"/>
      <c r="CTF195" s="78"/>
      <c r="CTG195" s="78"/>
      <c r="CTH195" s="78"/>
      <c r="CTI195" s="78"/>
      <c r="CTJ195" s="83"/>
      <c r="CTK195" s="84"/>
      <c r="CTL195" s="84"/>
      <c r="CTM195" s="84"/>
      <c r="CTN195" s="85"/>
      <c r="CTO195" s="78"/>
      <c r="CTP195" s="78"/>
      <c r="CTQ195" s="78"/>
      <c r="CTR195" s="100"/>
      <c r="CTS195" s="78"/>
      <c r="CTT195" s="81"/>
      <c r="CTU195" s="102"/>
      <c r="CTV195" s="80"/>
      <c r="CTW195" s="78"/>
      <c r="CTX195" s="78"/>
      <c r="CTY195" s="78"/>
      <c r="CTZ195" s="78"/>
      <c r="CUA195" s="83"/>
      <c r="CUB195" s="84"/>
      <c r="CUC195" s="84"/>
      <c r="CUD195" s="84"/>
      <c r="CUE195" s="85"/>
      <c r="CUF195" s="78"/>
      <c r="CUG195" s="78"/>
      <c r="CUH195" s="78"/>
      <c r="CUI195" s="100"/>
      <c r="CUJ195" s="78"/>
      <c r="CUK195" s="81"/>
      <c r="CUL195" s="102"/>
      <c r="CUM195" s="80"/>
      <c r="CUN195" s="78"/>
      <c r="CUO195" s="78"/>
      <c r="CUP195" s="78"/>
      <c r="CUQ195" s="78"/>
      <c r="CUR195" s="83"/>
      <c r="CUS195" s="84"/>
      <c r="CUT195" s="84"/>
      <c r="CUU195" s="84"/>
      <c r="CUV195" s="85"/>
      <c r="CUW195" s="78"/>
      <c r="CUX195" s="78"/>
      <c r="CUY195" s="78"/>
      <c r="CUZ195" s="100"/>
      <c r="CVA195" s="78"/>
      <c r="CVB195" s="81"/>
      <c r="CVC195" s="102"/>
      <c r="CVD195" s="80"/>
      <c r="CVE195" s="78"/>
      <c r="CVF195" s="78"/>
      <c r="CVG195" s="78"/>
      <c r="CVH195" s="78"/>
      <c r="CVI195" s="83"/>
      <c r="CVJ195" s="84"/>
      <c r="CVK195" s="84"/>
      <c r="CVL195" s="84"/>
      <c r="CVM195" s="85"/>
      <c r="CVN195" s="78"/>
      <c r="CVO195" s="78"/>
      <c r="CVP195" s="78"/>
      <c r="CVQ195" s="100"/>
      <c r="CVR195" s="78"/>
      <c r="CVS195" s="81"/>
      <c r="CVT195" s="102"/>
      <c r="CVU195" s="80"/>
      <c r="CVV195" s="78"/>
      <c r="CVW195" s="78"/>
      <c r="CVX195" s="78"/>
      <c r="CVY195" s="78"/>
      <c r="CVZ195" s="83"/>
      <c r="CWA195" s="84"/>
      <c r="CWB195" s="84"/>
      <c r="CWC195" s="84"/>
      <c r="CWD195" s="85"/>
      <c r="CWE195" s="78"/>
      <c r="CWF195" s="78"/>
      <c r="CWG195" s="78"/>
      <c r="CWH195" s="100"/>
      <c r="CWI195" s="78"/>
      <c r="CWJ195" s="81"/>
      <c r="CWK195" s="102"/>
      <c r="CWL195" s="80"/>
      <c r="CWM195" s="78"/>
      <c r="CWN195" s="78"/>
      <c r="CWO195" s="78"/>
      <c r="CWP195" s="78"/>
      <c r="CWQ195" s="83"/>
      <c r="CWR195" s="84"/>
      <c r="CWS195" s="84"/>
      <c r="CWT195" s="84"/>
      <c r="CWU195" s="85"/>
      <c r="CWV195" s="78"/>
      <c r="CWW195" s="78"/>
      <c r="CWX195" s="78"/>
      <c r="CWY195" s="100"/>
      <c r="CWZ195" s="78"/>
      <c r="CXA195" s="81"/>
      <c r="CXB195" s="102"/>
      <c r="CXC195" s="80"/>
      <c r="CXD195" s="78"/>
      <c r="CXE195" s="78"/>
      <c r="CXF195" s="78"/>
      <c r="CXG195" s="78"/>
      <c r="CXH195" s="83"/>
      <c r="CXI195" s="84"/>
      <c r="CXJ195" s="84"/>
      <c r="CXK195" s="84"/>
      <c r="CXL195" s="85"/>
      <c r="CXM195" s="78"/>
      <c r="CXN195" s="78"/>
      <c r="CXO195" s="78"/>
      <c r="CXP195" s="100"/>
      <c r="CXQ195" s="78"/>
      <c r="CXR195" s="81"/>
      <c r="CXS195" s="102"/>
      <c r="CXT195" s="80"/>
      <c r="CXU195" s="78"/>
      <c r="CXV195" s="78"/>
      <c r="CXW195" s="78"/>
      <c r="CXX195" s="78"/>
      <c r="CXY195" s="83"/>
      <c r="CXZ195" s="84"/>
      <c r="CYA195" s="84"/>
      <c r="CYB195" s="84"/>
      <c r="CYC195" s="85"/>
      <c r="CYD195" s="78"/>
      <c r="CYE195" s="78"/>
      <c r="CYF195" s="78"/>
      <c r="CYG195" s="100"/>
      <c r="CYH195" s="78"/>
      <c r="CYI195" s="81"/>
      <c r="CYJ195" s="102"/>
      <c r="CYK195" s="80"/>
      <c r="CYL195" s="78"/>
      <c r="CYM195" s="78"/>
      <c r="CYN195" s="78"/>
      <c r="CYO195" s="78"/>
      <c r="CYP195" s="83"/>
      <c r="CYQ195" s="84"/>
      <c r="CYR195" s="84"/>
      <c r="CYS195" s="84"/>
      <c r="CYT195" s="85"/>
      <c r="CYU195" s="78"/>
      <c r="CYV195" s="78"/>
      <c r="CYW195" s="78"/>
      <c r="CYX195" s="100"/>
      <c r="CYY195" s="78"/>
      <c r="CYZ195" s="81"/>
      <c r="CZA195" s="102"/>
      <c r="CZB195" s="80"/>
      <c r="CZC195" s="78"/>
      <c r="CZD195" s="78"/>
      <c r="CZE195" s="78"/>
      <c r="CZF195" s="78"/>
      <c r="CZG195" s="83"/>
      <c r="CZH195" s="84"/>
      <c r="CZI195" s="84"/>
      <c r="CZJ195" s="84"/>
      <c r="CZK195" s="85"/>
      <c r="CZL195" s="78"/>
      <c r="CZM195" s="78"/>
      <c r="CZN195" s="78"/>
      <c r="CZO195" s="100"/>
      <c r="CZP195" s="78"/>
      <c r="CZQ195" s="81"/>
      <c r="CZR195" s="102"/>
      <c r="CZS195" s="80"/>
      <c r="CZT195" s="78"/>
      <c r="CZU195" s="78"/>
      <c r="CZV195" s="78"/>
      <c r="CZW195" s="78"/>
      <c r="CZX195" s="83"/>
      <c r="CZY195" s="84"/>
      <c r="CZZ195" s="84"/>
      <c r="DAA195" s="84"/>
      <c r="DAB195" s="85"/>
      <c r="DAC195" s="78"/>
      <c r="DAD195" s="78"/>
      <c r="DAE195" s="78"/>
      <c r="DAF195" s="100"/>
      <c r="DAG195" s="78"/>
      <c r="DAH195" s="81"/>
      <c r="DAI195" s="102"/>
      <c r="DAJ195" s="80"/>
      <c r="DAK195" s="78"/>
      <c r="DAL195" s="78"/>
      <c r="DAM195" s="78"/>
      <c r="DAN195" s="78"/>
      <c r="DAO195" s="83"/>
      <c r="DAP195" s="84"/>
      <c r="DAQ195" s="84"/>
      <c r="DAR195" s="84"/>
      <c r="DAS195" s="85"/>
      <c r="DAT195" s="78"/>
      <c r="DAU195" s="78"/>
      <c r="DAV195" s="78"/>
      <c r="DAW195" s="100"/>
      <c r="DAX195" s="78"/>
      <c r="DAY195" s="81"/>
      <c r="DAZ195" s="102"/>
      <c r="DBA195" s="80"/>
      <c r="DBB195" s="78"/>
      <c r="DBC195" s="78"/>
      <c r="DBD195" s="78"/>
      <c r="DBE195" s="78"/>
      <c r="DBF195" s="83"/>
      <c r="DBG195" s="84"/>
      <c r="DBH195" s="84"/>
      <c r="DBI195" s="84"/>
      <c r="DBJ195" s="85"/>
      <c r="DBK195" s="78"/>
      <c r="DBL195" s="78"/>
      <c r="DBM195" s="78"/>
      <c r="DBN195" s="100"/>
      <c r="DBO195" s="78"/>
      <c r="DBP195" s="81"/>
      <c r="DBQ195" s="102"/>
      <c r="DBR195" s="80"/>
      <c r="DBS195" s="78"/>
      <c r="DBT195" s="78"/>
      <c r="DBU195" s="78"/>
      <c r="DBV195" s="78"/>
      <c r="DBW195" s="83"/>
      <c r="DBX195" s="84"/>
      <c r="DBY195" s="84"/>
      <c r="DBZ195" s="84"/>
      <c r="DCA195" s="85"/>
      <c r="DCB195" s="78"/>
      <c r="DCC195" s="78"/>
      <c r="DCD195" s="78"/>
      <c r="DCE195" s="100"/>
      <c r="DCF195" s="78"/>
      <c r="DCG195" s="81"/>
      <c r="DCH195" s="102"/>
      <c r="DCI195" s="80"/>
      <c r="DCJ195" s="78"/>
      <c r="DCK195" s="78"/>
      <c r="DCL195" s="78"/>
      <c r="DCM195" s="78"/>
      <c r="DCN195" s="83"/>
      <c r="DCO195" s="84"/>
      <c r="DCP195" s="84"/>
      <c r="DCQ195" s="84"/>
      <c r="DCR195" s="85"/>
      <c r="DCS195" s="78"/>
      <c r="DCT195" s="78"/>
      <c r="DCU195" s="78"/>
      <c r="DCV195" s="100"/>
      <c r="DCW195" s="78"/>
      <c r="DCX195" s="81"/>
      <c r="DCY195" s="102"/>
      <c r="DCZ195" s="80"/>
      <c r="DDA195" s="78"/>
      <c r="DDB195" s="78"/>
      <c r="DDC195" s="78"/>
      <c r="DDD195" s="78"/>
      <c r="DDE195" s="83"/>
      <c r="DDF195" s="84"/>
      <c r="DDG195" s="84"/>
      <c r="DDH195" s="84"/>
      <c r="DDI195" s="85"/>
      <c r="DDJ195" s="78"/>
      <c r="DDK195" s="78"/>
      <c r="DDL195" s="78"/>
      <c r="DDM195" s="100"/>
      <c r="DDN195" s="78"/>
      <c r="DDO195" s="81"/>
      <c r="DDP195" s="102"/>
      <c r="DDQ195" s="80"/>
      <c r="DDR195" s="78"/>
      <c r="DDS195" s="78"/>
      <c r="DDT195" s="78"/>
      <c r="DDU195" s="78"/>
      <c r="DDV195" s="83"/>
      <c r="DDW195" s="84"/>
      <c r="DDX195" s="84"/>
      <c r="DDY195" s="84"/>
      <c r="DDZ195" s="85"/>
      <c r="DEA195" s="78"/>
      <c r="DEB195" s="78"/>
      <c r="DEC195" s="78"/>
      <c r="DED195" s="100"/>
      <c r="DEE195" s="78"/>
      <c r="DEF195" s="81"/>
      <c r="DEG195" s="102"/>
      <c r="DEH195" s="80"/>
      <c r="DEI195" s="78"/>
      <c r="DEJ195" s="78"/>
      <c r="DEK195" s="78"/>
      <c r="DEL195" s="78"/>
      <c r="DEM195" s="83"/>
      <c r="DEN195" s="84"/>
      <c r="DEO195" s="84"/>
      <c r="DEP195" s="84"/>
      <c r="DEQ195" s="85"/>
      <c r="DER195" s="78"/>
      <c r="DES195" s="78"/>
      <c r="DET195" s="78"/>
      <c r="DEU195" s="100"/>
      <c r="DEV195" s="78"/>
      <c r="DEW195" s="81"/>
      <c r="DEX195" s="102"/>
      <c r="DEY195" s="80"/>
      <c r="DEZ195" s="78"/>
      <c r="DFA195" s="78"/>
      <c r="DFB195" s="78"/>
      <c r="DFC195" s="78"/>
      <c r="DFD195" s="83"/>
      <c r="DFE195" s="84"/>
      <c r="DFF195" s="84"/>
      <c r="DFG195" s="84"/>
      <c r="DFH195" s="85"/>
      <c r="DFI195" s="78"/>
      <c r="DFJ195" s="78"/>
      <c r="DFK195" s="78"/>
      <c r="DFL195" s="100"/>
      <c r="DFM195" s="78"/>
      <c r="DFN195" s="81"/>
      <c r="DFO195" s="102"/>
      <c r="DFP195" s="80"/>
      <c r="DFQ195" s="78"/>
      <c r="DFR195" s="78"/>
      <c r="DFS195" s="78"/>
      <c r="DFT195" s="78"/>
      <c r="DFU195" s="83"/>
      <c r="DFV195" s="84"/>
      <c r="DFW195" s="84"/>
      <c r="DFX195" s="84"/>
      <c r="DFY195" s="85"/>
      <c r="DFZ195" s="78"/>
      <c r="DGA195" s="78"/>
      <c r="DGB195" s="78"/>
      <c r="DGC195" s="100"/>
      <c r="DGD195" s="78"/>
      <c r="DGE195" s="81"/>
      <c r="DGF195" s="102"/>
      <c r="DGG195" s="80"/>
      <c r="DGH195" s="78"/>
      <c r="DGI195" s="78"/>
      <c r="DGJ195" s="78"/>
      <c r="DGK195" s="78"/>
      <c r="DGL195" s="83"/>
      <c r="DGM195" s="84"/>
      <c r="DGN195" s="84"/>
      <c r="DGO195" s="84"/>
      <c r="DGP195" s="85"/>
      <c r="DGQ195" s="78"/>
      <c r="DGR195" s="78"/>
      <c r="DGS195" s="78"/>
      <c r="DGT195" s="100"/>
      <c r="DGU195" s="78"/>
      <c r="DGV195" s="81"/>
      <c r="DGW195" s="102"/>
      <c r="DGX195" s="80"/>
      <c r="DGY195" s="78"/>
      <c r="DGZ195" s="78"/>
      <c r="DHA195" s="78"/>
      <c r="DHB195" s="78"/>
      <c r="DHC195" s="83"/>
      <c r="DHD195" s="84"/>
      <c r="DHE195" s="84"/>
      <c r="DHF195" s="84"/>
      <c r="DHG195" s="85"/>
      <c r="DHH195" s="78"/>
      <c r="DHI195" s="78"/>
      <c r="DHJ195" s="78"/>
      <c r="DHK195" s="100"/>
      <c r="DHL195" s="78"/>
      <c r="DHM195" s="81"/>
      <c r="DHN195" s="102"/>
      <c r="DHO195" s="80"/>
      <c r="DHP195" s="78"/>
      <c r="DHQ195" s="78"/>
      <c r="DHR195" s="78"/>
      <c r="DHS195" s="78"/>
      <c r="DHT195" s="83"/>
      <c r="DHU195" s="84"/>
      <c r="DHV195" s="84"/>
      <c r="DHW195" s="84"/>
      <c r="DHX195" s="85"/>
      <c r="DHY195" s="78"/>
      <c r="DHZ195" s="78"/>
      <c r="DIA195" s="78"/>
      <c r="DIB195" s="100"/>
      <c r="DIC195" s="78"/>
      <c r="DID195" s="81"/>
      <c r="DIE195" s="102"/>
      <c r="DIF195" s="80"/>
      <c r="DIG195" s="78"/>
      <c r="DIH195" s="78"/>
      <c r="DII195" s="78"/>
      <c r="DIJ195" s="78"/>
      <c r="DIK195" s="83"/>
      <c r="DIL195" s="84"/>
      <c r="DIM195" s="84"/>
      <c r="DIN195" s="84"/>
      <c r="DIO195" s="85"/>
      <c r="DIP195" s="78"/>
      <c r="DIQ195" s="78"/>
      <c r="DIR195" s="78"/>
      <c r="DIS195" s="100"/>
      <c r="DIT195" s="78"/>
      <c r="DIU195" s="81"/>
      <c r="DIV195" s="102"/>
      <c r="DIW195" s="80"/>
      <c r="DIX195" s="78"/>
      <c r="DIY195" s="78"/>
      <c r="DIZ195" s="78"/>
      <c r="DJA195" s="78"/>
      <c r="DJB195" s="83"/>
      <c r="DJC195" s="84"/>
      <c r="DJD195" s="84"/>
      <c r="DJE195" s="84"/>
      <c r="DJF195" s="85"/>
      <c r="DJG195" s="78"/>
      <c r="DJH195" s="78"/>
      <c r="DJI195" s="78"/>
      <c r="DJJ195" s="100"/>
      <c r="DJK195" s="78"/>
      <c r="DJL195" s="81"/>
      <c r="DJM195" s="102"/>
      <c r="DJN195" s="80"/>
      <c r="DJO195" s="78"/>
      <c r="DJP195" s="78"/>
      <c r="DJQ195" s="78"/>
      <c r="DJR195" s="78"/>
      <c r="DJS195" s="83"/>
      <c r="DJT195" s="84"/>
      <c r="DJU195" s="84"/>
      <c r="DJV195" s="84"/>
      <c r="DJW195" s="85"/>
      <c r="DJX195" s="78"/>
      <c r="DJY195" s="78"/>
      <c r="DJZ195" s="78"/>
      <c r="DKA195" s="100"/>
      <c r="DKB195" s="78"/>
      <c r="DKC195" s="81"/>
      <c r="DKD195" s="102"/>
      <c r="DKE195" s="80"/>
      <c r="DKF195" s="78"/>
      <c r="DKG195" s="78"/>
      <c r="DKH195" s="78"/>
      <c r="DKI195" s="78"/>
      <c r="DKJ195" s="83"/>
      <c r="DKK195" s="84"/>
      <c r="DKL195" s="84"/>
      <c r="DKM195" s="84"/>
      <c r="DKN195" s="85"/>
      <c r="DKO195" s="78"/>
      <c r="DKP195" s="78"/>
      <c r="DKQ195" s="78"/>
      <c r="DKR195" s="100"/>
      <c r="DKS195" s="78"/>
      <c r="DKT195" s="81"/>
      <c r="DKU195" s="102"/>
      <c r="DKV195" s="80"/>
      <c r="DKW195" s="78"/>
      <c r="DKX195" s="78"/>
      <c r="DKY195" s="78"/>
      <c r="DKZ195" s="78"/>
      <c r="DLA195" s="83"/>
      <c r="DLB195" s="84"/>
      <c r="DLC195" s="84"/>
      <c r="DLD195" s="84"/>
      <c r="DLE195" s="85"/>
      <c r="DLF195" s="78"/>
      <c r="DLG195" s="78"/>
      <c r="DLH195" s="78"/>
      <c r="DLI195" s="100"/>
      <c r="DLJ195" s="78"/>
      <c r="DLK195" s="81"/>
      <c r="DLL195" s="102"/>
      <c r="DLM195" s="80"/>
      <c r="DLN195" s="78"/>
      <c r="DLO195" s="78"/>
      <c r="DLP195" s="78"/>
      <c r="DLQ195" s="78"/>
      <c r="DLR195" s="83"/>
      <c r="DLS195" s="84"/>
      <c r="DLT195" s="84"/>
      <c r="DLU195" s="84"/>
      <c r="DLV195" s="85"/>
      <c r="DLW195" s="78"/>
      <c r="DLX195" s="78"/>
      <c r="DLY195" s="78"/>
      <c r="DLZ195" s="100"/>
      <c r="DMA195" s="78"/>
      <c r="DMB195" s="81"/>
      <c r="DMC195" s="102"/>
      <c r="DMD195" s="80"/>
      <c r="DME195" s="78"/>
      <c r="DMF195" s="78"/>
      <c r="DMG195" s="78"/>
      <c r="DMH195" s="78"/>
      <c r="DMI195" s="83"/>
      <c r="DMJ195" s="84"/>
      <c r="DMK195" s="84"/>
      <c r="DML195" s="84"/>
      <c r="DMM195" s="85"/>
      <c r="DMN195" s="78"/>
      <c r="DMO195" s="78"/>
      <c r="DMP195" s="78"/>
      <c r="DMQ195" s="100"/>
      <c r="DMR195" s="78"/>
      <c r="DMS195" s="81"/>
      <c r="DMT195" s="102"/>
      <c r="DMU195" s="80"/>
      <c r="DMV195" s="78"/>
      <c r="DMW195" s="78"/>
      <c r="DMX195" s="78"/>
      <c r="DMY195" s="78"/>
      <c r="DMZ195" s="83"/>
      <c r="DNA195" s="84"/>
      <c r="DNB195" s="84"/>
      <c r="DNC195" s="84"/>
      <c r="DND195" s="85"/>
      <c r="DNE195" s="78"/>
      <c r="DNF195" s="78"/>
      <c r="DNG195" s="78"/>
      <c r="DNH195" s="100"/>
      <c r="DNI195" s="78"/>
      <c r="DNJ195" s="81"/>
      <c r="DNK195" s="102"/>
      <c r="DNL195" s="80"/>
      <c r="DNM195" s="78"/>
      <c r="DNN195" s="78"/>
      <c r="DNO195" s="78"/>
      <c r="DNP195" s="78"/>
      <c r="DNQ195" s="83"/>
      <c r="DNR195" s="84"/>
      <c r="DNS195" s="84"/>
      <c r="DNT195" s="84"/>
      <c r="DNU195" s="85"/>
      <c r="DNV195" s="78"/>
      <c r="DNW195" s="78"/>
      <c r="DNX195" s="78"/>
      <c r="DNY195" s="100"/>
      <c r="DNZ195" s="78"/>
      <c r="DOA195" s="81"/>
      <c r="DOB195" s="102"/>
      <c r="DOC195" s="80"/>
      <c r="DOD195" s="78"/>
      <c r="DOE195" s="78"/>
      <c r="DOF195" s="78"/>
      <c r="DOG195" s="78"/>
      <c r="DOH195" s="83"/>
      <c r="DOI195" s="84"/>
      <c r="DOJ195" s="84"/>
      <c r="DOK195" s="84"/>
      <c r="DOL195" s="85"/>
      <c r="DOM195" s="78"/>
      <c r="DON195" s="78"/>
      <c r="DOO195" s="78"/>
      <c r="DOP195" s="100"/>
      <c r="DOQ195" s="78"/>
      <c r="DOR195" s="81"/>
      <c r="DOS195" s="102"/>
      <c r="DOT195" s="80"/>
      <c r="DOU195" s="78"/>
      <c r="DOV195" s="78"/>
      <c r="DOW195" s="78"/>
      <c r="DOX195" s="78"/>
      <c r="DOY195" s="83"/>
      <c r="DOZ195" s="84"/>
      <c r="DPA195" s="84"/>
      <c r="DPB195" s="84"/>
      <c r="DPC195" s="85"/>
      <c r="DPD195" s="78"/>
      <c r="DPE195" s="78"/>
      <c r="DPF195" s="78"/>
      <c r="DPG195" s="100"/>
      <c r="DPH195" s="78"/>
      <c r="DPI195" s="81"/>
      <c r="DPJ195" s="102"/>
      <c r="DPK195" s="80"/>
      <c r="DPL195" s="78"/>
      <c r="DPM195" s="78"/>
      <c r="DPN195" s="78"/>
      <c r="DPO195" s="78"/>
      <c r="DPP195" s="83"/>
      <c r="DPQ195" s="84"/>
      <c r="DPR195" s="84"/>
      <c r="DPS195" s="84"/>
      <c r="DPT195" s="85"/>
      <c r="DPU195" s="78"/>
      <c r="DPV195" s="78"/>
      <c r="DPW195" s="78"/>
      <c r="DPX195" s="100"/>
      <c r="DPY195" s="78"/>
      <c r="DPZ195" s="81"/>
      <c r="DQA195" s="102"/>
      <c r="DQB195" s="80"/>
      <c r="DQC195" s="78"/>
      <c r="DQD195" s="78"/>
      <c r="DQE195" s="78"/>
      <c r="DQF195" s="78"/>
      <c r="DQG195" s="83"/>
      <c r="DQH195" s="84"/>
      <c r="DQI195" s="84"/>
      <c r="DQJ195" s="84"/>
      <c r="DQK195" s="85"/>
      <c r="DQL195" s="78"/>
      <c r="DQM195" s="78"/>
      <c r="DQN195" s="78"/>
      <c r="DQO195" s="100"/>
      <c r="DQP195" s="78"/>
      <c r="DQQ195" s="81"/>
      <c r="DQR195" s="102"/>
      <c r="DQS195" s="80"/>
      <c r="DQT195" s="78"/>
      <c r="DQU195" s="78"/>
      <c r="DQV195" s="78"/>
      <c r="DQW195" s="78"/>
      <c r="DQX195" s="83"/>
      <c r="DQY195" s="84"/>
      <c r="DQZ195" s="84"/>
      <c r="DRA195" s="84"/>
      <c r="DRB195" s="85"/>
      <c r="DRC195" s="78"/>
      <c r="DRD195" s="78"/>
      <c r="DRE195" s="78"/>
      <c r="DRF195" s="100"/>
      <c r="DRG195" s="78"/>
      <c r="DRH195" s="81"/>
      <c r="DRI195" s="102"/>
      <c r="DRJ195" s="80"/>
      <c r="DRK195" s="78"/>
      <c r="DRL195" s="78"/>
      <c r="DRM195" s="78"/>
      <c r="DRN195" s="78"/>
      <c r="DRO195" s="83"/>
      <c r="DRP195" s="84"/>
      <c r="DRQ195" s="84"/>
      <c r="DRR195" s="84"/>
      <c r="DRS195" s="85"/>
      <c r="DRT195" s="78"/>
      <c r="DRU195" s="78"/>
      <c r="DRV195" s="78"/>
      <c r="DRW195" s="100"/>
      <c r="DRX195" s="78"/>
      <c r="DRY195" s="81"/>
      <c r="DRZ195" s="102"/>
      <c r="DSA195" s="80"/>
      <c r="DSB195" s="78"/>
      <c r="DSC195" s="78"/>
      <c r="DSD195" s="78"/>
      <c r="DSE195" s="78"/>
      <c r="DSF195" s="83"/>
      <c r="DSG195" s="84"/>
      <c r="DSH195" s="84"/>
      <c r="DSI195" s="84"/>
      <c r="DSJ195" s="85"/>
      <c r="DSK195" s="78"/>
      <c r="DSL195" s="78"/>
      <c r="DSM195" s="78"/>
      <c r="DSN195" s="100"/>
      <c r="DSO195" s="78"/>
      <c r="DSP195" s="81"/>
      <c r="DSQ195" s="102"/>
      <c r="DSR195" s="80"/>
      <c r="DSS195" s="78"/>
      <c r="DST195" s="78"/>
      <c r="DSU195" s="78"/>
      <c r="DSV195" s="78"/>
      <c r="DSW195" s="83"/>
      <c r="DSX195" s="84"/>
      <c r="DSY195" s="84"/>
      <c r="DSZ195" s="84"/>
      <c r="DTA195" s="85"/>
      <c r="DTB195" s="78"/>
      <c r="DTC195" s="78"/>
      <c r="DTD195" s="78"/>
      <c r="DTE195" s="100"/>
      <c r="DTF195" s="78"/>
      <c r="DTG195" s="81"/>
      <c r="DTH195" s="102"/>
      <c r="DTI195" s="80"/>
      <c r="DTJ195" s="78"/>
      <c r="DTK195" s="78"/>
      <c r="DTL195" s="78"/>
      <c r="DTM195" s="78"/>
      <c r="DTN195" s="83"/>
      <c r="DTO195" s="84"/>
      <c r="DTP195" s="84"/>
      <c r="DTQ195" s="84"/>
      <c r="DTR195" s="85"/>
      <c r="DTS195" s="78"/>
      <c r="DTT195" s="78"/>
      <c r="DTU195" s="78"/>
      <c r="DTV195" s="100"/>
      <c r="DTW195" s="78"/>
      <c r="DTX195" s="81"/>
      <c r="DTY195" s="102"/>
      <c r="DTZ195" s="80"/>
      <c r="DUA195" s="78"/>
      <c r="DUB195" s="78"/>
      <c r="DUC195" s="78"/>
      <c r="DUD195" s="78"/>
      <c r="DUE195" s="83"/>
      <c r="DUF195" s="84"/>
      <c r="DUG195" s="84"/>
      <c r="DUH195" s="84"/>
      <c r="DUI195" s="85"/>
      <c r="DUJ195" s="78"/>
      <c r="DUK195" s="78"/>
      <c r="DUL195" s="78"/>
      <c r="DUM195" s="100"/>
      <c r="DUN195" s="78"/>
      <c r="DUO195" s="81"/>
      <c r="DUP195" s="102"/>
      <c r="DUQ195" s="80"/>
      <c r="DUR195" s="78"/>
      <c r="DUS195" s="78"/>
      <c r="DUT195" s="78"/>
      <c r="DUU195" s="78"/>
      <c r="DUV195" s="83"/>
      <c r="DUW195" s="84"/>
      <c r="DUX195" s="84"/>
      <c r="DUY195" s="84"/>
      <c r="DUZ195" s="85"/>
      <c r="DVA195" s="78"/>
      <c r="DVB195" s="78"/>
      <c r="DVC195" s="78"/>
      <c r="DVD195" s="100"/>
      <c r="DVE195" s="78"/>
      <c r="DVF195" s="81"/>
      <c r="DVG195" s="102"/>
      <c r="DVH195" s="80"/>
      <c r="DVI195" s="78"/>
      <c r="DVJ195" s="78"/>
      <c r="DVK195" s="78"/>
      <c r="DVL195" s="78"/>
      <c r="DVM195" s="83"/>
      <c r="DVN195" s="84"/>
      <c r="DVO195" s="84"/>
      <c r="DVP195" s="84"/>
      <c r="DVQ195" s="85"/>
      <c r="DVR195" s="78"/>
      <c r="DVS195" s="78"/>
      <c r="DVT195" s="78"/>
      <c r="DVU195" s="100"/>
      <c r="DVV195" s="78"/>
      <c r="DVW195" s="81"/>
      <c r="DVX195" s="102"/>
      <c r="DVY195" s="80"/>
      <c r="DVZ195" s="78"/>
      <c r="DWA195" s="78"/>
      <c r="DWB195" s="78"/>
      <c r="DWC195" s="78"/>
      <c r="DWD195" s="83"/>
      <c r="DWE195" s="84"/>
      <c r="DWF195" s="84"/>
      <c r="DWG195" s="84"/>
      <c r="DWH195" s="85"/>
      <c r="DWI195" s="78"/>
      <c r="DWJ195" s="78"/>
      <c r="DWK195" s="78"/>
      <c r="DWL195" s="100"/>
      <c r="DWM195" s="78"/>
      <c r="DWN195" s="81"/>
      <c r="DWO195" s="102"/>
      <c r="DWP195" s="80"/>
      <c r="DWQ195" s="78"/>
      <c r="DWR195" s="78"/>
      <c r="DWS195" s="78"/>
      <c r="DWT195" s="78"/>
      <c r="DWU195" s="83"/>
      <c r="DWV195" s="84"/>
      <c r="DWW195" s="84"/>
      <c r="DWX195" s="84"/>
      <c r="DWY195" s="85"/>
      <c r="DWZ195" s="78"/>
      <c r="DXA195" s="78"/>
      <c r="DXB195" s="78"/>
      <c r="DXC195" s="100"/>
      <c r="DXD195" s="78"/>
      <c r="DXE195" s="81"/>
      <c r="DXF195" s="102"/>
      <c r="DXG195" s="80"/>
      <c r="DXH195" s="78"/>
      <c r="DXI195" s="78"/>
      <c r="DXJ195" s="78"/>
      <c r="DXK195" s="78"/>
      <c r="DXL195" s="83"/>
      <c r="DXM195" s="84"/>
      <c r="DXN195" s="84"/>
      <c r="DXO195" s="84"/>
      <c r="DXP195" s="85"/>
      <c r="DXQ195" s="78"/>
      <c r="DXR195" s="78"/>
      <c r="DXS195" s="78"/>
      <c r="DXT195" s="100"/>
      <c r="DXU195" s="78"/>
      <c r="DXV195" s="81"/>
      <c r="DXW195" s="102"/>
      <c r="DXX195" s="80"/>
      <c r="DXY195" s="78"/>
      <c r="DXZ195" s="78"/>
      <c r="DYA195" s="78"/>
      <c r="DYB195" s="78"/>
      <c r="DYC195" s="83"/>
      <c r="DYD195" s="84"/>
      <c r="DYE195" s="84"/>
      <c r="DYF195" s="84"/>
      <c r="DYG195" s="85"/>
      <c r="DYH195" s="78"/>
      <c r="DYI195" s="78"/>
      <c r="DYJ195" s="78"/>
      <c r="DYK195" s="100"/>
      <c r="DYL195" s="78"/>
      <c r="DYM195" s="81"/>
      <c r="DYN195" s="102"/>
      <c r="DYO195" s="80"/>
      <c r="DYP195" s="78"/>
      <c r="DYQ195" s="78"/>
      <c r="DYR195" s="78"/>
      <c r="DYS195" s="78"/>
      <c r="DYT195" s="83"/>
      <c r="DYU195" s="84"/>
      <c r="DYV195" s="84"/>
      <c r="DYW195" s="84"/>
      <c r="DYX195" s="85"/>
      <c r="DYY195" s="78"/>
      <c r="DYZ195" s="78"/>
      <c r="DZA195" s="78"/>
      <c r="DZB195" s="100"/>
      <c r="DZC195" s="78"/>
      <c r="DZD195" s="81"/>
      <c r="DZE195" s="102"/>
      <c r="DZF195" s="80"/>
      <c r="DZG195" s="78"/>
      <c r="DZH195" s="78"/>
      <c r="DZI195" s="78"/>
      <c r="DZJ195" s="78"/>
      <c r="DZK195" s="83"/>
      <c r="DZL195" s="84"/>
      <c r="DZM195" s="84"/>
      <c r="DZN195" s="84"/>
      <c r="DZO195" s="85"/>
      <c r="DZP195" s="78"/>
      <c r="DZQ195" s="78"/>
      <c r="DZR195" s="78"/>
      <c r="DZS195" s="100"/>
      <c r="DZT195" s="78"/>
      <c r="DZU195" s="81"/>
      <c r="DZV195" s="102"/>
      <c r="DZW195" s="80"/>
      <c r="DZX195" s="78"/>
      <c r="DZY195" s="78"/>
      <c r="DZZ195" s="78"/>
      <c r="EAA195" s="78"/>
      <c r="EAB195" s="83"/>
      <c r="EAC195" s="84"/>
      <c r="EAD195" s="84"/>
      <c r="EAE195" s="84"/>
      <c r="EAF195" s="85"/>
      <c r="EAG195" s="78"/>
      <c r="EAH195" s="78"/>
      <c r="EAI195" s="78"/>
      <c r="EAJ195" s="100"/>
      <c r="EAK195" s="78"/>
      <c r="EAL195" s="81"/>
      <c r="EAM195" s="102"/>
      <c r="EAN195" s="80"/>
      <c r="EAO195" s="78"/>
      <c r="EAP195" s="78"/>
      <c r="EAQ195" s="78"/>
      <c r="EAR195" s="78"/>
      <c r="EAS195" s="83"/>
      <c r="EAT195" s="84"/>
      <c r="EAU195" s="84"/>
      <c r="EAV195" s="84"/>
      <c r="EAW195" s="85"/>
      <c r="EAX195" s="78"/>
      <c r="EAY195" s="78"/>
      <c r="EAZ195" s="78"/>
      <c r="EBA195" s="100"/>
      <c r="EBB195" s="78"/>
      <c r="EBC195" s="81"/>
      <c r="EBD195" s="102"/>
      <c r="EBE195" s="80"/>
      <c r="EBF195" s="78"/>
      <c r="EBG195" s="78"/>
      <c r="EBH195" s="78"/>
      <c r="EBI195" s="78"/>
      <c r="EBJ195" s="83"/>
      <c r="EBK195" s="84"/>
      <c r="EBL195" s="84"/>
      <c r="EBM195" s="84"/>
      <c r="EBN195" s="85"/>
      <c r="EBO195" s="78"/>
      <c r="EBP195" s="78"/>
      <c r="EBQ195" s="78"/>
      <c r="EBR195" s="100"/>
      <c r="EBS195" s="78"/>
      <c r="EBT195" s="81"/>
      <c r="EBU195" s="102"/>
      <c r="EBV195" s="80"/>
      <c r="EBW195" s="78"/>
      <c r="EBX195" s="78"/>
      <c r="EBY195" s="78"/>
      <c r="EBZ195" s="78"/>
      <c r="ECA195" s="83"/>
      <c r="ECB195" s="84"/>
      <c r="ECC195" s="84"/>
      <c r="ECD195" s="84"/>
      <c r="ECE195" s="85"/>
      <c r="ECF195" s="78"/>
      <c r="ECG195" s="78"/>
      <c r="ECH195" s="78"/>
      <c r="ECI195" s="100"/>
      <c r="ECJ195" s="78"/>
      <c r="ECK195" s="81"/>
      <c r="ECL195" s="102"/>
      <c r="ECM195" s="80"/>
      <c r="ECN195" s="78"/>
      <c r="ECO195" s="78"/>
      <c r="ECP195" s="78"/>
      <c r="ECQ195" s="78"/>
      <c r="ECR195" s="83"/>
      <c r="ECS195" s="84"/>
      <c r="ECT195" s="84"/>
      <c r="ECU195" s="84"/>
      <c r="ECV195" s="85"/>
      <c r="ECW195" s="78"/>
      <c r="ECX195" s="78"/>
      <c r="ECY195" s="78"/>
      <c r="ECZ195" s="100"/>
      <c r="EDA195" s="78"/>
      <c r="EDB195" s="81"/>
      <c r="EDC195" s="102"/>
      <c r="EDD195" s="80"/>
      <c r="EDE195" s="78"/>
      <c r="EDF195" s="78"/>
      <c r="EDG195" s="78"/>
      <c r="EDH195" s="78"/>
      <c r="EDI195" s="83"/>
      <c r="EDJ195" s="84"/>
      <c r="EDK195" s="84"/>
      <c r="EDL195" s="84"/>
      <c r="EDM195" s="85"/>
      <c r="EDN195" s="78"/>
      <c r="EDO195" s="78"/>
      <c r="EDP195" s="78"/>
      <c r="EDQ195" s="100"/>
      <c r="EDR195" s="78"/>
      <c r="EDS195" s="81"/>
      <c r="EDT195" s="102"/>
      <c r="EDU195" s="80"/>
      <c r="EDV195" s="78"/>
      <c r="EDW195" s="78"/>
      <c r="EDX195" s="78"/>
      <c r="EDY195" s="78"/>
      <c r="EDZ195" s="83"/>
      <c r="EEA195" s="84"/>
      <c r="EEB195" s="84"/>
      <c r="EEC195" s="84"/>
      <c r="EED195" s="85"/>
      <c r="EEE195" s="78"/>
      <c r="EEF195" s="78"/>
      <c r="EEG195" s="78"/>
      <c r="EEH195" s="100"/>
      <c r="EEI195" s="78"/>
      <c r="EEJ195" s="81"/>
      <c r="EEK195" s="102"/>
      <c r="EEL195" s="80"/>
      <c r="EEM195" s="78"/>
      <c r="EEN195" s="78"/>
      <c r="EEO195" s="78"/>
      <c r="EEP195" s="78"/>
      <c r="EEQ195" s="83"/>
      <c r="EER195" s="84"/>
      <c r="EES195" s="84"/>
      <c r="EET195" s="84"/>
      <c r="EEU195" s="85"/>
      <c r="EEV195" s="78"/>
      <c r="EEW195" s="78"/>
      <c r="EEX195" s="78"/>
      <c r="EEY195" s="100"/>
      <c r="EEZ195" s="78"/>
      <c r="EFA195" s="81"/>
      <c r="EFB195" s="102"/>
      <c r="EFC195" s="80"/>
      <c r="EFD195" s="78"/>
      <c r="EFE195" s="78"/>
      <c r="EFF195" s="78"/>
      <c r="EFG195" s="78"/>
      <c r="EFH195" s="83"/>
      <c r="EFI195" s="84"/>
      <c r="EFJ195" s="84"/>
      <c r="EFK195" s="84"/>
      <c r="EFL195" s="85"/>
      <c r="EFM195" s="78"/>
      <c r="EFN195" s="78"/>
      <c r="EFO195" s="78"/>
      <c r="EFP195" s="100"/>
      <c r="EFQ195" s="78"/>
      <c r="EFR195" s="81"/>
      <c r="EFS195" s="102"/>
      <c r="EFT195" s="80"/>
      <c r="EFU195" s="78"/>
      <c r="EFV195" s="78"/>
      <c r="EFW195" s="78"/>
      <c r="EFX195" s="78"/>
      <c r="EFY195" s="83"/>
      <c r="EFZ195" s="84"/>
      <c r="EGA195" s="84"/>
      <c r="EGB195" s="84"/>
      <c r="EGC195" s="85"/>
      <c r="EGD195" s="78"/>
      <c r="EGE195" s="78"/>
      <c r="EGF195" s="78"/>
      <c r="EGG195" s="100"/>
      <c r="EGH195" s="78"/>
      <c r="EGI195" s="81"/>
      <c r="EGJ195" s="102"/>
      <c r="EGK195" s="80"/>
      <c r="EGL195" s="78"/>
      <c r="EGM195" s="78"/>
      <c r="EGN195" s="78"/>
      <c r="EGO195" s="78"/>
      <c r="EGP195" s="83"/>
      <c r="EGQ195" s="84"/>
      <c r="EGR195" s="84"/>
      <c r="EGS195" s="84"/>
      <c r="EGT195" s="85"/>
      <c r="EGU195" s="78"/>
      <c r="EGV195" s="78"/>
      <c r="EGW195" s="78"/>
      <c r="EGX195" s="100"/>
      <c r="EGY195" s="78"/>
      <c r="EGZ195" s="81"/>
      <c r="EHA195" s="102"/>
      <c r="EHB195" s="80"/>
      <c r="EHC195" s="78"/>
      <c r="EHD195" s="78"/>
      <c r="EHE195" s="78"/>
      <c r="EHF195" s="78"/>
      <c r="EHG195" s="83"/>
      <c r="EHH195" s="84"/>
      <c r="EHI195" s="84"/>
      <c r="EHJ195" s="84"/>
      <c r="EHK195" s="85"/>
      <c r="EHL195" s="78"/>
      <c r="EHM195" s="78"/>
      <c r="EHN195" s="78"/>
      <c r="EHO195" s="100"/>
      <c r="EHP195" s="78"/>
      <c r="EHQ195" s="81"/>
      <c r="EHR195" s="102"/>
      <c r="EHS195" s="80"/>
      <c r="EHT195" s="78"/>
      <c r="EHU195" s="78"/>
      <c r="EHV195" s="78"/>
      <c r="EHW195" s="78"/>
      <c r="EHX195" s="83"/>
      <c r="EHY195" s="84"/>
      <c r="EHZ195" s="84"/>
      <c r="EIA195" s="84"/>
      <c r="EIB195" s="85"/>
      <c r="EIC195" s="78"/>
      <c r="EID195" s="78"/>
      <c r="EIE195" s="78"/>
      <c r="EIF195" s="100"/>
      <c r="EIG195" s="78"/>
      <c r="EIH195" s="81"/>
      <c r="EII195" s="102"/>
      <c r="EIJ195" s="80"/>
      <c r="EIK195" s="78"/>
      <c r="EIL195" s="78"/>
      <c r="EIM195" s="78"/>
      <c r="EIN195" s="78"/>
      <c r="EIO195" s="83"/>
      <c r="EIP195" s="84"/>
      <c r="EIQ195" s="84"/>
      <c r="EIR195" s="84"/>
      <c r="EIS195" s="85"/>
      <c r="EIT195" s="78"/>
      <c r="EIU195" s="78"/>
      <c r="EIV195" s="78"/>
      <c r="EIW195" s="100"/>
      <c r="EIX195" s="78"/>
      <c r="EIY195" s="81"/>
      <c r="EIZ195" s="102"/>
      <c r="EJA195" s="80"/>
      <c r="EJB195" s="78"/>
      <c r="EJC195" s="78"/>
      <c r="EJD195" s="78"/>
      <c r="EJE195" s="78"/>
      <c r="EJF195" s="83"/>
      <c r="EJG195" s="84"/>
      <c r="EJH195" s="84"/>
      <c r="EJI195" s="84"/>
      <c r="EJJ195" s="85"/>
      <c r="EJK195" s="78"/>
      <c r="EJL195" s="78"/>
      <c r="EJM195" s="78"/>
      <c r="EJN195" s="100"/>
      <c r="EJO195" s="78"/>
      <c r="EJP195" s="81"/>
      <c r="EJQ195" s="102"/>
      <c r="EJR195" s="80"/>
      <c r="EJS195" s="78"/>
      <c r="EJT195" s="78"/>
      <c r="EJU195" s="78"/>
      <c r="EJV195" s="78"/>
      <c r="EJW195" s="83"/>
      <c r="EJX195" s="84"/>
      <c r="EJY195" s="84"/>
      <c r="EJZ195" s="84"/>
      <c r="EKA195" s="85"/>
      <c r="EKB195" s="78"/>
      <c r="EKC195" s="78"/>
      <c r="EKD195" s="78"/>
      <c r="EKE195" s="100"/>
      <c r="EKF195" s="78"/>
      <c r="EKG195" s="81"/>
      <c r="EKH195" s="102"/>
      <c r="EKI195" s="80"/>
      <c r="EKJ195" s="78"/>
      <c r="EKK195" s="78"/>
      <c r="EKL195" s="78"/>
      <c r="EKM195" s="78"/>
      <c r="EKN195" s="83"/>
      <c r="EKO195" s="84"/>
      <c r="EKP195" s="84"/>
      <c r="EKQ195" s="84"/>
      <c r="EKR195" s="85"/>
      <c r="EKS195" s="78"/>
      <c r="EKT195" s="78"/>
      <c r="EKU195" s="78"/>
      <c r="EKV195" s="100"/>
      <c r="EKW195" s="78"/>
      <c r="EKX195" s="81"/>
      <c r="EKY195" s="102"/>
      <c r="EKZ195" s="80"/>
      <c r="ELA195" s="78"/>
      <c r="ELB195" s="78"/>
      <c r="ELC195" s="78"/>
      <c r="ELD195" s="78"/>
      <c r="ELE195" s="83"/>
      <c r="ELF195" s="84"/>
      <c r="ELG195" s="84"/>
      <c r="ELH195" s="84"/>
      <c r="ELI195" s="85"/>
      <c r="ELJ195" s="78"/>
      <c r="ELK195" s="78"/>
      <c r="ELL195" s="78"/>
      <c r="ELM195" s="100"/>
      <c r="ELN195" s="78"/>
      <c r="ELO195" s="81"/>
      <c r="ELP195" s="102"/>
      <c r="ELQ195" s="80"/>
      <c r="ELR195" s="78"/>
      <c r="ELS195" s="78"/>
      <c r="ELT195" s="78"/>
      <c r="ELU195" s="78"/>
      <c r="ELV195" s="83"/>
      <c r="ELW195" s="84"/>
      <c r="ELX195" s="84"/>
      <c r="ELY195" s="84"/>
      <c r="ELZ195" s="85"/>
      <c r="EMA195" s="78"/>
      <c r="EMB195" s="78"/>
      <c r="EMC195" s="78"/>
      <c r="EMD195" s="100"/>
      <c r="EME195" s="78"/>
      <c r="EMF195" s="81"/>
      <c r="EMG195" s="102"/>
      <c r="EMH195" s="80"/>
      <c r="EMI195" s="78"/>
      <c r="EMJ195" s="78"/>
      <c r="EMK195" s="78"/>
      <c r="EML195" s="78"/>
      <c r="EMM195" s="83"/>
      <c r="EMN195" s="84"/>
      <c r="EMO195" s="84"/>
      <c r="EMP195" s="84"/>
      <c r="EMQ195" s="85"/>
      <c r="EMR195" s="78"/>
      <c r="EMS195" s="78"/>
      <c r="EMT195" s="78"/>
      <c r="EMU195" s="100"/>
      <c r="EMV195" s="78"/>
      <c r="EMW195" s="81"/>
      <c r="EMX195" s="102"/>
      <c r="EMY195" s="80"/>
      <c r="EMZ195" s="78"/>
      <c r="ENA195" s="78"/>
      <c r="ENB195" s="78"/>
      <c r="ENC195" s="78"/>
      <c r="END195" s="83"/>
      <c r="ENE195" s="84"/>
      <c r="ENF195" s="84"/>
      <c r="ENG195" s="84"/>
      <c r="ENH195" s="85"/>
      <c r="ENI195" s="78"/>
      <c r="ENJ195" s="78"/>
      <c r="ENK195" s="78"/>
      <c r="ENL195" s="100"/>
      <c r="ENM195" s="78"/>
      <c r="ENN195" s="81"/>
      <c r="ENO195" s="102"/>
      <c r="ENP195" s="80"/>
      <c r="ENQ195" s="78"/>
      <c r="ENR195" s="78"/>
      <c r="ENS195" s="78"/>
      <c r="ENT195" s="78"/>
      <c r="ENU195" s="83"/>
      <c r="ENV195" s="84"/>
      <c r="ENW195" s="84"/>
      <c r="ENX195" s="84"/>
      <c r="ENY195" s="85"/>
      <c r="ENZ195" s="78"/>
      <c r="EOA195" s="78"/>
      <c r="EOB195" s="78"/>
      <c r="EOC195" s="100"/>
      <c r="EOD195" s="78"/>
      <c r="EOE195" s="81"/>
      <c r="EOF195" s="102"/>
      <c r="EOG195" s="80"/>
      <c r="EOH195" s="78"/>
      <c r="EOI195" s="78"/>
      <c r="EOJ195" s="78"/>
      <c r="EOK195" s="78"/>
      <c r="EOL195" s="83"/>
      <c r="EOM195" s="84"/>
      <c r="EON195" s="84"/>
      <c r="EOO195" s="84"/>
      <c r="EOP195" s="85"/>
      <c r="EOQ195" s="78"/>
      <c r="EOR195" s="78"/>
      <c r="EOS195" s="78"/>
      <c r="EOT195" s="100"/>
      <c r="EOU195" s="78"/>
      <c r="EOV195" s="81"/>
      <c r="EOW195" s="102"/>
      <c r="EOX195" s="80"/>
      <c r="EOY195" s="78"/>
      <c r="EOZ195" s="78"/>
      <c r="EPA195" s="78"/>
      <c r="EPB195" s="78"/>
      <c r="EPC195" s="83"/>
      <c r="EPD195" s="84"/>
      <c r="EPE195" s="84"/>
      <c r="EPF195" s="84"/>
      <c r="EPG195" s="85"/>
      <c r="EPH195" s="78"/>
      <c r="EPI195" s="78"/>
      <c r="EPJ195" s="78"/>
      <c r="EPK195" s="100"/>
      <c r="EPL195" s="78"/>
      <c r="EPM195" s="81"/>
      <c r="EPN195" s="102"/>
      <c r="EPO195" s="80"/>
      <c r="EPP195" s="78"/>
      <c r="EPQ195" s="78"/>
      <c r="EPR195" s="78"/>
      <c r="EPS195" s="78"/>
      <c r="EPT195" s="83"/>
      <c r="EPU195" s="84"/>
      <c r="EPV195" s="84"/>
      <c r="EPW195" s="84"/>
      <c r="EPX195" s="85"/>
      <c r="EPY195" s="78"/>
      <c r="EPZ195" s="78"/>
      <c r="EQA195" s="78"/>
      <c r="EQB195" s="100"/>
      <c r="EQC195" s="78"/>
      <c r="EQD195" s="81"/>
      <c r="EQE195" s="102"/>
      <c r="EQF195" s="80"/>
      <c r="EQG195" s="78"/>
      <c r="EQH195" s="78"/>
      <c r="EQI195" s="78"/>
      <c r="EQJ195" s="78"/>
      <c r="EQK195" s="83"/>
      <c r="EQL195" s="84"/>
      <c r="EQM195" s="84"/>
      <c r="EQN195" s="84"/>
      <c r="EQO195" s="85"/>
      <c r="EQP195" s="78"/>
      <c r="EQQ195" s="78"/>
      <c r="EQR195" s="78"/>
      <c r="EQS195" s="100"/>
      <c r="EQT195" s="78"/>
      <c r="EQU195" s="81"/>
      <c r="EQV195" s="102"/>
      <c r="EQW195" s="80"/>
      <c r="EQX195" s="78"/>
      <c r="EQY195" s="78"/>
      <c r="EQZ195" s="78"/>
      <c r="ERA195" s="78"/>
      <c r="ERB195" s="83"/>
      <c r="ERC195" s="84"/>
      <c r="ERD195" s="84"/>
      <c r="ERE195" s="84"/>
      <c r="ERF195" s="85"/>
      <c r="ERG195" s="78"/>
      <c r="ERH195" s="78"/>
      <c r="ERI195" s="78"/>
      <c r="ERJ195" s="100"/>
      <c r="ERK195" s="78"/>
      <c r="ERL195" s="81"/>
      <c r="ERM195" s="102"/>
      <c r="ERN195" s="80"/>
      <c r="ERO195" s="78"/>
      <c r="ERP195" s="78"/>
      <c r="ERQ195" s="78"/>
      <c r="ERR195" s="78"/>
      <c r="ERS195" s="83"/>
      <c r="ERT195" s="84"/>
      <c r="ERU195" s="84"/>
      <c r="ERV195" s="84"/>
      <c r="ERW195" s="85"/>
      <c r="ERX195" s="78"/>
      <c r="ERY195" s="78"/>
      <c r="ERZ195" s="78"/>
      <c r="ESA195" s="100"/>
      <c r="ESB195" s="78"/>
      <c r="ESC195" s="81"/>
      <c r="ESD195" s="102"/>
      <c r="ESE195" s="80"/>
      <c r="ESF195" s="78"/>
      <c r="ESG195" s="78"/>
      <c r="ESH195" s="78"/>
      <c r="ESI195" s="78"/>
      <c r="ESJ195" s="83"/>
      <c r="ESK195" s="84"/>
      <c r="ESL195" s="84"/>
      <c r="ESM195" s="84"/>
      <c r="ESN195" s="85"/>
      <c r="ESO195" s="78"/>
      <c r="ESP195" s="78"/>
      <c r="ESQ195" s="78"/>
      <c r="ESR195" s="100"/>
      <c r="ESS195" s="78"/>
      <c r="EST195" s="81"/>
      <c r="ESU195" s="102"/>
      <c r="ESV195" s="80"/>
      <c r="ESW195" s="78"/>
      <c r="ESX195" s="78"/>
      <c r="ESY195" s="78"/>
      <c r="ESZ195" s="78"/>
      <c r="ETA195" s="83"/>
      <c r="ETB195" s="84"/>
      <c r="ETC195" s="84"/>
      <c r="ETD195" s="84"/>
      <c r="ETE195" s="85"/>
      <c r="ETF195" s="78"/>
      <c r="ETG195" s="78"/>
      <c r="ETH195" s="78"/>
      <c r="ETI195" s="100"/>
      <c r="ETJ195" s="78"/>
      <c r="ETK195" s="81"/>
      <c r="ETL195" s="102"/>
      <c r="ETM195" s="80"/>
      <c r="ETN195" s="78"/>
      <c r="ETO195" s="78"/>
      <c r="ETP195" s="78"/>
      <c r="ETQ195" s="78"/>
      <c r="ETR195" s="83"/>
      <c r="ETS195" s="84"/>
      <c r="ETT195" s="84"/>
      <c r="ETU195" s="84"/>
      <c r="ETV195" s="85"/>
      <c r="ETW195" s="78"/>
      <c r="ETX195" s="78"/>
      <c r="ETY195" s="78"/>
      <c r="ETZ195" s="100"/>
      <c r="EUA195" s="78"/>
      <c r="EUB195" s="81"/>
      <c r="EUC195" s="102"/>
      <c r="EUD195" s="80"/>
      <c r="EUE195" s="78"/>
      <c r="EUF195" s="78"/>
      <c r="EUG195" s="78"/>
      <c r="EUH195" s="78"/>
      <c r="EUI195" s="83"/>
      <c r="EUJ195" s="84"/>
      <c r="EUK195" s="84"/>
      <c r="EUL195" s="84"/>
      <c r="EUM195" s="85"/>
      <c r="EUN195" s="78"/>
      <c r="EUO195" s="78"/>
      <c r="EUP195" s="78"/>
      <c r="EUQ195" s="100"/>
      <c r="EUR195" s="78"/>
      <c r="EUS195" s="81"/>
      <c r="EUT195" s="102"/>
      <c r="EUU195" s="80"/>
      <c r="EUV195" s="78"/>
      <c r="EUW195" s="78"/>
      <c r="EUX195" s="78"/>
      <c r="EUY195" s="78"/>
      <c r="EUZ195" s="83"/>
      <c r="EVA195" s="84"/>
      <c r="EVB195" s="84"/>
      <c r="EVC195" s="84"/>
      <c r="EVD195" s="85"/>
      <c r="EVE195" s="78"/>
      <c r="EVF195" s="78"/>
      <c r="EVG195" s="78"/>
      <c r="EVH195" s="100"/>
      <c r="EVI195" s="78"/>
      <c r="EVJ195" s="81"/>
      <c r="EVK195" s="102"/>
      <c r="EVL195" s="80"/>
      <c r="EVM195" s="78"/>
      <c r="EVN195" s="78"/>
      <c r="EVO195" s="78"/>
      <c r="EVP195" s="78"/>
      <c r="EVQ195" s="83"/>
      <c r="EVR195" s="84"/>
      <c r="EVS195" s="84"/>
      <c r="EVT195" s="84"/>
      <c r="EVU195" s="85"/>
      <c r="EVV195" s="78"/>
      <c r="EVW195" s="78"/>
      <c r="EVX195" s="78"/>
      <c r="EVY195" s="100"/>
      <c r="EVZ195" s="78"/>
      <c r="EWA195" s="81"/>
      <c r="EWB195" s="102"/>
      <c r="EWC195" s="80"/>
      <c r="EWD195" s="78"/>
      <c r="EWE195" s="78"/>
      <c r="EWF195" s="78"/>
      <c r="EWG195" s="78"/>
      <c r="EWH195" s="83"/>
      <c r="EWI195" s="84"/>
      <c r="EWJ195" s="84"/>
      <c r="EWK195" s="84"/>
      <c r="EWL195" s="85"/>
      <c r="EWM195" s="78"/>
      <c r="EWN195" s="78"/>
      <c r="EWO195" s="78"/>
      <c r="EWP195" s="100"/>
      <c r="EWQ195" s="78"/>
      <c r="EWR195" s="81"/>
      <c r="EWS195" s="102"/>
      <c r="EWT195" s="80"/>
      <c r="EWU195" s="78"/>
      <c r="EWV195" s="78"/>
      <c r="EWW195" s="78"/>
      <c r="EWX195" s="78"/>
      <c r="EWY195" s="83"/>
      <c r="EWZ195" s="84"/>
      <c r="EXA195" s="84"/>
      <c r="EXB195" s="84"/>
      <c r="EXC195" s="85"/>
      <c r="EXD195" s="78"/>
      <c r="EXE195" s="78"/>
      <c r="EXF195" s="78"/>
      <c r="EXG195" s="100"/>
      <c r="EXH195" s="78"/>
      <c r="EXI195" s="81"/>
      <c r="EXJ195" s="102"/>
      <c r="EXK195" s="80"/>
      <c r="EXL195" s="78"/>
      <c r="EXM195" s="78"/>
      <c r="EXN195" s="78"/>
      <c r="EXO195" s="78"/>
      <c r="EXP195" s="83"/>
      <c r="EXQ195" s="84"/>
      <c r="EXR195" s="84"/>
      <c r="EXS195" s="84"/>
      <c r="EXT195" s="85"/>
      <c r="EXU195" s="78"/>
      <c r="EXV195" s="78"/>
      <c r="EXW195" s="78"/>
      <c r="EXX195" s="100"/>
      <c r="EXY195" s="78"/>
      <c r="EXZ195" s="81"/>
      <c r="EYA195" s="102"/>
      <c r="EYB195" s="80"/>
      <c r="EYC195" s="78"/>
      <c r="EYD195" s="78"/>
      <c r="EYE195" s="78"/>
      <c r="EYF195" s="78"/>
      <c r="EYG195" s="83"/>
      <c r="EYH195" s="84"/>
      <c r="EYI195" s="84"/>
      <c r="EYJ195" s="84"/>
      <c r="EYK195" s="85"/>
      <c r="EYL195" s="78"/>
      <c r="EYM195" s="78"/>
      <c r="EYN195" s="78"/>
      <c r="EYO195" s="100"/>
      <c r="EYP195" s="78"/>
      <c r="EYQ195" s="81"/>
      <c r="EYR195" s="102"/>
      <c r="EYS195" s="80"/>
      <c r="EYT195" s="78"/>
      <c r="EYU195" s="78"/>
      <c r="EYV195" s="78"/>
      <c r="EYW195" s="78"/>
      <c r="EYX195" s="83"/>
      <c r="EYY195" s="84"/>
      <c r="EYZ195" s="84"/>
      <c r="EZA195" s="84"/>
      <c r="EZB195" s="85"/>
      <c r="EZC195" s="78"/>
      <c r="EZD195" s="78"/>
      <c r="EZE195" s="78"/>
      <c r="EZF195" s="100"/>
      <c r="EZG195" s="78"/>
      <c r="EZH195" s="81"/>
      <c r="EZI195" s="102"/>
      <c r="EZJ195" s="80"/>
      <c r="EZK195" s="78"/>
      <c r="EZL195" s="78"/>
      <c r="EZM195" s="78"/>
      <c r="EZN195" s="78"/>
      <c r="EZO195" s="83"/>
      <c r="EZP195" s="84"/>
      <c r="EZQ195" s="84"/>
      <c r="EZR195" s="84"/>
      <c r="EZS195" s="85"/>
      <c r="EZT195" s="78"/>
      <c r="EZU195" s="78"/>
      <c r="EZV195" s="78"/>
      <c r="EZW195" s="100"/>
      <c r="EZX195" s="78"/>
      <c r="EZY195" s="81"/>
      <c r="EZZ195" s="102"/>
      <c r="FAA195" s="80"/>
      <c r="FAB195" s="78"/>
      <c r="FAC195" s="78"/>
      <c r="FAD195" s="78"/>
      <c r="FAE195" s="78"/>
      <c r="FAF195" s="83"/>
      <c r="FAG195" s="84"/>
      <c r="FAH195" s="84"/>
      <c r="FAI195" s="84"/>
      <c r="FAJ195" s="85"/>
      <c r="FAK195" s="78"/>
      <c r="FAL195" s="78"/>
      <c r="FAM195" s="78"/>
      <c r="FAN195" s="100"/>
      <c r="FAO195" s="78"/>
      <c r="FAP195" s="81"/>
      <c r="FAQ195" s="102"/>
      <c r="FAR195" s="80"/>
      <c r="FAS195" s="78"/>
      <c r="FAT195" s="78"/>
      <c r="FAU195" s="78"/>
      <c r="FAV195" s="78"/>
      <c r="FAW195" s="83"/>
      <c r="FAX195" s="84"/>
      <c r="FAY195" s="84"/>
      <c r="FAZ195" s="84"/>
      <c r="FBA195" s="85"/>
      <c r="FBB195" s="78"/>
      <c r="FBC195" s="78"/>
      <c r="FBD195" s="78"/>
      <c r="FBE195" s="100"/>
      <c r="FBF195" s="78"/>
      <c r="FBG195" s="81"/>
      <c r="FBH195" s="102"/>
      <c r="FBI195" s="80"/>
      <c r="FBJ195" s="78"/>
      <c r="FBK195" s="78"/>
      <c r="FBL195" s="78"/>
      <c r="FBM195" s="78"/>
      <c r="FBN195" s="83"/>
      <c r="FBO195" s="84"/>
      <c r="FBP195" s="84"/>
      <c r="FBQ195" s="84"/>
      <c r="FBR195" s="85"/>
      <c r="FBS195" s="78"/>
      <c r="FBT195" s="78"/>
      <c r="FBU195" s="78"/>
      <c r="FBV195" s="100"/>
      <c r="FBW195" s="78"/>
      <c r="FBX195" s="81"/>
      <c r="FBY195" s="102"/>
      <c r="FBZ195" s="80"/>
      <c r="FCA195" s="78"/>
      <c r="FCB195" s="78"/>
      <c r="FCC195" s="78"/>
      <c r="FCD195" s="78"/>
      <c r="FCE195" s="83"/>
      <c r="FCF195" s="84"/>
      <c r="FCG195" s="84"/>
      <c r="FCH195" s="84"/>
      <c r="FCI195" s="85"/>
      <c r="FCJ195" s="78"/>
      <c r="FCK195" s="78"/>
      <c r="FCL195" s="78"/>
      <c r="FCM195" s="100"/>
      <c r="FCN195" s="78"/>
      <c r="FCO195" s="81"/>
      <c r="FCP195" s="102"/>
      <c r="FCQ195" s="80"/>
      <c r="FCR195" s="78"/>
      <c r="FCS195" s="78"/>
      <c r="FCT195" s="78"/>
      <c r="FCU195" s="78"/>
      <c r="FCV195" s="83"/>
      <c r="FCW195" s="84"/>
      <c r="FCX195" s="84"/>
      <c r="FCY195" s="84"/>
      <c r="FCZ195" s="85"/>
      <c r="FDA195" s="78"/>
      <c r="FDB195" s="78"/>
      <c r="FDC195" s="78"/>
      <c r="FDD195" s="100"/>
      <c r="FDE195" s="78"/>
      <c r="FDF195" s="81"/>
      <c r="FDG195" s="102"/>
      <c r="FDH195" s="80"/>
      <c r="FDI195" s="78"/>
      <c r="FDJ195" s="78"/>
      <c r="FDK195" s="78"/>
      <c r="FDL195" s="78"/>
      <c r="FDM195" s="83"/>
      <c r="FDN195" s="84"/>
      <c r="FDO195" s="84"/>
      <c r="FDP195" s="84"/>
      <c r="FDQ195" s="85"/>
      <c r="FDR195" s="78"/>
      <c r="FDS195" s="78"/>
      <c r="FDT195" s="78"/>
      <c r="FDU195" s="100"/>
      <c r="FDV195" s="78"/>
      <c r="FDW195" s="81"/>
      <c r="FDX195" s="102"/>
      <c r="FDY195" s="80"/>
      <c r="FDZ195" s="78"/>
      <c r="FEA195" s="78"/>
      <c r="FEB195" s="78"/>
      <c r="FEC195" s="78"/>
      <c r="FED195" s="83"/>
      <c r="FEE195" s="84"/>
      <c r="FEF195" s="84"/>
      <c r="FEG195" s="84"/>
      <c r="FEH195" s="85"/>
      <c r="FEI195" s="78"/>
      <c r="FEJ195" s="78"/>
      <c r="FEK195" s="78"/>
      <c r="FEL195" s="100"/>
      <c r="FEM195" s="78"/>
      <c r="FEN195" s="81"/>
      <c r="FEO195" s="102"/>
      <c r="FEP195" s="80"/>
      <c r="FEQ195" s="78"/>
      <c r="FER195" s="78"/>
      <c r="FES195" s="78"/>
      <c r="FET195" s="78"/>
      <c r="FEU195" s="83"/>
      <c r="FEV195" s="84"/>
      <c r="FEW195" s="84"/>
      <c r="FEX195" s="84"/>
      <c r="FEY195" s="85"/>
      <c r="FEZ195" s="78"/>
      <c r="FFA195" s="78"/>
      <c r="FFB195" s="78"/>
      <c r="FFC195" s="100"/>
      <c r="FFD195" s="78"/>
      <c r="FFE195" s="81"/>
      <c r="FFF195" s="102"/>
      <c r="FFG195" s="80"/>
      <c r="FFH195" s="78"/>
      <c r="FFI195" s="78"/>
      <c r="FFJ195" s="78"/>
      <c r="FFK195" s="78"/>
      <c r="FFL195" s="83"/>
      <c r="FFM195" s="84"/>
      <c r="FFN195" s="84"/>
      <c r="FFO195" s="84"/>
      <c r="FFP195" s="85"/>
      <c r="FFQ195" s="78"/>
      <c r="FFR195" s="78"/>
      <c r="FFS195" s="78"/>
      <c r="FFT195" s="100"/>
      <c r="FFU195" s="78"/>
      <c r="FFV195" s="81"/>
      <c r="FFW195" s="102"/>
      <c r="FFX195" s="80"/>
      <c r="FFY195" s="78"/>
      <c r="FFZ195" s="78"/>
      <c r="FGA195" s="78"/>
      <c r="FGB195" s="78"/>
      <c r="FGC195" s="83"/>
      <c r="FGD195" s="84"/>
      <c r="FGE195" s="84"/>
      <c r="FGF195" s="84"/>
      <c r="FGG195" s="85"/>
      <c r="FGH195" s="78"/>
      <c r="FGI195" s="78"/>
      <c r="FGJ195" s="78"/>
      <c r="FGK195" s="100"/>
      <c r="FGL195" s="78"/>
      <c r="FGM195" s="81"/>
      <c r="FGN195" s="102"/>
      <c r="FGO195" s="80"/>
      <c r="FGP195" s="78"/>
      <c r="FGQ195" s="78"/>
      <c r="FGR195" s="78"/>
      <c r="FGS195" s="78"/>
      <c r="FGT195" s="83"/>
      <c r="FGU195" s="84"/>
      <c r="FGV195" s="84"/>
      <c r="FGW195" s="84"/>
      <c r="FGX195" s="85"/>
      <c r="FGY195" s="78"/>
      <c r="FGZ195" s="78"/>
      <c r="FHA195" s="78"/>
      <c r="FHB195" s="100"/>
      <c r="FHC195" s="78"/>
      <c r="FHD195" s="81"/>
      <c r="FHE195" s="102"/>
      <c r="FHF195" s="80"/>
      <c r="FHG195" s="78"/>
      <c r="FHH195" s="78"/>
      <c r="FHI195" s="78"/>
      <c r="FHJ195" s="78"/>
      <c r="FHK195" s="83"/>
      <c r="FHL195" s="84"/>
      <c r="FHM195" s="84"/>
      <c r="FHN195" s="84"/>
      <c r="FHO195" s="85"/>
      <c r="FHP195" s="78"/>
      <c r="FHQ195" s="78"/>
      <c r="FHR195" s="78"/>
      <c r="FHS195" s="100"/>
      <c r="FHT195" s="78"/>
      <c r="FHU195" s="81"/>
      <c r="FHV195" s="102"/>
      <c r="FHW195" s="80"/>
      <c r="FHX195" s="78"/>
      <c r="FHY195" s="78"/>
      <c r="FHZ195" s="78"/>
      <c r="FIA195" s="78"/>
      <c r="FIB195" s="83"/>
      <c r="FIC195" s="84"/>
      <c r="FID195" s="84"/>
      <c r="FIE195" s="84"/>
      <c r="FIF195" s="85"/>
      <c r="FIG195" s="78"/>
      <c r="FIH195" s="78"/>
      <c r="FII195" s="78"/>
      <c r="FIJ195" s="100"/>
      <c r="FIK195" s="78"/>
      <c r="FIL195" s="81"/>
      <c r="FIM195" s="102"/>
      <c r="FIN195" s="80"/>
      <c r="FIO195" s="78"/>
      <c r="FIP195" s="78"/>
      <c r="FIQ195" s="78"/>
      <c r="FIR195" s="78"/>
      <c r="FIS195" s="83"/>
      <c r="FIT195" s="84"/>
      <c r="FIU195" s="84"/>
      <c r="FIV195" s="84"/>
      <c r="FIW195" s="85"/>
      <c r="FIX195" s="78"/>
      <c r="FIY195" s="78"/>
      <c r="FIZ195" s="78"/>
      <c r="FJA195" s="100"/>
      <c r="FJB195" s="78"/>
      <c r="FJC195" s="81"/>
      <c r="FJD195" s="102"/>
      <c r="FJE195" s="80"/>
      <c r="FJF195" s="78"/>
      <c r="FJG195" s="78"/>
      <c r="FJH195" s="78"/>
      <c r="FJI195" s="78"/>
      <c r="FJJ195" s="83"/>
      <c r="FJK195" s="84"/>
      <c r="FJL195" s="84"/>
      <c r="FJM195" s="84"/>
      <c r="FJN195" s="85"/>
      <c r="FJO195" s="78"/>
      <c r="FJP195" s="78"/>
      <c r="FJQ195" s="78"/>
      <c r="FJR195" s="100"/>
      <c r="FJS195" s="78"/>
      <c r="FJT195" s="81"/>
      <c r="FJU195" s="102"/>
      <c r="FJV195" s="80"/>
      <c r="FJW195" s="78"/>
      <c r="FJX195" s="78"/>
      <c r="FJY195" s="78"/>
      <c r="FJZ195" s="78"/>
      <c r="FKA195" s="83"/>
      <c r="FKB195" s="84"/>
      <c r="FKC195" s="84"/>
      <c r="FKD195" s="84"/>
      <c r="FKE195" s="85"/>
      <c r="FKF195" s="78"/>
      <c r="FKG195" s="78"/>
      <c r="FKH195" s="78"/>
      <c r="FKI195" s="100"/>
      <c r="FKJ195" s="78"/>
      <c r="FKK195" s="81"/>
      <c r="FKL195" s="102"/>
      <c r="FKM195" s="80"/>
      <c r="FKN195" s="78"/>
      <c r="FKO195" s="78"/>
      <c r="FKP195" s="78"/>
      <c r="FKQ195" s="78"/>
      <c r="FKR195" s="83"/>
      <c r="FKS195" s="84"/>
      <c r="FKT195" s="84"/>
      <c r="FKU195" s="84"/>
      <c r="FKV195" s="85"/>
      <c r="FKW195" s="78"/>
      <c r="FKX195" s="78"/>
      <c r="FKY195" s="78"/>
      <c r="FKZ195" s="100"/>
      <c r="FLA195" s="78"/>
      <c r="FLB195" s="81"/>
      <c r="FLC195" s="102"/>
      <c r="FLD195" s="80"/>
      <c r="FLE195" s="78"/>
      <c r="FLF195" s="78"/>
      <c r="FLG195" s="78"/>
      <c r="FLH195" s="78"/>
      <c r="FLI195" s="83"/>
      <c r="FLJ195" s="84"/>
      <c r="FLK195" s="84"/>
      <c r="FLL195" s="84"/>
      <c r="FLM195" s="85"/>
      <c r="FLN195" s="78"/>
      <c r="FLO195" s="78"/>
      <c r="FLP195" s="78"/>
      <c r="FLQ195" s="100"/>
      <c r="FLR195" s="78"/>
      <c r="FLS195" s="81"/>
      <c r="FLT195" s="102"/>
      <c r="FLU195" s="80"/>
      <c r="FLV195" s="78"/>
      <c r="FLW195" s="78"/>
      <c r="FLX195" s="78"/>
      <c r="FLY195" s="78"/>
      <c r="FLZ195" s="83"/>
      <c r="FMA195" s="84"/>
      <c r="FMB195" s="84"/>
      <c r="FMC195" s="84"/>
      <c r="FMD195" s="85"/>
      <c r="FME195" s="78"/>
      <c r="FMF195" s="78"/>
      <c r="FMG195" s="78"/>
      <c r="FMH195" s="100"/>
      <c r="FMI195" s="78"/>
      <c r="FMJ195" s="81"/>
      <c r="FMK195" s="102"/>
      <c r="FML195" s="80"/>
      <c r="FMM195" s="78"/>
      <c r="FMN195" s="78"/>
      <c r="FMO195" s="78"/>
      <c r="FMP195" s="78"/>
      <c r="FMQ195" s="83"/>
      <c r="FMR195" s="84"/>
      <c r="FMS195" s="84"/>
      <c r="FMT195" s="84"/>
      <c r="FMU195" s="85"/>
      <c r="FMV195" s="78"/>
      <c r="FMW195" s="78"/>
      <c r="FMX195" s="78"/>
      <c r="FMY195" s="100"/>
      <c r="FMZ195" s="78"/>
      <c r="FNA195" s="81"/>
      <c r="FNB195" s="102"/>
      <c r="FNC195" s="80"/>
      <c r="FND195" s="78"/>
      <c r="FNE195" s="78"/>
      <c r="FNF195" s="78"/>
      <c r="FNG195" s="78"/>
      <c r="FNH195" s="83"/>
      <c r="FNI195" s="84"/>
      <c r="FNJ195" s="84"/>
      <c r="FNK195" s="84"/>
      <c r="FNL195" s="85"/>
      <c r="FNM195" s="78"/>
      <c r="FNN195" s="78"/>
      <c r="FNO195" s="78"/>
      <c r="FNP195" s="100"/>
      <c r="FNQ195" s="78"/>
      <c r="FNR195" s="81"/>
      <c r="FNS195" s="102"/>
      <c r="FNT195" s="80"/>
      <c r="FNU195" s="78"/>
      <c r="FNV195" s="78"/>
      <c r="FNW195" s="78"/>
      <c r="FNX195" s="78"/>
      <c r="FNY195" s="83"/>
      <c r="FNZ195" s="84"/>
      <c r="FOA195" s="84"/>
      <c r="FOB195" s="84"/>
      <c r="FOC195" s="85"/>
      <c r="FOD195" s="78"/>
      <c r="FOE195" s="78"/>
      <c r="FOF195" s="78"/>
      <c r="FOG195" s="100"/>
      <c r="FOH195" s="78"/>
      <c r="FOI195" s="81"/>
      <c r="FOJ195" s="102"/>
      <c r="FOK195" s="80"/>
      <c r="FOL195" s="78"/>
      <c r="FOM195" s="78"/>
      <c r="FON195" s="78"/>
      <c r="FOO195" s="78"/>
      <c r="FOP195" s="83"/>
      <c r="FOQ195" s="84"/>
      <c r="FOR195" s="84"/>
      <c r="FOS195" s="84"/>
      <c r="FOT195" s="85"/>
      <c r="FOU195" s="78"/>
      <c r="FOV195" s="78"/>
      <c r="FOW195" s="78"/>
      <c r="FOX195" s="100"/>
      <c r="FOY195" s="78"/>
      <c r="FOZ195" s="81"/>
      <c r="FPA195" s="102"/>
      <c r="FPB195" s="80"/>
      <c r="FPC195" s="78"/>
      <c r="FPD195" s="78"/>
      <c r="FPE195" s="78"/>
      <c r="FPF195" s="78"/>
      <c r="FPG195" s="83"/>
      <c r="FPH195" s="84"/>
      <c r="FPI195" s="84"/>
      <c r="FPJ195" s="84"/>
      <c r="FPK195" s="85"/>
      <c r="FPL195" s="78"/>
      <c r="FPM195" s="78"/>
      <c r="FPN195" s="78"/>
      <c r="FPO195" s="100"/>
      <c r="FPP195" s="78"/>
      <c r="FPQ195" s="81"/>
      <c r="FPR195" s="102"/>
      <c r="FPS195" s="80"/>
      <c r="FPT195" s="78"/>
      <c r="FPU195" s="78"/>
      <c r="FPV195" s="78"/>
      <c r="FPW195" s="78"/>
      <c r="FPX195" s="83"/>
      <c r="FPY195" s="84"/>
      <c r="FPZ195" s="84"/>
      <c r="FQA195" s="84"/>
      <c r="FQB195" s="85"/>
      <c r="FQC195" s="78"/>
      <c r="FQD195" s="78"/>
      <c r="FQE195" s="78"/>
      <c r="FQF195" s="100"/>
      <c r="FQG195" s="78"/>
      <c r="FQH195" s="81"/>
      <c r="FQI195" s="102"/>
      <c r="FQJ195" s="80"/>
      <c r="FQK195" s="78"/>
      <c r="FQL195" s="78"/>
      <c r="FQM195" s="78"/>
      <c r="FQN195" s="78"/>
      <c r="FQO195" s="83"/>
      <c r="FQP195" s="84"/>
      <c r="FQQ195" s="84"/>
      <c r="FQR195" s="84"/>
      <c r="FQS195" s="85"/>
      <c r="FQT195" s="78"/>
      <c r="FQU195" s="78"/>
      <c r="FQV195" s="78"/>
      <c r="FQW195" s="100"/>
      <c r="FQX195" s="78"/>
      <c r="FQY195" s="81"/>
      <c r="FQZ195" s="102"/>
      <c r="FRA195" s="80"/>
      <c r="FRB195" s="78"/>
      <c r="FRC195" s="78"/>
      <c r="FRD195" s="78"/>
      <c r="FRE195" s="78"/>
      <c r="FRF195" s="83"/>
      <c r="FRG195" s="84"/>
      <c r="FRH195" s="84"/>
      <c r="FRI195" s="84"/>
      <c r="FRJ195" s="85"/>
      <c r="FRK195" s="78"/>
      <c r="FRL195" s="78"/>
      <c r="FRM195" s="78"/>
      <c r="FRN195" s="100"/>
      <c r="FRO195" s="78"/>
      <c r="FRP195" s="81"/>
      <c r="FRQ195" s="102"/>
      <c r="FRR195" s="80"/>
      <c r="FRS195" s="78"/>
      <c r="FRT195" s="78"/>
      <c r="FRU195" s="78"/>
      <c r="FRV195" s="78"/>
      <c r="FRW195" s="83"/>
      <c r="FRX195" s="84"/>
      <c r="FRY195" s="84"/>
      <c r="FRZ195" s="84"/>
      <c r="FSA195" s="85"/>
      <c r="FSB195" s="78"/>
      <c r="FSC195" s="78"/>
      <c r="FSD195" s="78"/>
      <c r="FSE195" s="100"/>
      <c r="FSF195" s="78"/>
      <c r="FSG195" s="81"/>
      <c r="FSH195" s="102"/>
      <c r="FSI195" s="80"/>
      <c r="FSJ195" s="78"/>
      <c r="FSK195" s="78"/>
      <c r="FSL195" s="78"/>
      <c r="FSM195" s="78"/>
      <c r="FSN195" s="83"/>
      <c r="FSO195" s="84"/>
      <c r="FSP195" s="84"/>
      <c r="FSQ195" s="84"/>
      <c r="FSR195" s="85"/>
      <c r="FSS195" s="78"/>
      <c r="FST195" s="78"/>
      <c r="FSU195" s="78"/>
      <c r="FSV195" s="100"/>
      <c r="FSW195" s="78"/>
      <c r="FSX195" s="81"/>
      <c r="FSY195" s="102"/>
      <c r="FSZ195" s="80"/>
      <c r="FTA195" s="78"/>
      <c r="FTB195" s="78"/>
      <c r="FTC195" s="78"/>
      <c r="FTD195" s="78"/>
      <c r="FTE195" s="83"/>
      <c r="FTF195" s="84"/>
      <c r="FTG195" s="84"/>
      <c r="FTH195" s="84"/>
      <c r="FTI195" s="85"/>
      <c r="FTJ195" s="78"/>
      <c r="FTK195" s="78"/>
      <c r="FTL195" s="78"/>
      <c r="FTM195" s="100"/>
      <c r="FTN195" s="78"/>
      <c r="FTO195" s="81"/>
      <c r="FTP195" s="102"/>
      <c r="FTQ195" s="80"/>
      <c r="FTR195" s="78"/>
      <c r="FTS195" s="78"/>
      <c r="FTT195" s="78"/>
      <c r="FTU195" s="78"/>
      <c r="FTV195" s="83"/>
      <c r="FTW195" s="84"/>
      <c r="FTX195" s="84"/>
      <c r="FTY195" s="84"/>
      <c r="FTZ195" s="85"/>
      <c r="FUA195" s="78"/>
      <c r="FUB195" s="78"/>
      <c r="FUC195" s="78"/>
      <c r="FUD195" s="100"/>
      <c r="FUE195" s="78"/>
      <c r="FUF195" s="81"/>
      <c r="FUG195" s="102"/>
      <c r="FUH195" s="80"/>
      <c r="FUI195" s="78"/>
      <c r="FUJ195" s="78"/>
      <c r="FUK195" s="78"/>
      <c r="FUL195" s="78"/>
      <c r="FUM195" s="83"/>
      <c r="FUN195" s="84"/>
      <c r="FUO195" s="84"/>
      <c r="FUP195" s="84"/>
      <c r="FUQ195" s="85"/>
      <c r="FUR195" s="78"/>
      <c r="FUS195" s="78"/>
      <c r="FUT195" s="78"/>
      <c r="FUU195" s="100"/>
      <c r="FUV195" s="78"/>
      <c r="FUW195" s="81"/>
      <c r="FUX195" s="102"/>
      <c r="FUY195" s="80"/>
      <c r="FUZ195" s="78"/>
      <c r="FVA195" s="78"/>
      <c r="FVB195" s="78"/>
      <c r="FVC195" s="78"/>
      <c r="FVD195" s="83"/>
      <c r="FVE195" s="84"/>
      <c r="FVF195" s="84"/>
      <c r="FVG195" s="84"/>
      <c r="FVH195" s="85"/>
      <c r="FVI195" s="78"/>
      <c r="FVJ195" s="78"/>
      <c r="FVK195" s="78"/>
      <c r="FVL195" s="100"/>
      <c r="FVM195" s="78"/>
      <c r="FVN195" s="81"/>
      <c r="FVO195" s="102"/>
      <c r="FVP195" s="80"/>
      <c r="FVQ195" s="78"/>
      <c r="FVR195" s="78"/>
      <c r="FVS195" s="78"/>
      <c r="FVT195" s="78"/>
      <c r="FVU195" s="83"/>
      <c r="FVV195" s="84"/>
      <c r="FVW195" s="84"/>
      <c r="FVX195" s="84"/>
      <c r="FVY195" s="85"/>
      <c r="FVZ195" s="78"/>
      <c r="FWA195" s="78"/>
      <c r="FWB195" s="78"/>
      <c r="FWC195" s="100"/>
      <c r="FWD195" s="78"/>
      <c r="FWE195" s="81"/>
      <c r="FWF195" s="102"/>
      <c r="FWG195" s="80"/>
      <c r="FWH195" s="78"/>
      <c r="FWI195" s="78"/>
      <c r="FWJ195" s="78"/>
      <c r="FWK195" s="78"/>
      <c r="FWL195" s="83"/>
      <c r="FWM195" s="84"/>
      <c r="FWN195" s="84"/>
      <c r="FWO195" s="84"/>
      <c r="FWP195" s="85"/>
      <c r="FWQ195" s="78"/>
      <c r="FWR195" s="78"/>
      <c r="FWS195" s="78"/>
      <c r="FWT195" s="100"/>
      <c r="FWU195" s="78"/>
      <c r="FWV195" s="81"/>
      <c r="FWW195" s="102"/>
      <c r="FWX195" s="80"/>
      <c r="FWY195" s="78"/>
      <c r="FWZ195" s="78"/>
      <c r="FXA195" s="78"/>
      <c r="FXB195" s="78"/>
      <c r="FXC195" s="83"/>
      <c r="FXD195" s="84"/>
      <c r="FXE195" s="84"/>
      <c r="FXF195" s="84"/>
      <c r="FXG195" s="85"/>
      <c r="FXH195" s="78"/>
      <c r="FXI195" s="78"/>
      <c r="FXJ195" s="78"/>
      <c r="FXK195" s="100"/>
      <c r="FXL195" s="78"/>
      <c r="FXM195" s="81"/>
      <c r="FXN195" s="102"/>
      <c r="FXO195" s="80"/>
      <c r="FXP195" s="78"/>
      <c r="FXQ195" s="78"/>
      <c r="FXR195" s="78"/>
      <c r="FXS195" s="78"/>
      <c r="FXT195" s="83"/>
      <c r="FXU195" s="84"/>
      <c r="FXV195" s="84"/>
      <c r="FXW195" s="84"/>
      <c r="FXX195" s="85"/>
      <c r="FXY195" s="78"/>
      <c r="FXZ195" s="78"/>
      <c r="FYA195" s="78"/>
      <c r="FYB195" s="100"/>
      <c r="FYC195" s="78"/>
      <c r="FYD195" s="81"/>
      <c r="FYE195" s="102"/>
      <c r="FYF195" s="80"/>
      <c r="FYG195" s="78"/>
      <c r="FYH195" s="78"/>
      <c r="FYI195" s="78"/>
      <c r="FYJ195" s="78"/>
      <c r="FYK195" s="83"/>
      <c r="FYL195" s="84"/>
      <c r="FYM195" s="84"/>
      <c r="FYN195" s="84"/>
      <c r="FYO195" s="85"/>
      <c r="FYP195" s="78"/>
      <c r="FYQ195" s="78"/>
      <c r="FYR195" s="78"/>
      <c r="FYS195" s="100"/>
      <c r="FYT195" s="78"/>
      <c r="FYU195" s="81"/>
      <c r="FYV195" s="102"/>
      <c r="FYW195" s="80"/>
      <c r="FYX195" s="78"/>
      <c r="FYY195" s="78"/>
      <c r="FYZ195" s="78"/>
      <c r="FZA195" s="78"/>
      <c r="FZB195" s="83"/>
      <c r="FZC195" s="84"/>
      <c r="FZD195" s="84"/>
      <c r="FZE195" s="84"/>
      <c r="FZF195" s="85"/>
      <c r="FZG195" s="78"/>
      <c r="FZH195" s="78"/>
      <c r="FZI195" s="78"/>
      <c r="FZJ195" s="100"/>
      <c r="FZK195" s="78"/>
      <c r="FZL195" s="81"/>
      <c r="FZM195" s="102"/>
      <c r="FZN195" s="80"/>
      <c r="FZO195" s="78"/>
      <c r="FZP195" s="78"/>
      <c r="FZQ195" s="78"/>
      <c r="FZR195" s="78"/>
      <c r="FZS195" s="83"/>
      <c r="FZT195" s="84"/>
      <c r="FZU195" s="84"/>
      <c r="FZV195" s="84"/>
      <c r="FZW195" s="85"/>
      <c r="FZX195" s="78"/>
      <c r="FZY195" s="78"/>
      <c r="FZZ195" s="78"/>
      <c r="GAA195" s="100"/>
      <c r="GAB195" s="78"/>
      <c r="GAC195" s="81"/>
      <c r="GAD195" s="102"/>
      <c r="GAE195" s="80"/>
      <c r="GAF195" s="78"/>
      <c r="GAG195" s="78"/>
      <c r="GAH195" s="78"/>
      <c r="GAI195" s="78"/>
      <c r="GAJ195" s="83"/>
      <c r="GAK195" s="84"/>
      <c r="GAL195" s="84"/>
      <c r="GAM195" s="84"/>
      <c r="GAN195" s="85"/>
      <c r="GAO195" s="78"/>
      <c r="GAP195" s="78"/>
      <c r="GAQ195" s="78"/>
      <c r="GAR195" s="100"/>
      <c r="GAS195" s="78"/>
      <c r="GAT195" s="81"/>
      <c r="GAU195" s="102"/>
      <c r="GAV195" s="80"/>
      <c r="GAW195" s="78"/>
      <c r="GAX195" s="78"/>
      <c r="GAY195" s="78"/>
      <c r="GAZ195" s="78"/>
      <c r="GBA195" s="83"/>
      <c r="GBB195" s="84"/>
      <c r="GBC195" s="84"/>
      <c r="GBD195" s="84"/>
      <c r="GBE195" s="85"/>
      <c r="GBF195" s="78"/>
      <c r="GBG195" s="78"/>
      <c r="GBH195" s="78"/>
      <c r="GBI195" s="100"/>
      <c r="GBJ195" s="78"/>
      <c r="GBK195" s="81"/>
      <c r="GBL195" s="102"/>
      <c r="GBM195" s="80"/>
      <c r="GBN195" s="78"/>
      <c r="GBO195" s="78"/>
      <c r="GBP195" s="78"/>
      <c r="GBQ195" s="78"/>
      <c r="GBR195" s="83"/>
      <c r="GBS195" s="84"/>
      <c r="GBT195" s="84"/>
      <c r="GBU195" s="84"/>
      <c r="GBV195" s="85"/>
      <c r="GBW195" s="78"/>
      <c r="GBX195" s="78"/>
      <c r="GBY195" s="78"/>
      <c r="GBZ195" s="100"/>
      <c r="GCA195" s="78"/>
      <c r="GCB195" s="81"/>
      <c r="GCC195" s="102"/>
      <c r="GCD195" s="80"/>
      <c r="GCE195" s="78"/>
      <c r="GCF195" s="78"/>
      <c r="GCG195" s="78"/>
      <c r="GCH195" s="78"/>
      <c r="GCI195" s="83"/>
      <c r="GCJ195" s="84"/>
      <c r="GCK195" s="84"/>
      <c r="GCL195" s="84"/>
      <c r="GCM195" s="85"/>
      <c r="GCN195" s="78"/>
      <c r="GCO195" s="78"/>
      <c r="GCP195" s="78"/>
      <c r="GCQ195" s="100"/>
      <c r="GCR195" s="78"/>
      <c r="GCS195" s="81"/>
      <c r="GCT195" s="102"/>
      <c r="GCU195" s="80"/>
      <c r="GCV195" s="78"/>
      <c r="GCW195" s="78"/>
      <c r="GCX195" s="78"/>
      <c r="GCY195" s="78"/>
      <c r="GCZ195" s="83"/>
      <c r="GDA195" s="84"/>
      <c r="GDB195" s="84"/>
      <c r="GDC195" s="84"/>
      <c r="GDD195" s="85"/>
      <c r="GDE195" s="78"/>
      <c r="GDF195" s="78"/>
      <c r="GDG195" s="78"/>
      <c r="GDH195" s="100"/>
      <c r="GDI195" s="78"/>
      <c r="GDJ195" s="81"/>
      <c r="GDK195" s="102"/>
      <c r="GDL195" s="80"/>
      <c r="GDM195" s="78"/>
      <c r="GDN195" s="78"/>
      <c r="GDO195" s="78"/>
      <c r="GDP195" s="78"/>
      <c r="GDQ195" s="83"/>
      <c r="GDR195" s="84"/>
      <c r="GDS195" s="84"/>
      <c r="GDT195" s="84"/>
      <c r="GDU195" s="85"/>
      <c r="GDV195" s="78"/>
      <c r="GDW195" s="78"/>
      <c r="GDX195" s="78"/>
      <c r="GDY195" s="100"/>
      <c r="GDZ195" s="78"/>
      <c r="GEA195" s="81"/>
      <c r="GEB195" s="102"/>
      <c r="GEC195" s="80"/>
      <c r="GED195" s="78"/>
      <c r="GEE195" s="78"/>
      <c r="GEF195" s="78"/>
      <c r="GEG195" s="78"/>
      <c r="GEH195" s="83"/>
      <c r="GEI195" s="84"/>
      <c r="GEJ195" s="84"/>
      <c r="GEK195" s="84"/>
      <c r="GEL195" s="85"/>
      <c r="GEM195" s="78"/>
      <c r="GEN195" s="78"/>
      <c r="GEO195" s="78"/>
      <c r="GEP195" s="100"/>
      <c r="GEQ195" s="78"/>
      <c r="GER195" s="81"/>
      <c r="GES195" s="102"/>
      <c r="GET195" s="80"/>
      <c r="GEU195" s="78"/>
      <c r="GEV195" s="78"/>
      <c r="GEW195" s="78"/>
      <c r="GEX195" s="78"/>
      <c r="GEY195" s="83"/>
      <c r="GEZ195" s="84"/>
      <c r="GFA195" s="84"/>
      <c r="GFB195" s="84"/>
      <c r="GFC195" s="85"/>
      <c r="GFD195" s="78"/>
      <c r="GFE195" s="78"/>
      <c r="GFF195" s="78"/>
      <c r="GFG195" s="100"/>
      <c r="GFH195" s="78"/>
      <c r="GFI195" s="81"/>
      <c r="GFJ195" s="102"/>
      <c r="GFK195" s="80"/>
      <c r="GFL195" s="78"/>
      <c r="GFM195" s="78"/>
      <c r="GFN195" s="78"/>
      <c r="GFO195" s="78"/>
      <c r="GFP195" s="83"/>
      <c r="GFQ195" s="84"/>
      <c r="GFR195" s="84"/>
      <c r="GFS195" s="84"/>
      <c r="GFT195" s="85"/>
      <c r="GFU195" s="78"/>
      <c r="GFV195" s="78"/>
      <c r="GFW195" s="78"/>
      <c r="GFX195" s="100"/>
      <c r="GFY195" s="78"/>
      <c r="GFZ195" s="81"/>
      <c r="GGA195" s="102"/>
      <c r="GGB195" s="80"/>
      <c r="GGC195" s="78"/>
      <c r="GGD195" s="78"/>
      <c r="GGE195" s="78"/>
      <c r="GGF195" s="78"/>
      <c r="GGG195" s="83"/>
      <c r="GGH195" s="84"/>
      <c r="GGI195" s="84"/>
      <c r="GGJ195" s="84"/>
      <c r="GGK195" s="85"/>
      <c r="GGL195" s="78"/>
      <c r="GGM195" s="78"/>
      <c r="GGN195" s="78"/>
      <c r="GGO195" s="100"/>
      <c r="GGP195" s="78"/>
      <c r="GGQ195" s="81"/>
      <c r="GGR195" s="102"/>
      <c r="GGS195" s="80"/>
      <c r="GGT195" s="78"/>
      <c r="GGU195" s="78"/>
      <c r="GGV195" s="78"/>
      <c r="GGW195" s="78"/>
      <c r="GGX195" s="83"/>
      <c r="GGY195" s="84"/>
      <c r="GGZ195" s="84"/>
      <c r="GHA195" s="84"/>
      <c r="GHB195" s="85"/>
      <c r="GHC195" s="78"/>
      <c r="GHD195" s="78"/>
      <c r="GHE195" s="78"/>
      <c r="GHF195" s="100"/>
      <c r="GHG195" s="78"/>
      <c r="GHH195" s="81"/>
      <c r="GHI195" s="102"/>
      <c r="GHJ195" s="80"/>
      <c r="GHK195" s="78"/>
      <c r="GHL195" s="78"/>
      <c r="GHM195" s="78"/>
      <c r="GHN195" s="78"/>
      <c r="GHO195" s="83"/>
      <c r="GHP195" s="84"/>
      <c r="GHQ195" s="84"/>
      <c r="GHR195" s="84"/>
      <c r="GHS195" s="85"/>
      <c r="GHT195" s="78"/>
      <c r="GHU195" s="78"/>
      <c r="GHV195" s="78"/>
      <c r="GHW195" s="100"/>
      <c r="GHX195" s="78"/>
      <c r="GHY195" s="81"/>
      <c r="GHZ195" s="102"/>
      <c r="GIA195" s="80"/>
      <c r="GIB195" s="78"/>
      <c r="GIC195" s="78"/>
      <c r="GID195" s="78"/>
      <c r="GIE195" s="78"/>
      <c r="GIF195" s="83"/>
      <c r="GIG195" s="84"/>
      <c r="GIH195" s="84"/>
      <c r="GII195" s="84"/>
      <c r="GIJ195" s="85"/>
      <c r="GIK195" s="78"/>
      <c r="GIL195" s="78"/>
      <c r="GIM195" s="78"/>
      <c r="GIN195" s="100"/>
      <c r="GIO195" s="78"/>
      <c r="GIP195" s="81"/>
      <c r="GIQ195" s="102"/>
      <c r="GIR195" s="80"/>
      <c r="GIS195" s="78"/>
      <c r="GIT195" s="78"/>
      <c r="GIU195" s="78"/>
      <c r="GIV195" s="78"/>
      <c r="GIW195" s="83"/>
      <c r="GIX195" s="84"/>
      <c r="GIY195" s="84"/>
      <c r="GIZ195" s="84"/>
      <c r="GJA195" s="85"/>
      <c r="GJB195" s="78"/>
      <c r="GJC195" s="78"/>
      <c r="GJD195" s="78"/>
      <c r="GJE195" s="100"/>
      <c r="GJF195" s="78"/>
      <c r="GJG195" s="81"/>
      <c r="GJH195" s="102"/>
      <c r="GJI195" s="80"/>
      <c r="GJJ195" s="78"/>
      <c r="GJK195" s="78"/>
      <c r="GJL195" s="78"/>
      <c r="GJM195" s="78"/>
      <c r="GJN195" s="83"/>
      <c r="GJO195" s="84"/>
      <c r="GJP195" s="84"/>
      <c r="GJQ195" s="84"/>
      <c r="GJR195" s="85"/>
      <c r="GJS195" s="78"/>
      <c r="GJT195" s="78"/>
      <c r="GJU195" s="78"/>
      <c r="GJV195" s="100"/>
      <c r="GJW195" s="78"/>
      <c r="GJX195" s="81"/>
      <c r="GJY195" s="102"/>
      <c r="GJZ195" s="80"/>
      <c r="GKA195" s="78"/>
      <c r="GKB195" s="78"/>
      <c r="GKC195" s="78"/>
      <c r="GKD195" s="78"/>
      <c r="GKE195" s="83"/>
      <c r="GKF195" s="84"/>
      <c r="GKG195" s="84"/>
      <c r="GKH195" s="84"/>
      <c r="GKI195" s="85"/>
      <c r="GKJ195" s="78"/>
      <c r="GKK195" s="78"/>
      <c r="GKL195" s="78"/>
      <c r="GKM195" s="100"/>
      <c r="GKN195" s="78"/>
      <c r="GKO195" s="81"/>
      <c r="GKP195" s="102"/>
      <c r="GKQ195" s="80"/>
      <c r="GKR195" s="78"/>
      <c r="GKS195" s="78"/>
      <c r="GKT195" s="78"/>
      <c r="GKU195" s="78"/>
      <c r="GKV195" s="83"/>
      <c r="GKW195" s="84"/>
      <c r="GKX195" s="84"/>
      <c r="GKY195" s="84"/>
      <c r="GKZ195" s="85"/>
      <c r="GLA195" s="78"/>
      <c r="GLB195" s="78"/>
      <c r="GLC195" s="78"/>
      <c r="GLD195" s="100"/>
      <c r="GLE195" s="78"/>
      <c r="GLF195" s="81"/>
      <c r="GLG195" s="102"/>
      <c r="GLH195" s="80"/>
      <c r="GLI195" s="78"/>
      <c r="GLJ195" s="78"/>
      <c r="GLK195" s="78"/>
      <c r="GLL195" s="78"/>
      <c r="GLM195" s="83"/>
      <c r="GLN195" s="84"/>
      <c r="GLO195" s="84"/>
      <c r="GLP195" s="84"/>
      <c r="GLQ195" s="85"/>
      <c r="GLR195" s="78"/>
      <c r="GLS195" s="78"/>
      <c r="GLT195" s="78"/>
      <c r="GLU195" s="100"/>
      <c r="GLV195" s="78"/>
      <c r="GLW195" s="81"/>
      <c r="GLX195" s="102"/>
      <c r="GLY195" s="80"/>
      <c r="GLZ195" s="78"/>
      <c r="GMA195" s="78"/>
      <c r="GMB195" s="78"/>
      <c r="GMC195" s="78"/>
      <c r="GMD195" s="83"/>
      <c r="GME195" s="84"/>
      <c r="GMF195" s="84"/>
      <c r="GMG195" s="84"/>
      <c r="GMH195" s="85"/>
      <c r="GMI195" s="78"/>
      <c r="GMJ195" s="78"/>
      <c r="GMK195" s="78"/>
      <c r="GML195" s="100"/>
      <c r="GMM195" s="78"/>
      <c r="GMN195" s="81"/>
      <c r="GMO195" s="102"/>
      <c r="GMP195" s="80"/>
      <c r="GMQ195" s="78"/>
      <c r="GMR195" s="78"/>
      <c r="GMS195" s="78"/>
      <c r="GMT195" s="78"/>
      <c r="GMU195" s="83"/>
      <c r="GMV195" s="84"/>
      <c r="GMW195" s="84"/>
      <c r="GMX195" s="84"/>
      <c r="GMY195" s="85"/>
      <c r="GMZ195" s="78"/>
      <c r="GNA195" s="78"/>
      <c r="GNB195" s="78"/>
      <c r="GNC195" s="100"/>
      <c r="GND195" s="78"/>
      <c r="GNE195" s="81"/>
      <c r="GNF195" s="102"/>
      <c r="GNG195" s="80"/>
      <c r="GNH195" s="78"/>
      <c r="GNI195" s="78"/>
      <c r="GNJ195" s="78"/>
      <c r="GNK195" s="78"/>
      <c r="GNL195" s="83"/>
      <c r="GNM195" s="84"/>
      <c r="GNN195" s="84"/>
      <c r="GNO195" s="84"/>
      <c r="GNP195" s="85"/>
      <c r="GNQ195" s="78"/>
      <c r="GNR195" s="78"/>
      <c r="GNS195" s="78"/>
      <c r="GNT195" s="100"/>
      <c r="GNU195" s="78"/>
      <c r="GNV195" s="81"/>
      <c r="GNW195" s="102"/>
      <c r="GNX195" s="80"/>
      <c r="GNY195" s="78"/>
      <c r="GNZ195" s="78"/>
      <c r="GOA195" s="78"/>
      <c r="GOB195" s="78"/>
      <c r="GOC195" s="83"/>
      <c r="GOD195" s="84"/>
      <c r="GOE195" s="84"/>
      <c r="GOF195" s="84"/>
      <c r="GOG195" s="85"/>
      <c r="GOH195" s="78"/>
      <c r="GOI195" s="78"/>
      <c r="GOJ195" s="78"/>
      <c r="GOK195" s="100"/>
      <c r="GOL195" s="78"/>
      <c r="GOM195" s="81"/>
      <c r="GON195" s="102"/>
      <c r="GOO195" s="80"/>
      <c r="GOP195" s="78"/>
      <c r="GOQ195" s="78"/>
      <c r="GOR195" s="78"/>
      <c r="GOS195" s="78"/>
      <c r="GOT195" s="83"/>
      <c r="GOU195" s="84"/>
      <c r="GOV195" s="84"/>
      <c r="GOW195" s="84"/>
      <c r="GOX195" s="85"/>
      <c r="GOY195" s="78"/>
      <c r="GOZ195" s="78"/>
      <c r="GPA195" s="78"/>
      <c r="GPB195" s="100"/>
      <c r="GPC195" s="78"/>
      <c r="GPD195" s="81"/>
      <c r="GPE195" s="102"/>
      <c r="GPF195" s="80"/>
      <c r="GPG195" s="78"/>
      <c r="GPH195" s="78"/>
      <c r="GPI195" s="78"/>
      <c r="GPJ195" s="78"/>
      <c r="GPK195" s="83"/>
      <c r="GPL195" s="84"/>
      <c r="GPM195" s="84"/>
      <c r="GPN195" s="84"/>
      <c r="GPO195" s="85"/>
      <c r="GPP195" s="78"/>
      <c r="GPQ195" s="78"/>
      <c r="GPR195" s="78"/>
      <c r="GPS195" s="100"/>
      <c r="GPT195" s="78"/>
      <c r="GPU195" s="81"/>
      <c r="GPV195" s="102"/>
      <c r="GPW195" s="80"/>
      <c r="GPX195" s="78"/>
      <c r="GPY195" s="78"/>
      <c r="GPZ195" s="78"/>
      <c r="GQA195" s="78"/>
      <c r="GQB195" s="83"/>
      <c r="GQC195" s="84"/>
      <c r="GQD195" s="84"/>
      <c r="GQE195" s="84"/>
      <c r="GQF195" s="85"/>
      <c r="GQG195" s="78"/>
      <c r="GQH195" s="78"/>
      <c r="GQI195" s="78"/>
      <c r="GQJ195" s="100"/>
      <c r="GQK195" s="78"/>
      <c r="GQL195" s="81"/>
      <c r="GQM195" s="102"/>
      <c r="GQN195" s="80"/>
      <c r="GQO195" s="78"/>
      <c r="GQP195" s="78"/>
      <c r="GQQ195" s="78"/>
      <c r="GQR195" s="78"/>
      <c r="GQS195" s="83"/>
      <c r="GQT195" s="84"/>
      <c r="GQU195" s="84"/>
      <c r="GQV195" s="84"/>
      <c r="GQW195" s="85"/>
      <c r="GQX195" s="78"/>
      <c r="GQY195" s="78"/>
      <c r="GQZ195" s="78"/>
      <c r="GRA195" s="100"/>
      <c r="GRB195" s="78"/>
      <c r="GRC195" s="81"/>
      <c r="GRD195" s="102"/>
      <c r="GRE195" s="80"/>
      <c r="GRF195" s="78"/>
      <c r="GRG195" s="78"/>
      <c r="GRH195" s="78"/>
      <c r="GRI195" s="78"/>
      <c r="GRJ195" s="83"/>
      <c r="GRK195" s="84"/>
      <c r="GRL195" s="84"/>
      <c r="GRM195" s="84"/>
      <c r="GRN195" s="85"/>
      <c r="GRO195" s="78"/>
      <c r="GRP195" s="78"/>
      <c r="GRQ195" s="78"/>
      <c r="GRR195" s="100"/>
      <c r="GRS195" s="78"/>
      <c r="GRT195" s="81"/>
      <c r="GRU195" s="102"/>
      <c r="GRV195" s="80"/>
      <c r="GRW195" s="78"/>
      <c r="GRX195" s="78"/>
      <c r="GRY195" s="78"/>
      <c r="GRZ195" s="78"/>
      <c r="GSA195" s="83"/>
      <c r="GSB195" s="84"/>
      <c r="GSC195" s="84"/>
      <c r="GSD195" s="84"/>
      <c r="GSE195" s="85"/>
      <c r="GSF195" s="78"/>
      <c r="GSG195" s="78"/>
      <c r="GSH195" s="78"/>
      <c r="GSI195" s="100"/>
      <c r="GSJ195" s="78"/>
      <c r="GSK195" s="81"/>
      <c r="GSL195" s="102"/>
      <c r="GSM195" s="80"/>
      <c r="GSN195" s="78"/>
      <c r="GSO195" s="78"/>
      <c r="GSP195" s="78"/>
      <c r="GSQ195" s="78"/>
      <c r="GSR195" s="83"/>
      <c r="GSS195" s="84"/>
      <c r="GST195" s="84"/>
      <c r="GSU195" s="84"/>
      <c r="GSV195" s="85"/>
      <c r="GSW195" s="78"/>
      <c r="GSX195" s="78"/>
      <c r="GSY195" s="78"/>
      <c r="GSZ195" s="100"/>
      <c r="GTA195" s="78"/>
      <c r="GTB195" s="81"/>
      <c r="GTC195" s="102"/>
      <c r="GTD195" s="80"/>
      <c r="GTE195" s="78"/>
      <c r="GTF195" s="78"/>
      <c r="GTG195" s="78"/>
      <c r="GTH195" s="78"/>
      <c r="GTI195" s="83"/>
      <c r="GTJ195" s="84"/>
      <c r="GTK195" s="84"/>
      <c r="GTL195" s="84"/>
      <c r="GTM195" s="85"/>
      <c r="GTN195" s="78"/>
      <c r="GTO195" s="78"/>
      <c r="GTP195" s="78"/>
      <c r="GTQ195" s="100"/>
      <c r="GTR195" s="78"/>
      <c r="GTS195" s="81"/>
      <c r="GTT195" s="102"/>
      <c r="GTU195" s="80"/>
      <c r="GTV195" s="78"/>
      <c r="GTW195" s="78"/>
      <c r="GTX195" s="78"/>
      <c r="GTY195" s="78"/>
      <c r="GTZ195" s="83"/>
      <c r="GUA195" s="84"/>
      <c r="GUB195" s="84"/>
      <c r="GUC195" s="84"/>
      <c r="GUD195" s="85"/>
      <c r="GUE195" s="78"/>
      <c r="GUF195" s="78"/>
      <c r="GUG195" s="78"/>
      <c r="GUH195" s="100"/>
      <c r="GUI195" s="78"/>
      <c r="GUJ195" s="81"/>
      <c r="GUK195" s="102"/>
      <c r="GUL195" s="80"/>
      <c r="GUM195" s="78"/>
      <c r="GUN195" s="78"/>
      <c r="GUO195" s="78"/>
      <c r="GUP195" s="78"/>
      <c r="GUQ195" s="83"/>
      <c r="GUR195" s="84"/>
      <c r="GUS195" s="84"/>
      <c r="GUT195" s="84"/>
      <c r="GUU195" s="85"/>
      <c r="GUV195" s="78"/>
      <c r="GUW195" s="78"/>
      <c r="GUX195" s="78"/>
      <c r="GUY195" s="100"/>
      <c r="GUZ195" s="78"/>
      <c r="GVA195" s="81"/>
      <c r="GVB195" s="102"/>
      <c r="GVC195" s="80"/>
      <c r="GVD195" s="78"/>
      <c r="GVE195" s="78"/>
      <c r="GVF195" s="78"/>
      <c r="GVG195" s="78"/>
      <c r="GVH195" s="83"/>
      <c r="GVI195" s="84"/>
      <c r="GVJ195" s="84"/>
      <c r="GVK195" s="84"/>
      <c r="GVL195" s="85"/>
      <c r="GVM195" s="78"/>
      <c r="GVN195" s="78"/>
      <c r="GVO195" s="78"/>
      <c r="GVP195" s="100"/>
      <c r="GVQ195" s="78"/>
      <c r="GVR195" s="81"/>
      <c r="GVS195" s="102"/>
      <c r="GVT195" s="80"/>
      <c r="GVU195" s="78"/>
      <c r="GVV195" s="78"/>
      <c r="GVW195" s="78"/>
      <c r="GVX195" s="78"/>
      <c r="GVY195" s="83"/>
      <c r="GVZ195" s="84"/>
      <c r="GWA195" s="84"/>
      <c r="GWB195" s="84"/>
      <c r="GWC195" s="85"/>
      <c r="GWD195" s="78"/>
      <c r="GWE195" s="78"/>
      <c r="GWF195" s="78"/>
      <c r="GWG195" s="100"/>
      <c r="GWH195" s="78"/>
      <c r="GWI195" s="81"/>
      <c r="GWJ195" s="102"/>
      <c r="GWK195" s="80"/>
      <c r="GWL195" s="78"/>
      <c r="GWM195" s="78"/>
      <c r="GWN195" s="78"/>
      <c r="GWO195" s="78"/>
      <c r="GWP195" s="83"/>
      <c r="GWQ195" s="84"/>
      <c r="GWR195" s="84"/>
      <c r="GWS195" s="84"/>
      <c r="GWT195" s="85"/>
      <c r="GWU195" s="78"/>
      <c r="GWV195" s="78"/>
      <c r="GWW195" s="78"/>
      <c r="GWX195" s="100"/>
      <c r="GWY195" s="78"/>
      <c r="GWZ195" s="81"/>
      <c r="GXA195" s="102"/>
      <c r="GXB195" s="80"/>
      <c r="GXC195" s="78"/>
      <c r="GXD195" s="78"/>
      <c r="GXE195" s="78"/>
      <c r="GXF195" s="78"/>
      <c r="GXG195" s="83"/>
      <c r="GXH195" s="84"/>
      <c r="GXI195" s="84"/>
      <c r="GXJ195" s="84"/>
      <c r="GXK195" s="85"/>
      <c r="GXL195" s="78"/>
      <c r="GXM195" s="78"/>
      <c r="GXN195" s="78"/>
      <c r="GXO195" s="100"/>
      <c r="GXP195" s="78"/>
      <c r="GXQ195" s="81"/>
      <c r="GXR195" s="102"/>
      <c r="GXS195" s="80"/>
      <c r="GXT195" s="78"/>
      <c r="GXU195" s="78"/>
      <c r="GXV195" s="78"/>
      <c r="GXW195" s="78"/>
      <c r="GXX195" s="83"/>
      <c r="GXY195" s="84"/>
      <c r="GXZ195" s="84"/>
      <c r="GYA195" s="84"/>
      <c r="GYB195" s="85"/>
      <c r="GYC195" s="78"/>
      <c r="GYD195" s="78"/>
      <c r="GYE195" s="78"/>
      <c r="GYF195" s="100"/>
      <c r="GYG195" s="78"/>
      <c r="GYH195" s="81"/>
      <c r="GYI195" s="102"/>
      <c r="GYJ195" s="80"/>
      <c r="GYK195" s="78"/>
      <c r="GYL195" s="78"/>
      <c r="GYM195" s="78"/>
      <c r="GYN195" s="78"/>
      <c r="GYO195" s="83"/>
      <c r="GYP195" s="84"/>
      <c r="GYQ195" s="84"/>
      <c r="GYR195" s="84"/>
      <c r="GYS195" s="85"/>
      <c r="GYT195" s="78"/>
      <c r="GYU195" s="78"/>
      <c r="GYV195" s="78"/>
      <c r="GYW195" s="100"/>
      <c r="GYX195" s="78"/>
      <c r="GYY195" s="81"/>
      <c r="GYZ195" s="102"/>
      <c r="GZA195" s="80"/>
      <c r="GZB195" s="78"/>
      <c r="GZC195" s="78"/>
      <c r="GZD195" s="78"/>
      <c r="GZE195" s="78"/>
      <c r="GZF195" s="83"/>
      <c r="GZG195" s="84"/>
      <c r="GZH195" s="84"/>
      <c r="GZI195" s="84"/>
      <c r="GZJ195" s="85"/>
      <c r="GZK195" s="78"/>
      <c r="GZL195" s="78"/>
      <c r="GZM195" s="78"/>
      <c r="GZN195" s="100"/>
      <c r="GZO195" s="78"/>
      <c r="GZP195" s="81"/>
      <c r="GZQ195" s="102"/>
      <c r="GZR195" s="80"/>
      <c r="GZS195" s="78"/>
      <c r="GZT195" s="78"/>
      <c r="GZU195" s="78"/>
      <c r="GZV195" s="78"/>
      <c r="GZW195" s="83"/>
      <c r="GZX195" s="84"/>
      <c r="GZY195" s="84"/>
      <c r="GZZ195" s="84"/>
      <c r="HAA195" s="85"/>
      <c r="HAB195" s="78"/>
      <c r="HAC195" s="78"/>
      <c r="HAD195" s="78"/>
      <c r="HAE195" s="100"/>
      <c r="HAF195" s="78"/>
      <c r="HAG195" s="81"/>
      <c r="HAH195" s="102"/>
      <c r="HAI195" s="80"/>
      <c r="HAJ195" s="78"/>
      <c r="HAK195" s="78"/>
      <c r="HAL195" s="78"/>
      <c r="HAM195" s="78"/>
      <c r="HAN195" s="83"/>
      <c r="HAO195" s="84"/>
      <c r="HAP195" s="84"/>
      <c r="HAQ195" s="84"/>
      <c r="HAR195" s="85"/>
      <c r="HAS195" s="78"/>
      <c r="HAT195" s="78"/>
      <c r="HAU195" s="78"/>
      <c r="HAV195" s="100"/>
      <c r="HAW195" s="78"/>
      <c r="HAX195" s="81"/>
      <c r="HAY195" s="102"/>
      <c r="HAZ195" s="80"/>
      <c r="HBA195" s="78"/>
      <c r="HBB195" s="78"/>
      <c r="HBC195" s="78"/>
      <c r="HBD195" s="78"/>
      <c r="HBE195" s="83"/>
      <c r="HBF195" s="84"/>
      <c r="HBG195" s="84"/>
      <c r="HBH195" s="84"/>
      <c r="HBI195" s="85"/>
      <c r="HBJ195" s="78"/>
      <c r="HBK195" s="78"/>
      <c r="HBL195" s="78"/>
      <c r="HBM195" s="100"/>
      <c r="HBN195" s="78"/>
      <c r="HBO195" s="81"/>
      <c r="HBP195" s="102"/>
      <c r="HBQ195" s="80"/>
      <c r="HBR195" s="78"/>
      <c r="HBS195" s="78"/>
      <c r="HBT195" s="78"/>
      <c r="HBU195" s="78"/>
      <c r="HBV195" s="83"/>
      <c r="HBW195" s="84"/>
      <c r="HBX195" s="84"/>
      <c r="HBY195" s="84"/>
      <c r="HBZ195" s="85"/>
      <c r="HCA195" s="78"/>
      <c r="HCB195" s="78"/>
      <c r="HCC195" s="78"/>
      <c r="HCD195" s="100"/>
      <c r="HCE195" s="78"/>
      <c r="HCF195" s="81"/>
      <c r="HCG195" s="102"/>
      <c r="HCH195" s="80"/>
      <c r="HCI195" s="78"/>
      <c r="HCJ195" s="78"/>
      <c r="HCK195" s="78"/>
      <c r="HCL195" s="78"/>
      <c r="HCM195" s="83"/>
      <c r="HCN195" s="84"/>
      <c r="HCO195" s="84"/>
      <c r="HCP195" s="84"/>
      <c r="HCQ195" s="85"/>
      <c r="HCR195" s="78"/>
      <c r="HCS195" s="78"/>
      <c r="HCT195" s="78"/>
      <c r="HCU195" s="100"/>
      <c r="HCV195" s="78"/>
      <c r="HCW195" s="81"/>
      <c r="HCX195" s="102"/>
      <c r="HCY195" s="80"/>
      <c r="HCZ195" s="78"/>
      <c r="HDA195" s="78"/>
      <c r="HDB195" s="78"/>
      <c r="HDC195" s="78"/>
      <c r="HDD195" s="83"/>
      <c r="HDE195" s="84"/>
      <c r="HDF195" s="84"/>
      <c r="HDG195" s="84"/>
      <c r="HDH195" s="85"/>
      <c r="HDI195" s="78"/>
      <c r="HDJ195" s="78"/>
      <c r="HDK195" s="78"/>
      <c r="HDL195" s="100"/>
      <c r="HDM195" s="78"/>
      <c r="HDN195" s="81"/>
      <c r="HDO195" s="102"/>
      <c r="HDP195" s="80"/>
      <c r="HDQ195" s="78"/>
      <c r="HDR195" s="78"/>
      <c r="HDS195" s="78"/>
      <c r="HDT195" s="78"/>
      <c r="HDU195" s="83"/>
      <c r="HDV195" s="84"/>
      <c r="HDW195" s="84"/>
      <c r="HDX195" s="84"/>
      <c r="HDY195" s="85"/>
      <c r="HDZ195" s="78"/>
      <c r="HEA195" s="78"/>
      <c r="HEB195" s="78"/>
      <c r="HEC195" s="100"/>
      <c r="HED195" s="78"/>
      <c r="HEE195" s="81"/>
      <c r="HEF195" s="102"/>
      <c r="HEG195" s="80"/>
      <c r="HEH195" s="78"/>
      <c r="HEI195" s="78"/>
      <c r="HEJ195" s="78"/>
      <c r="HEK195" s="78"/>
      <c r="HEL195" s="83"/>
      <c r="HEM195" s="84"/>
      <c r="HEN195" s="84"/>
      <c r="HEO195" s="84"/>
      <c r="HEP195" s="85"/>
      <c r="HEQ195" s="78"/>
      <c r="HER195" s="78"/>
      <c r="HES195" s="78"/>
      <c r="HET195" s="100"/>
      <c r="HEU195" s="78"/>
      <c r="HEV195" s="81"/>
      <c r="HEW195" s="102"/>
      <c r="HEX195" s="80"/>
      <c r="HEY195" s="78"/>
      <c r="HEZ195" s="78"/>
      <c r="HFA195" s="78"/>
      <c r="HFB195" s="78"/>
      <c r="HFC195" s="83"/>
      <c r="HFD195" s="84"/>
      <c r="HFE195" s="84"/>
      <c r="HFF195" s="84"/>
      <c r="HFG195" s="85"/>
      <c r="HFH195" s="78"/>
      <c r="HFI195" s="78"/>
      <c r="HFJ195" s="78"/>
      <c r="HFK195" s="100"/>
      <c r="HFL195" s="78"/>
      <c r="HFM195" s="81"/>
      <c r="HFN195" s="102"/>
      <c r="HFO195" s="80"/>
      <c r="HFP195" s="78"/>
      <c r="HFQ195" s="78"/>
      <c r="HFR195" s="78"/>
      <c r="HFS195" s="78"/>
      <c r="HFT195" s="83"/>
      <c r="HFU195" s="84"/>
      <c r="HFV195" s="84"/>
      <c r="HFW195" s="84"/>
      <c r="HFX195" s="85"/>
      <c r="HFY195" s="78"/>
      <c r="HFZ195" s="78"/>
      <c r="HGA195" s="78"/>
      <c r="HGB195" s="100"/>
      <c r="HGC195" s="78"/>
      <c r="HGD195" s="81"/>
      <c r="HGE195" s="102"/>
      <c r="HGF195" s="80"/>
      <c r="HGG195" s="78"/>
      <c r="HGH195" s="78"/>
      <c r="HGI195" s="78"/>
      <c r="HGJ195" s="78"/>
      <c r="HGK195" s="83"/>
      <c r="HGL195" s="84"/>
      <c r="HGM195" s="84"/>
      <c r="HGN195" s="84"/>
      <c r="HGO195" s="85"/>
      <c r="HGP195" s="78"/>
      <c r="HGQ195" s="78"/>
      <c r="HGR195" s="78"/>
      <c r="HGS195" s="100"/>
      <c r="HGT195" s="78"/>
      <c r="HGU195" s="81"/>
      <c r="HGV195" s="102"/>
      <c r="HGW195" s="80"/>
      <c r="HGX195" s="78"/>
      <c r="HGY195" s="78"/>
      <c r="HGZ195" s="78"/>
      <c r="HHA195" s="78"/>
      <c r="HHB195" s="83"/>
      <c r="HHC195" s="84"/>
      <c r="HHD195" s="84"/>
      <c r="HHE195" s="84"/>
      <c r="HHF195" s="85"/>
      <c r="HHG195" s="78"/>
      <c r="HHH195" s="78"/>
      <c r="HHI195" s="78"/>
      <c r="HHJ195" s="100"/>
      <c r="HHK195" s="78"/>
      <c r="HHL195" s="81"/>
      <c r="HHM195" s="102"/>
      <c r="HHN195" s="80"/>
      <c r="HHO195" s="78"/>
      <c r="HHP195" s="78"/>
      <c r="HHQ195" s="78"/>
      <c r="HHR195" s="78"/>
      <c r="HHS195" s="83"/>
      <c r="HHT195" s="84"/>
      <c r="HHU195" s="84"/>
      <c r="HHV195" s="84"/>
      <c r="HHW195" s="85"/>
      <c r="HHX195" s="78"/>
      <c r="HHY195" s="78"/>
      <c r="HHZ195" s="78"/>
      <c r="HIA195" s="100"/>
      <c r="HIB195" s="78"/>
      <c r="HIC195" s="81"/>
      <c r="HID195" s="102"/>
      <c r="HIE195" s="80"/>
      <c r="HIF195" s="78"/>
      <c r="HIG195" s="78"/>
      <c r="HIH195" s="78"/>
      <c r="HII195" s="78"/>
      <c r="HIJ195" s="83"/>
      <c r="HIK195" s="84"/>
      <c r="HIL195" s="84"/>
      <c r="HIM195" s="84"/>
      <c r="HIN195" s="85"/>
      <c r="HIO195" s="78"/>
      <c r="HIP195" s="78"/>
      <c r="HIQ195" s="78"/>
      <c r="HIR195" s="100"/>
      <c r="HIS195" s="78"/>
      <c r="HIT195" s="81"/>
      <c r="HIU195" s="102"/>
      <c r="HIV195" s="80"/>
      <c r="HIW195" s="78"/>
      <c r="HIX195" s="78"/>
      <c r="HIY195" s="78"/>
      <c r="HIZ195" s="78"/>
      <c r="HJA195" s="83"/>
      <c r="HJB195" s="84"/>
      <c r="HJC195" s="84"/>
      <c r="HJD195" s="84"/>
      <c r="HJE195" s="85"/>
      <c r="HJF195" s="78"/>
      <c r="HJG195" s="78"/>
      <c r="HJH195" s="78"/>
      <c r="HJI195" s="100"/>
      <c r="HJJ195" s="78"/>
      <c r="HJK195" s="81"/>
      <c r="HJL195" s="102"/>
      <c r="HJM195" s="80"/>
      <c r="HJN195" s="78"/>
      <c r="HJO195" s="78"/>
      <c r="HJP195" s="78"/>
      <c r="HJQ195" s="78"/>
      <c r="HJR195" s="83"/>
      <c r="HJS195" s="84"/>
      <c r="HJT195" s="84"/>
      <c r="HJU195" s="84"/>
      <c r="HJV195" s="85"/>
      <c r="HJW195" s="78"/>
      <c r="HJX195" s="78"/>
      <c r="HJY195" s="78"/>
      <c r="HJZ195" s="100"/>
      <c r="HKA195" s="78"/>
      <c r="HKB195" s="81"/>
      <c r="HKC195" s="102"/>
      <c r="HKD195" s="80"/>
      <c r="HKE195" s="78"/>
      <c r="HKF195" s="78"/>
      <c r="HKG195" s="78"/>
      <c r="HKH195" s="78"/>
      <c r="HKI195" s="83"/>
      <c r="HKJ195" s="84"/>
      <c r="HKK195" s="84"/>
      <c r="HKL195" s="84"/>
      <c r="HKM195" s="85"/>
      <c r="HKN195" s="78"/>
      <c r="HKO195" s="78"/>
      <c r="HKP195" s="78"/>
      <c r="HKQ195" s="100"/>
      <c r="HKR195" s="78"/>
      <c r="HKS195" s="81"/>
      <c r="HKT195" s="102"/>
      <c r="HKU195" s="80"/>
      <c r="HKV195" s="78"/>
      <c r="HKW195" s="78"/>
      <c r="HKX195" s="78"/>
      <c r="HKY195" s="78"/>
      <c r="HKZ195" s="83"/>
      <c r="HLA195" s="84"/>
      <c r="HLB195" s="84"/>
      <c r="HLC195" s="84"/>
      <c r="HLD195" s="85"/>
      <c r="HLE195" s="78"/>
      <c r="HLF195" s="78"/>
      <c r="HLG195" s="78"/>
      <c r="HLH195" s="100"/>
      <c r="HLI195" s="78"/>
      <c r="HLJ195" s="81"/>
      <c r="HLK195" s="102"/>
      <c r="HLL195" s="80"/>
      <c r="HLM195" s="78"/>
      <c r="HLN195" s="78"/>
      <c r="HLO195" s="78"/>
      <c r="HLP195" s="78"/>
      <c r="HLQ195" s="83"/>
      <c r="HLR195" s="84"/>
      <c r="HLS195" s="84"/>
      <c r="HLT195" s="84"/>
      <c r="HLU195" s="85"/>
      <c r="HLV195" s="78"/>
      <c r="HLW195" s="78"/>
      <c r="HLX195" s="78"/>
      <c r="HLY195" s="100"/>
      <c r="HLZ195" s="78"/>
      <c r="HMA195" s="81"/>
      <c r="HMB195" s="102"/>
      <c r="HMC195" s="80"/>
      <c r="HMD195" s="78"/>
      <c r="HME195" s="78"/>
      <c r="HMF195" s="78"/>
      <c r="HMG195" s="78"/>
      <c r="HMH195" s="83"/>
      <c r="HMI195" s="84"/>
      <c r="HMJ195" s="84"/>
      <c r="HMK195" s="84"/>
      <c r="HML195" s="85"/>
      <c r="HMM195" s="78"/>
      <c r="HMN195" s="78"/>
      <c r="HMO195" s="78"/>
      <c r="HMP195" s="100"/>
      <c r="HMQ195" s="78"/>
      <c r="HMR195" s="81"/>
      <c r="HMS195" s="102"/>
      <c r="HMT195" s="80"/>
      <c r="HMU195" s="78"/>
      <c r="HMV195" s="78"/>
      <c r="HMW195" s="78"/>
      <c r="HMX195" s="78"/>
      <c r="HMY195" s="83"/>
      <c r="HMZ195" s="84"/>
      <c r="HNA195" s="84"/>
      <c r="HNB195" s="84"/>
      <c r="HNC195" s="85"/>
      <c r="HND195" s="78"/>
      <c r="HNE195" s="78"/>
      <c r="HNF195" s="78"/>
      <c r="HNG195" s="100"/>
      <c r="HNH195" s="78"/>
      <c r="HNI195" s="81"/>
      <c r="HNJ195" s="102"/>
      <c r="HNK195" s="80"/>
      <c r="HNL195" s="78"/>
      <c r="HNM195" s="78"/>
      <c r="HNN195" s="78"/>
      <c r="HNO195" s="78"/>
      <c r="HNP195" s="83"/>
      <c r="HNQ195" s="84"/>
      <c r="HNR195" s="84"/>
      <c r="HNS195" s="84"/>
      <c r="HNT195" s="85"/>
      <c r="HNU195" s="78"/>
      <c r="HNV195" s="78"/>
      <c r="HNW195" s="78"/>
      <c r="HNX195" s="100"/>
      <c r="HNY195" s="78"/>
      <c r="HNZ195" s="81"/>
      <c r="HOA195" s="102"/>
      <c r="HOB195" s="80"/>
      <c r="HOC195" s="78"/>
      <c r="HOD195" s="78"/>
      <c r="HOE195" s="78"/>
      <c r="HOF195" s="78"/>
      <c r="HOG195" s="83"/>
      <c r="HOH195" s="84"/>
      <c r="HOI195" s="84"/>
      <c r="HOJ195" s="84"/>
      <c r="HOK195" s="85"/>
      <c r="HOL195" s="78"/>
      <c r="HOM195" s="78"/>
      <c r="HON195" s="78"/>
      <c r="HOO195" s="100"/>
      <c r="HOP195" s="78"/>
      <c r="HOQ195" s="81"/>
      <c r="HOR195" s="102"/>
      <c r="HOS195" s="80"/>
      <c r="HOT195" s="78"/>
      <c r="HOU195" s="78"/>
      <c r="HOV195" s="78"/>
      <c r="HOW195" s="78"/>
      <c r="HOX195" s="83"/>
      <c r="HOY195" s="84"/>
      <c r="HOZ195" s="84"/>
      <c r="HPA195" s="84"/>
      <c r="HPB195" s="85"/>
      <c r="HPC195" s="78"/>
      <c r="HPD195" s="78"/>
      <c r="HPE195" s="78"/>
      <c r="HPF195" s="100"/>
      <c r="HPG195" s="78"/>
      <c r="HPH195" s="81"/>
      <c r="HPI195" s="102"/>
      <c r="HPJ195" s="80"/>
      <c r="HPK195" s="78"/>
      <c r="HPL195" s="78"/>
      <c r="HPM195" s="78"/>
      <c r="HPN195" s="78"/>
      <c r="HPO195" s="83"/>
      <c r="HPP195" s="84"/>
      <c r="HPQ195" s="84"/>
      <c r="HPR195" s="84"/>
      <c r="HPS195" s="85"/>
      <c r="HPT195" s="78"/>
      <c r="HPU195" s="78"/>
      <c r="HPV195" s="78"/>
      <c r="HPW195" s="100"/>
      <c r="HPX195" s="78"/>
      <c r="HPY195" s="81"/>
      <c r="HPZ195" s="102"/>
      <c r="HQA195" s="80"/>
      <c r="HQB195" s="78"/>
      <c r="HQC195" s="78"/>
      <c r="HQD195" s="78"/>
      <c r="HQE195" s="78"/>
      <c r="HQF195" s="83"/>
      <c r="HQG195" s="84"/>
      <c r="HQH195" s="84"/>
      <c r="HQI195" s="84"/>
      <c r="HQJ195" s="85"/>
      <c r="HQK195" s="78"/>
      <c r="HQL195" s="78"/>
      <c r="HQM195" s="78"/>
      <c r="HQN195" s="100"/>
      <c r="HQO195" s="78"/>
      <c r="HQP195" s="81"/>
      <c r="HQQ195" s="102"/>
      <c r="HQR195" s="80"/>
      <c r="HQS195" s="78"/>
      <c r="HQT195" s="78"/>
      <c r="HQU195" s="78"/>
      <c r="HQV195" s="78"/>
      <c r="HQW195" s="83"/>
      <c r="HQX195" s="84"/>
      <c r="HQY195" s="84"/>
      <c r="HQZ195" s="84"/>
      <c r="HRA195" s="85"/>
      <c r="HRB195" s="78"/>
      <c r="HRC195" s="78"/>
      <c r="HRD195" s="78"/>
      <c r="HRE195" s="100"/>
      <c r="HRF195" s="78"/>
      <c r="HRG195" s="81"/>
      <c r="HRH195" s="102"/>
      <c r="HRI195" s="80"/>
      <c r="HRJ195" s="78"/>
      <c r="HRK195" s="78"/>
      <c r="HRL195" s="78"/>
      <c r="HRM195" s="78"/>
      <c r="HRN195" s="83"/>
      <c r="HRO195" s="84"/>
      <c r="HRP195" s="84"/>
      <c r="HRQ195" s="84"/>
      <c r="HRR195" s="85"/>
      <c r="HRS195" s="78"/>
      <c r="HRT195" s="78"/>
      <c r="HRU195" s="78"/>
      <c r="HRV195" s="100"/>
      <c r="HRW195" s="78"/>
      <c r="HRX195" s="81"/>
      <c r="HRY195" s="102"/>
      <c r="HRZ195" s="80"/>
      <c r="HSA195" s="78"/>
      <c r="HSB195" s="78"/>
      <c r="HSC195" s="78"/>
      <c r="HSD195" s="78"/>
      <c r="HSE195" s="83"/>
      <c r="HSF195" s="84"/>
      <c r="HSG195" s="84"/>
      <c r="HSH195" s="84"/>
      <c r="HSI195" s="85"/>
      <c r="HSJ195" s="78"/>
      <c r="HSK195" s="78"/>
      <c r="HSL195" s="78"/>
      <c r="HSM195" s="100"/>
      <c r="HSN195" s="78"/>
      <c r="HSO195" s="81"/>
      <c r="HSP195" s="102"/>
      <c r="HSQ195" s="80"/>
      <c r="HSR195" s="78"/>
      <c r="HSS195" s="78"/>
      <c r="HST195" s="78"/>
      <c r="HSU195" s="78"/>
      <c r="HSV195" s="83"/>
      <c r="HSW195" s="84"/>
      <c r="HSX195" s="84"/>
      <c r="HSY195" s="84"/>
      <c r="HSZ195" s="85"/>
      <c r="HTA195" s="78"/>
      <c r="HTB195" s="78"/>
      <c r="HTC195" s="78"/>
      <c r="HTD195" s="100"/>
      <c r="HTE195" s="78"/>
      <c r="HTF195" s="81"/>
      <c r="HTG195" s="102"/>
      <c r="HTH195" s="80"/>
      <c r="HTI195" s="78"/>
      <c r="HTJ195" s="78"/>
      <c r="HTK195" s="78"/>
      <c r="HTL195" s="78"/>
      <c r="HTM195" s="83"/>
      <c r="HTN195" s="84"/>
      <c r="HTO195" s="84"/>
      <c r="HTP195" s="84"/>
      <c r="HTQ195" s="85"/>
      <c r="HTR195" s="78"/>
      <c r="HTS195" s="78"/>
      <c r="HTT195" s="78"/>
      <c r="HTU195" s="100"/>
      <c r="HTV195" s="78"/>
      <c r="HTW195" s="81"/>
      <c r="HTX195" s="102"/>
      <c r="HTY195" s="80"/>
      <c r="HTZ195" s="78"/>
      <c r="HUA195" s="78"/>
      <c r="HUB195" s="78"/>
      <c r="HUC195" s="78"/>
      <c r="HUD195" s="83"/>
      <c r="HUE195" s="84"/>
      <c r="HUF195" s="84"/>
      <c r="HUG195" s="84"/>
      <c r="HUH195" s="85"/>
      <c r="HUI195" s="78"/>
      <c r="HUJ195" s="78"/>
      <c r="HUK195" s="78"/>
      <c r="HUL195" s="100"/>
      <c r="HUM195" s="78"/>
      <c r="HUN195" s="81"/>
      <c r="HUO195" s="102"/>
      <c r="HUP195" s="80"/>
      <c r="HUQ195" s="78"/>
      <c r="HUR195" s="78"/>
      <c r="HUS195" s="78"/>
      <c r="HUT195" s="78"/>
      <c r="HUU195" s="83"/>
      <c r="HUV195" s="84"/>
      <c r="HUW195" s="84"/>
      <c r="HUX195" s="84"/>
      <c r="HUY195" s="85"/>
      <c r="HUZ195" s="78"/>
      <c r="HVA195" s="78"/>
      <c r="HVB195" s="78"/>
      <c r="HVC195" s="100"/>
      <c r="HVD195" s="78"/>
      <c r="HVE195" s="81"/>
      <c r="HVF195" s="102"/>
      <c r="HVG195" s="80"/>
      <c r="HVH195" s="78"/>
      <c r="HVI195" s="78"/>
      <c r="HVJ195" s="78"/>
      <c r="HVK195" s="78"/>
      <c r="HVL195" s="83"/>
      <c r="HVM195" s="84"/>
      <c r="HVN195" s="84"/>
      <c r="HVO195" s="84"/>
      <c r="HVP195" s="85"/>
      <c r="HVQ195" s="78"/>
      <c r="HVR195" s="78"/>
      <c r="HVS195" s="78"/>
      <c r="HVT195" s="100"/>
      <c r="HVU195" s="78"/>
      <c r="HVV195" s="81"/>
      <c r="HVW195" s="102"/>
      <c r="HVX195" s="80"/>
      <c r="HVY195" s="78"/>
      <c r="HVZ195" s="78"/>
      <c r="HWA195" s="78"/>
      <c r="HWB195" s="78"/>
      <c r="HWC195" s="83"/>
      <c r="HWD195" s="84"/>
      <c r="HWE195" s="84"/>
      <c r="HWF195" s="84"/>
      <c r="HWG195" s="85"/>
      <c r="HWH195" s="78"/>
      <c r="HWI195" s="78"/>
      <c r="HWJ195" s="78"/>
      <c r="HWK195" s="100"/>
      <c r="HWL195" s="78"/>
      <c r="HWM195" s="81"/>
      <c r="HWN195" s="102"/>
      <c r="HWO195" s="80"/>
      <c r="HWP195" s="78"/>
      <c r="HWQ195" s="78"/>
      <c r="HWR195" s="78"/>
      <c r="HWS195" s="78"/>
      <c r="HWT195" s="83"/>
      <c r="HWU195" s="84"/>
      <c r="HWV195" s="84"/>
      <c r="HWW195" s="84"/>
      <c r="HWX195" s="85"/>
      <c r="HWY195" s="78"/>
      <c r="HWZ195" s="78"/>
      <c r="HXA195" s="78"/>
      <c r="HXB195" s="100"/>
      <c r="HXC195" s="78"/>
      <c r="HXD195" s="81"/>
      <c r="HXE195" s="102"/>
      <c r="HXF195" s="80"/>
      <c r="HXG195" s="78"/>
      <c r="HXH195" s="78"/>
      <c r="HXI195" s="78"/>
      <c r="HXJ195" s="78"/>
      <c r="HXK195" s="83"/>
      <c r="HXL195" s="84"/>
      <c r="HXM195" s="84"/>
      <c r="HXN195" s="84"/>
      <c r="HXO195" s="85"/>
      <c r="HXP195" s="78"/>
      <c r="HXQ195" s="78"/>
      <c r="HXR195" s="78"/>
      <c r="HXS195" s="100"/>
      <c r="HXT195" s="78"/>
      <c r="HXU195" s="81"/>
      <c r="HXV195" s="102"/>
      <c r="HXW195" s="80"/>
      <c r="HXX195" s="78"/>
      <c r="HXY195" s="78"/>
      <c r="HXZ195" s="78"/>
      <c r="HYA195" s="78"/>
      <c r="HYB195" s="83"/>
      <c r="HYC195" s="84"/>
      <c r="HYD195" s="84"/>
      <c r="HYE195" s="84"/>
      <c r="HYF195" s="85"/>
      <c r="HYG195" s="78"/>
      <c r="HYH195" s="78"/>
      <c r="HYI195" s="78"/>
      <c r="HYJ195" s="100"/>
      <c r="HYK195" s="78"/>
      <c r="HYL195" s="81"/>
      <c r="HYM195" s="102"/>
      <c r="HYN195" s="80"/>
      <c r="HYO195" s="78"/>
      <c r="HYP195" s="78"/>
      <c r="HYQ195" s="78"/>
      <c r="HYR195" s="78"/>
      <c r="HYS195" s="83"/>
      <c r="HYT195" s="84"/>
      <c r="HYU195" s="84"/>
      <c r="HYV195" s="84"/>
      <c r="HYW195" s="85"/>
      <c r="HYX195" s="78"/>
      <c r="HYY195" s="78"/>
      <c r="HYZ195" s="78"/>
      <c r="HZA195" s="100"/>
      <c r="HZB195" s="78"/>
      <c r="HZC195" s="81"/>
      <c r="HZD195" s="102"/>
      <c r="HZE195" s="80"/>
      <c r="HZF195" s="78"/>
      <c r="HZG195" s="78"/>
      <c r="HZH195" s="78"/>
      <c r="HZI195" s="78"/>
      <c r="HZJ195" s="83"/>
      <c r="HZK195" s="84"/>
      <c r="HZL195" s="84"/>
      <c r="HZM195" s="84"/>
      <c r="HZN195" s="85"/>
      <c r="HZO195" s="78"/>
      <c r="HZP195" s="78"/>
      <c r="HZQ195" s="78"/>
      <c r="HZR195" s="100"/>
      <c r="HZS195" s="78"/>
      <c r="HZT195" s="81"/>
      <c r="HZU195" s="102"/>
      <c r="HZV195" s="80"/>
      <c r="HZW195" s="78"/>
      <c r="HZX195" s="78"/>
      <c r="HZY195" s="78"/>
      <c r="HZZ195" s="78"/>
      <c r="IAA195" s="83"/>
      <c r="IAB195" s="84"/>
      <c r="IAC195" s="84"/>
      <c r="IAD195" s="84"/>
      <c r="IAE195" s="85"/>
      <c r="IAF195" s="78"/>
      <c r="IAG195" s="78"/>
      <c r="IAH195" s="78"/>
      <c r="IAI195" s="100"/>
      <c r="IAJ195" s="78"/>
      <c r="IAK195" s="81"/>
      <c r="IAL195" s="102"/>
      <c r="IAM195" s="80"/>
      <c r="IAN195" s="78"/>
      <c r="IAO195" s="78"/>
      <c r="IAP195" s="78"/>
      <c r="IAQ195" s="78"/>
      <c r="IAR195" s="83"/>
      <c r="IAS195" s="84"/>
      <c r="IAT195" s="84"/>
      <c r="IAU195" s="84"/>
      <c r="IAV195" s="85"/>
      <c r="IAW195" s="78"/>
      <c r="IAX195" s="78"/>
      <c r="IAY195" s="78"/>
      <c r="IAZ195" s="100"/>
      <c r="IBA195" s="78"/>
      <c r="IBB195" s="81"/>
      <c r="IBC195" s="102"/>
      <c r="IBD195" s="80"/>
      <c r="IBE195" s="78"/>
      <c r="IBF195" s="78"/>
      <c r="IBG195" s="78"/>
      <c r="IBH195" s="78"/>
      <c r="IBI195" s="83"/>
      <c r="IBJ195" s="84"/>
      <c r="IBK195" s="84"/>
      <c r="IBL195" s="84"/>
      <c r="IBM195" s="85"/>
      <c r="IBN195" s="78"/>
      <c r="IBO195" s="78"/>
      <c r="IBP195" s="78"/>
      <c r="IBQ195" s="100"/>
      <c r="IBR195" s="78"/>
      <c r="IBS195" s="81"/>
      <c r="IBT195" s="102"/>
      <c r="IBU195" s="80"/>
      <c r="IBV195" s="78"/>
      <c r="IBW195" s="78"/>
      <c r="IBX195" s="78"/>
      <c r="IBY195" s="78"/>
      <c r="IBZ195" s="83"/>
      <c r="ICA195" s="84"/>
      <c r="ICB195" s="84"/>
      <c r="ICC195" s="84"/>
      <c r="ICD195" s="85"/>
      <c r="ICE195" s="78"/>
      <c r="ICF195" s="78"/>
      <c r="ICG195" s="78"/>
      <c r="ICH195" s="100"/>
      <c r="ICI195" s="78"/>
      <c r="ICJ195" s="81"/>
      <c r="ICK195" s="102"/>
      <c r="ICL195" s="80"/>
      <c r="ICM195" s="78"/>
      <c r="ICN195" s="78"/>
      <c r="ICO195" s="78"/>
      <c r="ICP195" s="78"/>
      <c r="ICQ195" s="83"/>
      <c r="ICR195" s="84"/>
      <c r="ICS195" s="84"/>
      <c r="ICT195" s="84"/>
      <c r="ICU195" s="85"/>
      <c r="ICV195" s="78"/>
      <c r="ICW195" s="78"/>
      <c r="ICX195" s="78"/>
      <c r="ICY195" s="100"/>
      <c r="ICZ195" s="78"/>
      <c r="IDA195" s="81"/>
      <c r="IDB195" s="102"/>
      <c r="IDC195" s="80"/>
      <c r="IDD195" s="78"/>
      <c r="IDE195" s="78"/>
      <c r="IDF195" s="78"/>
      <c r="IDG195" s="78"/>
      <c r="IDH195" s="83"/>
      <c r="IDI195" s="84"/>
      <c r="IDJ195" s="84"/>
      <c r="IDK195" s="84"/>
      <c r="IDL195" s="85"/>
      <c r="IDM195" s="78"/>
      <c r="IDN195" s="78"/>
      <c r="IDO195" s="78"/>
      <c r="IDP195" s="100"/>
      <c r="IDQ195" s="78"/>
      <c r="IDR195" s="81"/>
      <c r="IDS195" s="102"/>
      <c r="IDT195" s="80"/>
      <c r="IDU195" s="78"/>
      <c r="IDV195" s="78"/>
      <c r="IDW195" s="78"/>
      <c r="IDX195" s="78"/>
      <c r="IDY195" s="83"/>
      <c r="IDZ195" s="84"/>
      <c r="IEA195" s="84"/>
      <c r="IEB195" s="84"/>
      <c r="IEC195" s="85"/>
      <c r="IED195" s="78"/>
      <c r="IEE195" s="78"/>
      <c r="IEF195" s="78"/>
      <c r="IEG195" s="100"/>
      <c r="IEH195" s="78"/>
      <c r="IEI195" s="81"/>
      <c r="IEJ195" s="102"/>
      <c r="IEK195" s="80"/>
      <c r="IEL195" s="78"/>
      <c r="IEM195" s="78"/>
      <c r="IEN195" s="78"/>
      <c r="IEO195" s="78"/>
      <c r="IEP195" s="83"/>
      <c r="IEQ195" s="84"/>
      <c r="IER195" s="84"/>
      <c r="IES195" s="84"/>
      <c r="IET195" s="85"/>
      <c r="IEU195" s="78"/>
      <c r="IEV195" s="78"/>
      <c r="IEW195" s="78"/>
      <c r="IEX195" s="100"/>
      <c r="IEY195" s="78"/>
      <c r="IEZ195" s="81"/>
      <c r="IFA195" s="102"/>
      <c r="IFB195" s="80"/>
      <c r="IFC195" s="78"/>
      <c r="IFD195" s="78"/>
      <c r="IFE195" s="78"/>
      <c r="IFF195" s="78"/>
      <c r="IFG195" s="83"/>
      <c r="IFH195" s="84"/>
      <c r="IFI195" s="84"/>
      <c r="IFJ195" s="84"/>
      <c r="IFK195" s="85"/>
      <c r="IFL195" s="78"/>
      <c r="IFM195" s="78"/>
      <c r="IFN195" s="78"/>
      <c r="IFO195" s="100"/>
      <c r="IFP195" s="78"/>
      <c r="IFQ195" s="81"/>
      <c r="IFR195" s="102"/>
      <c r="IFS195" s="80"/>
      <c r="IFT195" s="78"/>
      <c r="IFU195" s="78"/>
      <c r="IFV195" s="78"/>
      <c r="IFW195" s="78"/>
      <c r="IFX195" s="83"/>
      <c r="IFY195" s="84"/>
      <c r="IFZ195" s="84"/>
      <c r="IGA195" s="84"/>
      <c r="IGB195" s="85"/>
      <c r="IGC195" s="78"/>
      <c r="IGD195" s="78"/>
      <c r="IGE195" s="78"/>
      <c r="IGF195" s="100"/>
      <c r="IGG195" s="78"/>
      <c r="IGH195" s="81"/>
      <c r="IGI195" s="102"/>
      <c r="IGJ195" s="80"/>
      <c r="IGK195" s="78"/>
      <c r="IGL195" s="78"/>
      <c r="IGM195" s="78"/>
      <c r="IGN195" s="78"/>
      <c r="IGO195" s="83"/>
      <c r="IGP195" s="84"/>
      <c r="IGQ195" s="84"/>
      <c r="IGR195" s="84"/>
      <c r="IGS195" s="85"/>
      <c r="IGT195" s="78"/>
      <c r="IGU195" s="78"/>
      <c r="IGV195" s="78"/>
      <c r="IGW195" s="100"/>
      <c r="IGX195" s="78"/>
      <c r="IGY195" s="81"/>
      <c r="IGZ195" s="102"/>
      <c r="IHA195" s="80"/>
      <c r="IHB195" s="78"/>
      <c r="IHC195" s="78"/>
      <c r="IHD195" s="78"/>
      <c r="IHE195" s="78"/>
      <c r="IHF195" s="83"/>
      <c r="IHG195" s="84"/>
      <c r="IHH195" s="84"/>
      <c r="IHI195" s="84"/>
      <c r="IHJ195" s="85"/>
      <c r="IHK195" s="78"/>
      <c r="IHL195" s="78"/>
      <c r="IHM195" s="78"/>
      <c r="IHN195" s="100"/>
      <c r="IHO195" s="78"/>
      <c r="IHP195" s="81"/>
      <c r="IHQ195" s="102"/>
      <c r="IHR195" s="80"/>
      <c r="IHS195" s="78"/>
      <c r="IHT195" s="78"/>
      <c r="IHU195" s="78"/>
      <c r="IHV195" s="78"/>
      <c r="IHW195" s="83"/>
      <c r="IHX195" s="84"/>
      <c r="IHY195" s="84"/>
      <c r="IHZ195" s="84"/>
      <c r="IIA195" s="85"/>
      <c r="IIB195" s="78"/>
      <c r="IIC195" s="78"/>
      <c r="IID195" s="78"/>
      <c r="IIE195" s="100"/>
      <c r="IIF195" s="78"/>
      <c r="IIG195" s="81"/>
      <c r="IIH195" s="102"/>
      <c r="III195" s="80"/>
      <c r="IIJ195" s="78"/>
      <c r="IIK195" s="78"/>
      <c r="IIL195" s="78"/>
      <c r="IIM195" s="78"/>
      <c r="IIN195" s="83"/>
      <c r="IIO195" s="84"/>
      <c r="IIP195" s="84"/>
      <c r="IIQ195" s="84"/>
      <c r="IIR195" s="85"/>
      <c r="IIS195" s="78"/>
      <c r="IIT195" s="78"/>
      <c r="IIU195" s="78"/>
      <c r="IIV195" s="100"/>
      <c r="IIW195" s="78"/>
      <c r="IIX195" s="81"/>
      <c r="IIY195" s="102"/>
      <c r="IIZ195" s="80"/>
      <c r="IJA195" s="78"/>
      <c r="IJB195" s="78"/>
      <c r="IJC195" s="78"/>
      <c r="IJD195" s="78"/>
      <c r="IJE195" s="83"/>
      <c r="IJF195" s="84"/>
      <c r="IJG195" s="84"/>
      <c r="IJH195" s="84"/>
      <c r="IJI195" s="85"/>
      <c r="IJJ195" s="78"/>
      <c r="IJK195" s="78"/>
      <c r="IJL195" s="78"/>
      <c r="IJM195" s="100"/>
      <c r="IJN195" s="78"/>
      <c r="IJO195" s="81"/>
      <c r="IJP195" s="102"/>
      <c r="IJQ195" s="80"/>
      <c r="IJR195" s="78"/>
      <c r="IJS195" s="78"/>
      <c r="IJT195" s="78"/>
      <c r="IJU195" s="78"/>
      <c r="IJV195" s="83"/>
      <c r="IJW195" s="84"/>
      <c r="IJX195" s="84"/>
      <c r="IJY195" s="84"/>
      <c r="IJZ195" s="85"/>
      <c r="IKA195" s="78"/>
      <c r="IKB195" s="78"/>
      <c r="IKC195" s="78"/>
      <c r="IKD195" s="100"/>
      <c r="IKE195" s="78"/>
      <c r="IKF195" s="81"/>
      <c r="IKG195" s="102"/>
      <c r="IKH195" s="80"/>
      <c r="IKI195" s="78"/>
      <c r="IKJ195" s="78"/>
      <c r="IKK195" s="78"/>
      <c r="IKL195" s="78"/>
      <c r="IKM195" s="83"/>
      <c r="IKN195" s="84"/>
      <c r="IKO195" s="84"/>
      <c r="IKP195" s="84"/>
      <c r="IKQ195" s="85"/>
      <c r="IKR195" s="78"/>
      <c r="IKS195" s="78"/>
      <c r="IKT195" s="78"/>
      <c r="IKU195" s="100"/>
      <c r="IKV195" s="78"/>
      <c r="IKW195" s="81"/>
      <c r="IKX195" s="102"/>
      <c r="IKY195" s="80"/>
      <c r="IKZ195" s="78"/>
      <c r="ILA195" s="78"/>
      <c r="ILB195" s="78"/>
      <c r="ILC195" s="78"/>
      <c r="ILD195" s="83"/>
      <c r="ILE195" s="84"/>
      <c r="ILF195" s="84"/>
      <c r="ILG195" s="84"/>
      <c r="ILH195" s="85"/>
      <c r="ILI195" s="78"/>
      <c r="ILJ195" s="78"/>
      <c r="ILK195" s="78"/>
      <c r="ILL195" s="100"/>
      <c r="ILM195" s="78"/>
      <c r="ILN195" s="81"/>
      <c r="ILO195" s="102"/>
      <c r="ILP195" s="80"/>
      <c r="ILQ195" s="78"/>
      <c r="ILR195" s="78"/>
      <c r="ILS195" s="78"/>
      <c r="ILT195" s="78"/>
      <c r="ILU195" s="83"/>
      <c r="ILV195" s="84"/>
      <c r="ILW195" s="84"/>
      <c r="ILX195" s="84"/>
      <c r="ILY195" s="85"/>
      <c r="ILZ195" s="78"/>
      <c r="IMA195" s="78"/>
      <c r="IMB195" s="78"/>
      <c r="IMC195" s="100"/>
      <c r="IMD195" s="78"/>
      <c r="IME195" s="81"/>
      <c r="IMF195" s="102"/>
      <c r="IMG195" s="80"/>
      <c r="IMH195" s="78"/>
      <c r="IMI195" s="78"/>
      <c r="IMJ195" s="78"/>
      <c r="IMK195" s="78"/>
      <c r="IML195" s="83"/>
      <c r="IMM195" s="84"/>
      <c r="IMN195" s="84"/>
      <c r="IMO195" s="84"/>
      <c r="IMP195" s="85"/>
      <c r="IMQ195" s="78"/>
      <c r="IMR195" s="78"/>
      <c r="IMS195" s="78"/>
      <c r="IMT195" s="100"/>
      <c r="IMU195" s="78"/>
      <c r="IMV195" s="81"/>
      <c r="IMW195" s="102"/>
      <c r="IMX195" s="80"/>
      <c r="IMY195" s="78"/>
      <c r="IMZ195" s="78"/>
      <c r="INA195" s="78"/>
      <c r="INB195" s="78"/>
      <c r="INC195" s="83"/>
      <c r="IND195" s="84"/>
      <c r="INE195" s="84"/>
      <c r="INF195" s="84"/>
      <c r="ING195" s="85"/>
      <c r="INH195" s="78"/>
      <c r="INI195" s="78"/>
      <c r="INJ195" s="78"/>
      <c r="INK195" s="100"/>
      <c r="INL195" s="78"/>
      <c r="INM195" s="81"/>
      <c r="INN195" s="102"/>
      <c r="INO195" s="80"/>
      <c r="INP195" s="78"/>
      <c r="INQ195" s="78"/>
      <c r="INR195" s="78"/>
      <c r="INS195" s="78"/>
      <c r="INT195" s="83"/>
      <c r="INU195" s="84"/>
      <c r="INV195" s="84"/>
      <c r="INW195" s="84"/>
      <c r="INX195" s="85"/>
      <c r="INY195" s="78"/>
      <c r="INZ195" s="78"/>
      <c r="IOA195" s="78"/>
      <c r="IOB195" s="100"/>
      <c r="IOC195" s="78"/>
      <c r="IOD195" s="81"/>
      <c r="IOE195" s="102"/>
      <c r="IOF195" s="80"/>
      <c r="IOG195" s="78"/>
      <c r="IOH195" s="78"/>
      <c r="IOI195" s="78"/>
      <c r="IOJ195" s="78"/>
      <c r="IOK195" s="83"/>
      <c r="IOL195" s="84"/>
      <c r="IOM195" s="84"/>
      <c r="ION195" s="84"/>
      <c r="IOO195" s="85"/>
      <c r="IOP195" s="78"/>
      <c r="IOQ195" s="78"/>
      <c r="IOR195" s="78"/>
      <c r="IOS195" s="100"/>
      <c r="IOT195" s="78"/>
      <c r="IOU195" s="81"/>
      <c r="IOV195" s="102"/>
      <c r="IOW195" s="80"/>
      <c r="IOX195" s="78"/>
      <c r="IOY195" s="78"/>
      <c r="IOZ195" s="78"/>
      <c r="IPA195" s="78"/>
      <c r="IPB195" s="83"/>
      <c r="IPC195" s="84"/>
      <c r="IPD195" s="84"/>
      <c r="IPE195" s="84"/>
      <c r="IPF195" s="85"/>
      <c r="IPG195" s="78"/>
      <c r="IPH195" s="78"/>
      <c r="IPI195" s="78"/>
      <c r="IPJ195" s="100"/>
      <c r="IPK195" s="78"/>
      <c r="IPL195" s="81"/>
      <c r="IPM195" s="102"/>
      <c r="IPN195" s="80"/>
      <c r="IPO195" s="78"/>
      <c r="IPP195" s="78"/>
      <c r="IPQ195" s="78"/>
      <c r="IPR195" s="78"/>
      <c r="IPS195" s="83"/>
      <c r="IPT195" s="84"/>
      <c r="IPU195" s="84"/>
      <c r="IPV195" s="84"/>
      <c r="IPW195" s="85"/>
      <c r="IPX195" s="78"/>
      <c r="IPY195" s="78"/>
      <c r="IPZ195" s="78"/>
      <c r="IQA195" s="100"/>
      <c r="IQB195" s="78"/>
      <c r="IQC195" s="81"/>
      <c r="IQD195" s="102"/>
      <c r="IQE195" s="80"/>
      <c r="IQF195" s="78"/>
      <c r="IQG195" s="78"/>
      <c r="IQH195" s="78"/>
      <c r="IQI195" s="78"/>
      <c r="IQJ195" s="83"/>
      <c r="IQK195" s="84"/>
      <c r="IQL195" s="84"/>
      <c r="IQM195" s="84"/>
      <c r="IQN195" s="85"/>
      <c r="IQO195" s="78"/>
      <c r="IQP195" s="78"/>
      <c r="IQQ195" s="78"/>
      <c r="IQR195" s="100"/>
      <c r="IQS195" s="78"/>
      <c r="IQT195" s="81"/>
      <c r="IQU195" s="102"/>
      <c r="IQV195" s="80"/>
      <c r="IQW195" s="78"/>
      <c r="IQX195" s="78"/>
      <c r="IQY195" s="78"/>
      <c r="IQZ195" s="78"/>
      <c r="IRA195" s="83"/>
      <c r="IRB195" s="84"/>
      <c r="IRC195" s="84"/>
      <c r="IRD195" s="84"/>
      <c r="IRE195" s="85"/>
      <c r="IRF195" s="78"/>
      <c r="IRG195" s="78"/>
      <c r="IRH195" s="78"/>
      <c r="IRI195" s="100"/>
      <c r="IRJ195" s="78"/>
      <c r="IRK195" s="81"/>
      <c r="IRL195" s="102"/>
      <c r="IRM195" s="80"/>
      <c r="IRN195" s="78"/>
      <c r="IRO195" s="78"/>
      <c r="IRP195" s="78"/>
      <c r="IRQ195" s="78"/>
      <c r="IRR195" s="83"/>
      <c r="IRS195" s="84"/>
      <c r="IRT195" s="84"/>
      <c r="IRU195" s="84"/>
      <c r="IRV195" s="85"/>
      <c r="IRW195" s="78"/>
      <c r="IRX195" s="78"/>
      <c r="IRY195" s="78"/>
      <c r="IRZ195" s="100"/>
      <c r="ISA195" s="78"/>
      <c r="ISB195" s="81"/>
      <c r="ISC195" s="102"/>
      <c r="ISD195" s="80"/>
      <c r="ISE195" s="78"/>
      <c r="ISF195" s="78"/>
      <c r="ISG195" s="78"/>
      <c r="ISH195" s="78"/>
      <c r="ISI195" s="83"/>
      <c r="ISJ195" s="84"/>
      <c r="ISK195" s="84"/>
      <c r="ISL195" s="84"/>
      <c r="ISM195" s="85"/>
      <c r="ISN195" s="78"/>
      <c r="ISO195" s="78"/>
      <c r="ISP195" s="78"/>
      <c r="ISQ195" s="100"/>
      <c r="ISR195" s="78"/>
      <c r="ISS195" s="81"/>
      <c r="IST195" s="102"/>
      <c r="ISU195" s="80"/>
      <c r="ISV195" s="78"/>
      <c r="ISW195" s="78"/>
      <c r="ISX195" s="78"/>
      <c r="ISY195" s="78"/>
      <c r="ISZ195" s="83"/>
      <c r="ITA195" s="84"/>
      <c r="ITB195" s="84"/>
      <c r="ITC195" s="84"/>
      <c r="ITD195" s="85"/>
      <c r="ITE195" s="78"/>
      <c r="ITF195" s="78"/>
      <c r="ITG195" s="78"/>
      <c r="ITH195" s="100"/>
      <c r="ITI195" s="78"/>
      <c r="ITJ195" s="81"/>
      <c r="ITK195" s="102"/>
      <c r="ITL195" s="80"/>
      <c r="ITM195" s="78"/>
      <c r="ITN195" s="78"/>
      <c r="ITO195" s="78"/>
      <c r="ITP195" s="78"/>
      <c r="ITQ195" s="83"/>
      <c r="ITR195" s="84"/>
      <c r="ITS195" s="84"/>
      <c r="ITT195" s="84"/>
      <c r="ITU195" s="85"/>
      <c r="ITV195" s="78"/>
      <c r="ITW195" s="78"/>
      <c r="ITX195" s="78"/>
      <c r="ITY195" s="100"/>
      <c r="ITZ195" s="78"/>
      <c r="IUA195" s="81"/>
      <c r="IUB195" s="102"/>
      <c r="IUC195" s="80"/>
      <c r="IUD195" s="78"/>
      <c r="IUE195" s="78"/>
      <c r="IUF195" s="78"/>
      <c r="IUG195" s="78"/>
      <c r="IUH195" s="83"/>
      <c r="IUI195" s="84"/>
      <c r="IUJ195" s="84"/>
      <c r="IUK195" s="84"/>
      <c r="IUL195" s="85"/>
      <c r="IUM195" s="78"/>
      <c r="IUN195" s="78"/>
      <c r="IUO195" s="78"/>
      <c r="IUP195" s="100"/>
      <c r="IUQ195" s="78"/>
      <c r="IUR195" s="81"/>
      <c r="IUS195" s="102"/>
      <c r="IUT195" s="80"/>
      <c r="IUU195" s="78"/>
      <c r="IUV195" s="78"/>
      <c r="IUW195" s="78"/>
      <c r="IUX195" s="78"/>
      <c r="IUY195" s="83"/>
      <c r="IUZ195" s="84"/>
      <c r="IVA195" s="84"/>
      <c r="IVB195" s="84"/>
      <c r="IVC195" s="85"/>
      <c r="IVD195" s="78"/>
      <c r="IVE195" s="78"/>
      <c r="IVF195" s="78"/>
      <c r="IVG195" s="100"/>
      <c r="IVH195" s="78"/>
      <c r="IVI195" s="81"/>
      <c r="IVJ195" s="102"/>
      <c r="IVK195" s="80"/>
      <c r="IVL195" s="78"/>
      <c r="IVM195" s="78"/>
      <c r="IVN195" s="78"/>
      <c r="IVO195" s="78"/>
      <c r="IVP195" s="83"/>
      <c r="IVQ195" s="84"/>
      <c r="IVR195" s="84"/>
      <c r="IVS195" s="84"/>
      <c r="IVT195" s="85"/>
      <c r="IVU195" s="78"/>
      <c r="IVV195" s="78"/>
      <c r="IVW195" s="78"/>
      <c r="IVX195" s="100"/>
      <c r="IVY195" s="78"/>
      <c r="IVZ195" s="81"/>
      <c r="IWA195" s="102"/>
      <c r="IWB195" s="80"/>
      <c r="IWC195" s="78"/>
      <c r="IWD195" s="78"/>
      <c r="IWE195" s="78"/>
      <c r="IWF195" s="78"/>
      <c r="IWG195" s="83"/>
      <c r="IWH195" s="84"/>
      <c r="IWI195" s="84"/>
      <c r="IWJ195" s="84"/>
      <c r="IWK195" s="85"/>
      <c r="IWL195" s="78"/>
      <c r="IWM195" s="78"/>
      <c r="IWN195" s="78"/>
      <c r="IWO195" s="100"/>
      <c r="IWP195" s="78"/>
      <c r="IWQ195" s="81"/>
      <c r="IWR195" s="102"/>
      <c r="IWS195" s="80"/>
      <c r="IWT195" s="78"/>
      <c r="IWU195" s="78"/>
      <c r="IWV195" s="78"/>
      <c r="IWW195" s="78"/>
      <c r="IWX195" s="83"/>
      <c r="IWY195" s="84"/>
      <c r="IWZ195" s="84"/>
      <c r="IXA195" s="84"/>
      <c r="IXB195" s="85"/>
      <c r="IXC195" s="78"/>
      <c r="IXD195" s="78"/>
      <c r="IXE195" s="78"/>
      <c r="IXF195" s="100"/>
      <c r="IXG195" s="78"/>
      <c r="IXH195" s="81"/>
      <c r="IXI195" s="102"/>
      <c r="IXJ195" s="80"/>
      <c r="IXK195" s="78"/>
      <c r="IXL195" s="78"/>
      <c r="IXM195" s="78"/>
      <c r="IXN195" s="78"/>
      <c r="IXO195" s="83"/>
      <c r="IXP195" s="84"/>
      <c r="IXQ195" s="84"/>
      <c r="IXR195" s="84"/>
      <c r="IXS195" s="85"/>
      <c r="IXT195" s="78"/>
      <c r="IXU195" s="78"/>
      <c r="IXV195" s="78"/>
      <c r="IXW195" s="100"/>
      <c r="IXX195" s="78"/>
      <c r="IXY195" s="81"/>
      <c r="IXZ195" s="102"/>
      <c r="IYA195" s="80"/>
      <c r="IYB195" s="78"/>
      <c r="IYC195" s="78"/>
      <c r="IYD195" s="78"/>
      <c r="IYE195" s="78"/>
      <c r="IYF195" s="83"/>
      <c r="IYG195" s="84"/>
      <c r="IYH195" s="84"/>
      <c r="IYI195" s="84"/>
      <c r="IYJ195" s="85"/>
      <c r="IYK195" s="78"/>
      <c r="IYL195" s="78"/>
      <c r="IYM195" s="78"/>
      <c r="IYN195" s="100"/>
      <c r="IYO195" s="78"/>
      <c r="IYP195" s="81"/>
      <c r="IYQ195" s="102"/>
      <c r="IYR195" s="80"/>
      <c r="IYS195" s="78"/>
      <c r="IYT195" s="78"/>
      <c r="IYU195" s="78"/>
      <c r="IYV195" s="78"/>
      <c r="IYW195" s="83"/>
      <c r="IYX195" s="84"/>
      <c r="IYY195" s="84"/>
      <c r="IYZ195" s="84"/>
      <c r="IZA195" s="85"/>
      <c r="IZB195" s="78"/>
      <c r="IZC195" s="78"/>
      <c r="IZD195" s="78"/>
      <c r="IZE195" s="100"/>
      <c r="IZF195" s="78"/>
      <c r="IZG195" s="81"/>
      <c r="IZH195" s="102"/>
      <c r="IZI195" s="80"/>
      <c r="IZJ195" s="78"/>
      <c r="IZK195" s="78"/>
      <c r="IZL195" s="78"/>
      <c r="IZM195" s="78"/>
      <c r="IZN195" s="83"/>
      <c r="IZO195" s="84"/>
      <c r="IZP195" s="84"/>
      <c r="IZQ195" s="84"/>
      <c r="IZR195" s="85"/>
      <c r="IZS195" s="78"/>
      <c r="IZT195" s="78"/>
      <c r="IZU195" s="78"/>
      <c r="IZV195" s="100"/>
      <c r="IZW195" s="78"/>
      <c r="IZX195" s="81"/>
      <c r="IZY195" s="102"/>
      <c r="IZZ195" s="80"/>
      <c r="JAA195" s="78"/>
      <c r="JAB195" s="78"/>
      <c r="JAC195" s="78"/>
      <c r="JAD195" s="78"/>
      <c r="JAE195" s="83"/>
      <c r="JAF195" s="84"/>
      <c r="JAG195" s="84"/>
      <c r="JAH195" s="84"/>
      <c r="JAI195" s="85"/>
      <c r="JAJ195" s="78"/>
      <c r="JAK195" s="78"/>
      <c r="JAL195" s="78"/>
      <c r="JAM195" s="100"/>
      <c r="JAN195" s="78"/>
      <c r="JAO195" s="81"/>
      <c r="JAP195" s="102"/>
      <c r="JAQ195" s="80"/>
      <c r="JAR195" s="78"/>
      <c r="JAS195" s="78"/>
      <c r="JAT195" s="78"/>
      <c r="JAU195" s="78"/>
      <c r="JAV195" s="83"/>
      <c r="JAW195" s="84"/>
      <c r="JAX195" s="84"/>
      <c r="JAY195" s="84"/>
      <c r="JAZ195" s="85"/>
      <c r="JBA195" s="78"/>
      <c r="JBB195" s="78"/>
      <c r="JBC195" s="78"/>
      <c r="JBD195" s="100"/>
      <c r="JBE195" s="78"/>
      <c r="JBF195" s="81"/>
      <c r="JBG195" s="102"/>
      <c r="JBH195" s="80"/>
      <c r="JBI195" s="78"/>
      <c r="JBJ195" s="78"/>
      <c r="JBK195" s="78"/>
      <c r="JBL195" s="78"/>
      <c r="JBM195" s="83"/>
      <c r="JBN195" s="84"/>
      <c r="JBO195" s="84"/>
      <c r="JBP195" s="84"/>
      <c r="JBQ195" s="85"/>
      <c r="JBR195" s="78"/>
      <c r="JBS195" s="78"/>
      <c r="JBT195" s="78"/>
      <c r="JBU195" s="100"/>
      <c r="JBV195" s="78"/>
      <c r="JBW195" s="81"/>
      <c r="JBX195" s="102"/>
      <c r="JBY195" s="80"/>
      <c r="JBZ195" s="78"/>
      <c r="JCA195" s="78"/>
      <c r="JCB195" s="78"/>
      <c r="JCC195" s="78"/>
      <c r="JCD195" s="83"/>
      <c r="JCE195" s="84"/>
      <c r="JCF195" s="84"/>
      <c r="JCG195" s="84"/>
      <c r="JCH195" s="85"/>
      <c r="JCI195" s="78"/>
      <c r="JCJ195" s="78"/>
      <c r="JCK195" s="78"/>
      <c r="JCL195" s="100"/>
      <c r="JCM195" s="78"/>
      <c r="JCN195" s="81"/>
      <c r="JCO195" s="102"/>
      <c r="JCP195" s="80"/>
      <c r="JCQ195" s="78"/>
      <c r="JCR195" s="78"/>
      <c r="JCS195" s="78"/>
      <c r="JCT195" s="78"/>
      <c r="JCU195" s="83"/>
      <c r="JCV195" s="84"/>
      <c r="JCW195" s="84"/>
      <c r="JCX195" s="84"/>
      <c r="JCY195" s="85"/>
      <c r="JCZ195" s="78"/>
      <c r="JDA195" s="78"/>
      <c r="JDB195" s="78"/>
      <c r="JDC195" s="100"/>
      <c r="JDD195" s="78"/>
      <c r="JDE195" s="81"/>
      <c r="JDF195" s="102"/>
      <c r="JDG195" s="80"/>
      <c r="JDH195" s="78"/>
      <c r="JDI195" s="78"/>
      <c r="JDJ195" s="78"/>
      <c r="JDK195" s="78"/>
      <c r="JDL195" s="83"/>
      <c r="JDM195" s="84"/>
      <c r="JDN195" s="84"/>
      <c r="JDO195" s="84"/>
      <c r="JDP195" s="85"/>
      <c r="JDQ195" s="78"/>
      <c r="JDR195" s="78"/>
      <c r="JDS195" s="78"/>
      <c r="JDT195" s="100"/>
      <c r="JDU195" s="78"/>
      <c r="JDV195" s="81"/>
      <c r="JDW195" s="102"/>
      <c r="JDX195" s="80"/>
      <c r="JDY195" s="78"/>
      <c r="JDZ195" s="78"/>
      <c r="JEA195" s="78"/>
      <c r="JEB195" s="78"/>
      <c r="JEC195" s="83"/>
      <c r="JED195" s="84"/>
      <c r="JEE195" s="84"/>
      <c r="JEF195" s="84"/>
      <c r="JEG195" s="85"/>
      <c r="JEH195" s="78"/>
      <c r="JEI195" s="78"/>
      <c r="JEJ195" s="78"/>
      <c r="JEK195" s="100"/>
      <c r="JEL195" s="78"/>
      <c r="JEM195" s="81"/>
      <c r="JEN195" s="102"/>
      <c r="JEO195" s="80"/>
      <c r="JEP195" s="78"/>
      <c r="JEQ195" s="78"/>
      <c r="JER195" s="78"/>
      <c r="JES195" s="78"/>
      <c r="JET195" s="83"/>
      <c r="JEU195" s="84"/>
      <c r="JEV195" s="84"/>
      <c r="JEW195" s="84"/>
      <c r="JEX195" s="85"/>
      <c r="JEY195" s="78"/>
      <c r="JEZ195" s="78"/>
      <c r="JFA195" s="78"/>
      <c r="JFB195" s="100"/>
      <c r="JFC195" s="78"/>
      <c r="JFD195" s="81"/>
      <c r="JFE195" s="102"/>
      <c r="JFF195" s="80"/>
      <c r="JFG195" s="78"/>
      <c r="JFH195" s="78"/>
      <c r="JFI195" s="78"/>
      <c r="JFJ195" s="78"/>
      <c r="JFK195" s="83"/>
      <c r="JFL195" s="84"/>
      <c r="JFM195" s="84"/>
      <c r="JFN195" s="84"/>
      <c r="JFO195" s="85"/>
      <c r="JFP195" s="78"/>
      <c r="JFQ195" s="78"/>
      <c r="JFR195" s="78"/>
      <c r="JFS195" s="100"/>
      <c r="JFT195" s="78"/>
      <c r="JFU195" s="81"/>
      <c r="JFV195" s="102"/>
      <c r="JFW195" s="80"/>
      <c r="JFX195" s="78"/>
      <c r="JFY195" s="78"/>
      <c r="JFZ195" s="78"/>
      <c r="JGA195" s="78"/>
      <c r="JGB195" s="83"/>
      <c r="JGC195" s="84"/>
      <c r="JGD195" s="84"/>
      <c r="JGE195" s="84"/>
      <c r="JGF195" s="85"/>
      <c r="JGG195" s="78"/>
      <c r="JGH195" s="78"/>
      <c r="JGI195" s="78"/>
      <c r="JGJ195" s="100"/>
      <c r="JGK195" s="78"/>
      <c r="JGL195" s="81"/>
      <c r="JGM195" s="102"/>
      <c r="JGN195" s="80"/>
      <c r="JGO195" s="78"/>
      <c r="JGP195" s="78"/>
      <c r="JGQ195" s="78"/>
      <c r="JGR195" s="78"/>
      <c r="JGS195" s="83"/>
      <c r="JGT195" s="84"/>
      <c r="JGU195" s="84"/>
      <c r="JGV195" s="84"/>
      <c r="JGW195" s="85"/>
      <c r="JGX195" s="78"/>
      <c r="JGY195" s="78"/>
      <c r="JGZ195" s="78"/>
      <c r="JHA195" s="100"/>
      <c r="JHB195" s="78"/>
      <c r="JHC195" s="81"/>
      <c r="JHD195" s="102"/>
      <c r="JHE195" s="80"/>
      <c r="JHF195" s="78"/>
      <c r="JHG195" s="78"/>
      <c r="JHH195" s="78"/>
      <c r="JHI195" s="78"/>
      <c r="JHJ195" s="83"/>
      <c r="JHK195" s="84"/>
      <c r="JHL195" s="84"/>
      <c r="JHM195" s="84"/>
      <c r="JHN195" s="85"/>
      <c r="JHO195" s="78"/>
      <c r="JHP195" s="78"/>
      <c r="JHQ195" s="78"/>
      <c r="JHR195" s="100"/>
      <c r="JHS195" s="78"/>
      <c r="JHT195" s="81"/>
      <c r="JHU195" s="102"/>
      <c r="JHV195" s="80"/>
      <c r="JHW195" s="78"/>
      <c r="JHX195" s="78"/>
      <c r="JHY195" s="78"/>
      <c r="JHZ195" s="78"/>
      <c r="JIA195" s="83"/>
      <c r="JIB195" s="84"/>
      <c r="JIC195" s="84"/>
      <c r="JID195" s="84"/>
      <c r="JIE195" s="85"/>
      <c r="JIF195" s="78"/>
      <c r="JIG195" s="78"/>
      <c r="JIH195" s="78"/>
      <c r="JII195" s="100"/>
      <c r="JIJ195" s="78"/>
      <c r="JIK195" s="81"/>
      <c r="JIL195" s="102"/>
      <c r="JIM195" s="80"/>
      <c r="JIN195" s="78"/>
      <c r="JIO195" s="78"/>
      <c r="JIP195" s="78"/>
      <c r="JIQ195" s="78"/>
      <c r="JIR195" s="83"/>
      <c r="JIS195" s="84"/>
      <c r="JIT195" s="84"/>
      <c r="JIU195" s="84"/>
      <c r="JIV195" s="85"/>
      <c r="JIW195" s="78"/>
      <c r="JIX195" s="78"/>
      <c r="JIY195" s="78"/>
      <c r="JIZ195" s="100"/>
      <c r="JJA195" s="78"/>
      <c r="JJB195" s="81"/>
      <c r="JJC195" s="102"/>
      <c r="JJD195" s="80"/>
      <c r="JJE195" s="78"/>
      <c r="JJF195" s="78"/>
      <c r="JJG195" s="78"/>
      <c r="JJH195" s="78"/>
      <c r="JJI195" s="83"/>
      <c r="JJJ195" s="84"/>
      <c r="JJK195" s="84"/>
      <c r="JJL195" s="84"/>
      <c r="JJM195" s="85"/>
      <c r="JJN195" s="78"/>
      <c r="JJO195" s="78"/>
      <c r="JJP195" s="78"/>
      <c r="JJQ195" s="100"/>
      <c r="JJR195" s="78"/>
      <c r="JJS195" s="81"/>
      <c r="JJT195" s="102"/>
      <c r="JJU195" s="80"/>
      <c r="JJV195" s="78"/>
      <c r="JJW195" s="78"/>
      <c r="JJX195" s="78"/>
      <c r="JJY195" s="78"/>
      <c r="JJZ195" s="83"/>
      <c r="JKA195" s="84"/>
      <c r="JKB195" s="84"/>
      <c r="JKC195" s="84"/>
      <c r="JKD195" s="85"/>
      <c r="JKE195" s="78"/>
      <c r="JKF195" s="78"/>
      <c r="JKG195" s="78"/>
      <c r="JKH195" s="100"/>
      <c r="JKI195" s="78"/>
      <c r="JKJ195" s="81"/>
      <c r="JKK195" s="102"/>
      <c r="JKL195" s="80"/>
      <c r="JKM195" s="78"/>
      <c r="JKN195" s="78"/>
      <c r="JKO195" s="78"/>
      <c r="JKP195" s="78"/>
      <c r="JKQ195" s="83"/>
      <c r="JKR195" s="84"/>
      <c r="JKS195" s="84"/>
      <c r="JKT195" s="84"/>
      <c r="JKU195" s="85"/>
      <c r="JKV195" s="78"/>
      <c r="JKW195" s="78"/>
      <c r="JKX195" s="78"/>
      <c r="JKY195" s="100"/>
      <c r="JKZ195" s="78"/>
      <c r="JLA195" s="81"/>
      <c r="JLB195" s="102"/>
      <c r="JLC195" s="80"/>
      <c r="JLD195" s="78"/>
      <c r="JLE195" s="78"/>
      <c r="JLF195" s="78"/>
      <c r="JLG195" s="78"/>
      <c r="JLH195" s="83"/>
      <c r="JLI195" s="84"/>
      <c r="JLJ195" s="84"/>
      <c r="JLK195" s="84"/>
      <c r="JLL195" s="85"/>
      <c r="JLM195" s="78"/>
      <c r="JLN195" s="78"/>
      <c r="JLO195" s="78"/>
      <c r="JLP195" s="100"/>
      <c r="JLQ195" s="78"/>
      <c r="JLR195" s="81"/>
      <c r="JLS195" s="102"/>
      <c r="JLT195" s="80"/>
      <c r="JLU195" s="78"/>
      <c r="JLV195" s="78"/>
      <c r="JLW195" s="78"/>
      <c r="JLX195" s="78"/>
      <c r="JLY195" s="83"/>
      <c r="JLZ195" s="84"/>
      <c r="JMA195" s="84"/>
      <c r="JMB195" s="84"/>
      <c r="JMC195" s="85"/>
      <c r="JMD195" s="78"/>
      <c r="JME195" s="78"/>
      <c r="JMF195" s="78"/>
      <c r="JMG195" s="100"/>
      <c r="JMH195" s="78"/>
      <c r="JMI195" s="81"/>
      <c r="JMJ195" s="102"/>
      <c r="JMK195" s="80"/>
      <c r="JML195" s="78"/>
      <c r="JMM195" s="78"/>
      <c r="JMN195" s="78"/>
      <c r="JMO195" s="78"/>
      <c r="JMP195" s="83"/>
      <c r="JMQ195" s="84"/>
      <c r="JMR195" s="84"/>
      <c r="JMS195" s="84"/>
      <c r="JMT195" s="85"/>
      <c r="JMU195" s="78"/>
      <c r="JMV195" s="78"/>
      <c r="JMW195" s="78"/>
      <c r="JMX195" s="100"/>
      <c r="JMY195" s="78"/>
      <c r="JMZ195" s="81"/>
      <c r="JNA195" s="102"/>
      <c r="JNB195" s="80"/>
      <c r="JNC195" s="78"/>
      <c r="JND195" s="78"/>
      <c r="JNE195" s="78"/>
      <c r="JNF195" s="78"/>
      <c r="JNG195" s="83"/>
      <c r="JNH195" s="84"/>
      <c r="JNI195" s="84"/>
      <c r="JNJ195" s="84"/>
      <c r="JNK195" s="85"/>
      <c r="JNL195" s="78"/>
      <c r="JNM195" s="78"/>
      <c r="JNN195" s="78"/>
      <c r="JNO195" s="100"/>
      <c r="JNP195" s="78"/>
      <c r="JNQ195" s="81"/>
      <c r="JNR195" s="102"/>
      <c r="JNS195" s="80"/>
      <c r="JNT195" s="78"/>
      <c r="JNU195" s="78"/>
      <c r="JNV195" s="78"/>
      <c r="JNW195" s="78"/>
      <c r="JNX195" s="83"/>
      <c r="JNY195" s="84"/>
      <c r="JNZ195" s="84"/>
      <c r="JOA195" s="84"/>
      <c r="JOB195" s="85"/>
      <c r="JOC195" s="78"/>
      <c r="JOD195" s="78"/>
      <c r="JOE195" s="78"/>
      <c r="JOF195" s="100"/>
      <c r="JOG195" s="78"/>
      <c r="JOH195" s="81"/>
      <c r="JOI195" s="102"/>
      <c r="JOJ195" s="80"/>
      <c r="JOK195" s="78"/>
      <c r="JOL195" s="78"/>
      <c r="JOM195" s="78"/>
      <c r="JON195" s="78"/>
      <c r="JOO195" s="83"/>
      <c r="JOP195" s="84"/>
      <c r="JOQ195" s="84"/>
      <c r="JOR195" s="84"/>
      <c r="JOS195" s="85"/>
      <c r="JOT195" s="78"/>
      <c r="JOU195" s="78"/>
      <c r="JOV195" s="78"/>
      <c r="JOW195" s="100"/>
      <c r="JOX195" s="78"/>
      <c r="JOY195" s="81"/>
      <c r="JOZ195" s="102"/>
      <c r="JPA195" s="80"/>
      <c r="JPB195" s="78"/>
      <c r="JPC195" s="78"/>
      <c r="JPD195" s="78"/>
      <c r="JPE195" s="78"/>
      <c r="JPF195" s="83"/>
      <c r="JPG195" s="84"/>
      <c r="JPH195" s="84"/>
      <c r="JPI195" s="84"/>
      <c r="JPJ195" s="85"/>
      <c r="JPK195" s="78"/>
      <c r="JPL195" s="78"/>
      <c r="JPM195" s="78"/>
      <c r="JPN195" s="100"/>
      <c r="JPO195" s="78"/>
      <c r="JPP195" s="81"/>
      <c r="JPQ195" s="102"/>
      <c r="JPR195" s="80"/>
      <c r="JPS195" s="78"/>
      <c r="JPT195" s="78"/>
      <c r="JPU195" s="78"/>
      <c r="JPV195" s="78"/>
      <c r="JPW195" s="83"/>
      <c r="JPX195" s="84"/>
      <c r="JPY195" s="84"/>
      <c r="JPZ195" s="84"/>
      <c r="JQA195" s="85"/>
      <c r="JQB195" s="78"/>
      <c r="JQC195" s="78"/>
      <c r="JQD195" s="78"/>
      <c r="JQE195" s="100"/>
      <c r="JQF195" s="78"/>
      <c r="JQG195" s="81"/>
      <c r="JQH195" s="102"/>
      <c r="JQI195" s="80"/>
      <c r="JQJ195" s="78"/>
      <c r="JQK195" s="78"/>
      <c r="JQL195" s="78"/>
      <c r="JQM195" s="78"/>
      <c r="JQN195" s="83"/>
      <c r="JQO195" s="84"/>
      <c r="JQP195" s="84"/>
      <c r="JQQ195" s="84"/>
      <c r="JQR195" s="85"/>
      <c r="JQS195" s="78"/>
      <c r="JQT195" s="78"/>
      <c r="JQU195" s="78"/>
      <c r="JQV195" s="100"/>
      <c r="JQW195" s="78"/>
      <c r="JQX195" s="81"/>
      <c r="JQY195" s="102"/>
      <c r="JQZ195" s="80"/>
      <c r="JRA195" s="78"/>
      <c r="JRB195" s="78"/>
      <c r="JRC195" s="78"/>
      <c r="JRD195" s="78"/>
      <c r="JRE195" s="83"/>
      <c r="JRF195" s="84"/>
      <c r="JRG195" s="84"/>
      <c r="JRH195" s="84"/>
      <c r="JRI195" s="85"/>
      <c r="JRJ195" s="78"/>
      <c r="JRK195" s="78"/>
      <c r="JRL195" s="78"/>
      <c r="JRM195" s="100"/>
      <c r="JRN195" s="78"/>
      <c r="JRO195" s="81"/>
      <c r="JRP195" s="102"/>
      <c r="JRQ195" s="80"/>
      <c r="JRR195" s="78"/>
      <c r="JRS195" s="78"/>
      <c r="JRT195" s="78"/>
      <c r="JRU195" s="78"/>
      <c r="JRV195" s="83"/>
      <c r="JRW195" s="84"/>
      <c r="JRX195" s="84"/>
      <c r="JRY195" s="84"/>
      <c r="JRZ195" s="85"/>
      <c r="JSA195" s="78"/>
      <c r="JSB195" s="78"/>
      <c r="JSC195" s="78"/>
      <c r="JSD195" s="100"/>
      <c r="JSE195" s="78"/>
      <c r="JSF195" s="81"/>
      <c r="JSG195" s="102"/>
      <c r="JSH195" s="80"/>
      <c r="JSI195" s="78"/>
      <c r="JSJ195" s="78"/>
      <c r="JSK195" s="78"/>
      <c r="JSL195" s="78"/>
      <c r="JSM195" s="83"/>
      <c r="JSN195" s="84"/>
      <c r="JSO195" s="84"/>
      <c r="JSP195" s="84"/>
      <c r="JSQ195" s="85"/>
      <c r="JSR195" s="78"/>
      <c r="JSS195" s="78"/>
      <c r="JST195" s="78"/>
      <c r="JSU195" s="100"/>
      <c r="JSV195" s="78"/>
      <c r="JSW195" s="81"/>
      <c r="JSX195" s="102"/>
      <c r="JSY195" s="80"/>
      <c r="JSZ195" s="78"/>
      <c r="JTA195" s="78"/>
      <c r="JTB195" s="78"/>
      <c r="JTC195" s="78"/>
      <c r="JTD195" s="83"/>
      <c r="JTE195" s="84"/>
      <c r="JTF195" s="84"/>
      <c r="JTG195" s="84"/>
      <c r="JTH195" s="85"/>
      <c r="JTI195" s="78"/>
      <c r="JTJ195" s="78"/>
      <c r="JTK195" s="78"/>
      <c r="JTL195" s="100"/>
      <c r="JTM195" s="78"/>
      <c r="JTN195" s="81"/>
      <c r="JTO195" s="102"/>
      <c r="JTP195" s="80"/>
      <c r="JTQ195" s="78"/>
      <c r="JTR195" s="78"/>
      <c r="JTS195" s="78"/>
      <c r="JTT195" s="78"/>
      <c r="JTU195" s="83"/>
      <c r="JTV195" s="84"/>
      <c r="JTW195" s="84"/>
      <c r="JTX195" s="84"/>
      <c r="JTY195" s="85"/>
      <c r="JTZ195" s="78"/>
      <c r="JUA195" s="78"/>
      <c r="JUB195" s="78"/>
      <c r="JUC195" s="100"/>
      <c r="JUD195" s="78"/>
      <c r="JUE195" s="81"/>
      <c r="JUF195" s="102"/>
      <c r="JUG195" s="80"/>
      <c r="JUH195" s="78"/>
      <c r="JUI195" s="78"/>
      <c r="JUJ195" s="78"/>
      <c r="JUK195" s="78"/>
      <c r="JUL195" s="83"/>
      <c r="JUM195" s="84"/>
      <c r="JUN195" s="84"/>
      <c r="JUO195" s="84"/>
      <c r="JUP195" s="85"/>
      <c r="JUQ195" s="78"/>
      <c r="JUR195" s="78"/>
      <c r="JUS195" s="78"/>
      <c r="JUT195" s="100"/>
      <c r="JUU195" s="78"/>
      <c r="JUV195" s="81"/>
      <c r="JUW195" s="102"/>
      <c r="JUX195" s="80"/>
      <c r="JUY195" s="78"/>
      <c r="JUZ195" s="78"/>
      <c r="JVA195" s="78"/>
      <c r="JVB195" s="78"/>
      <c r="JVC195" s="83"/>
      <c r="JVD195" s="84"/>
      <c r="JVE195" s="84"/>
      <c r="JVF195" s="84"/>
      <c r="JVG195" s="85"/>
      <c r="JVH195" s="78"/>
      <c r="JVI195" s="78"/>
      <c r="JVJ195" s="78"/>
      <c r="JVK195" s="100"/>
      <c r="JVL195" s="78"/>
      <c r="JVM195" s="81"/>
      <c r="JVN195" s="102"/>
      <c r="JVO195" s="80"/>
      <c r="JVP195" s="78"/>
      <c r="JVQ195" s="78"/>
      <c r="JVR195" s="78"/>
      <c r="JVS195" s="78"/>
      <c r="JVT195" s="83"/>
      <c r="JVU195" s="84"/>
      <c r="JVV195" s="84"/>
      <c r="JVW195" s="84"/>
      <c r="JVX195" s="85"/>
      <c r="JVY195" s="78"/>
      <c r="JVZ195" s="78"/>
      <c r="JWA195" s="78"/>
      <c r="JWB195" s="100"/>
      <c r="JWC195" s="78"/>
      <c r="JWD195" s="81"/>
      <c r="JWE195" s="102"/>
      <c r="JWF195" s="80"/>
      <c r="JWG195" s="78"/>
      <c r="JWH195" s="78"/>
      <c r="JWI195" s="78"/>
      <c r="JWJ195" s="78"/>
      <c r="JWK195" s="83"/>
      <c r="JWL195" s="84"/>
      <c r="JWM195" s="84"/>
      <c r="JWN195" s="84"/>
      <c r="JWO195" s="85"/>
      <c r="JWP195" s="78"/>
      <c r="JWQ195" s="78"/>
      <c r="JWR195" s="78"/>
      <c r="JWS195" s="100"/>
      <c r="JWT195" s="78"/>
      <c r="JWU195" s="81"/>
      <c r="JWV195" s="102"/>
      <c r="JWW195" s="80"/>
      <c r="JWX195" s="78"/>
      <c r="JWY195" s="78"/>
      <c r="JWZ195" s="78"/>
      <c r="JXA195" s="78"/>
      <c r="JXB195" s="83"/>
      <c r="JXC195" s="84"/>
      <c r="JXD195" s="84"/>
      <c r="JXE195" s="84"/>
      <c r="JXF195" s="85"/>
      <c r="JXG195" s="78"/>
      <c r="JXH195" s="78"/>
      <c r="JXI195" s="78"/>
      <c r="JXJ195" s="100"/>
      <c r="JXK195" s="78"/>
      <c r="JXL195" s="81"/>
      <c r="JXM195" s="102"/>
      <c r="JXN195" s="80"/>
      <c r="JXO195" s="78"/>
      <c r="JXP195" s="78"/>
      <c r="JXQ195" s="78"/>
      <c r="JXR195" s="78"/>
      <c r="JXS195" s="83"/>
      <c r="JXT195" s="84"/>
      <c r="JXU195" s="84"/>
      <c r="JXV195" s="84"/>
      <c r="JXW195" s="85"/>
      <c r="JXX195" s="78"/>
      <c r="JXY195" s="78"/>
      <c r="JXZ195" s="78"/>
      <c r="JYA195" s="100"/>
      <c r="JYB195" s="78"/>
      <c r="JYC195" s="81"/>
      <c r="JYD195" s="102"/>
      <c r="JYE195" s="80"/>
      <c r="JYF195" s="78"/>
      <c r="JYG195" s="78"/>
      <c r="JYH195" s="78"/>
      <c r="JYI195" s="78"/>
      <c r="JYJ195" s="83"/>
      <c r="JYK195" s="84"/>
      <c r="JYL195" s="84"/>
      <c r="JYM195" s="84"/>
      <c r="JYN195" s="85"/>
      <c r="JYO195" s="78"/>
      <c r="JYP195" s="78"/>
      <c r="JYQ195" s="78"/>
      <c r="JYR195" s="100"/>
      <c r="JYS195" s="78"/>
      <c r="JYT195" s="81"/>
      <c r="JYU195" s="102"/>
      <c r="JYV195" s="80"/>
      <c r="JYW195" s="78"/>
      <c r="JYX195" s="78"/>
      <c r="JYY195" s="78"/>
      <c r="JYZ195" s="78"/>
      <c r="JZA195" s="83"/>
      <c r="JZB195" s="84"/>
      <c r="JZC195" s="84"/>
      <c r="JZD195" s="84"/>
      <c r="JZE195" s="85"/>
      <c r="JZF195" s="78"/>
      <c r="JZG195" s="78"/>
      <c r="JZH195" s="78"/>
      <c r="JZI195" s="100"/>
      <c r="JZJ195" s="78"/>
      <c r="JZK195" s="81"/>
      <c r="JZL195" s="102"/>
      <c r="JZM195" s="80"/>
      <c r="JZN195" s="78"/>
      <c r="JZO195" s="78"/>
      <c r="JZP195" s="78"/>
      <c r="JZQ195" s="78"/>
      <c r="JZR195" s="83"/>
      <c r="JZS195" s="84"/>
      <c r="JZT195" s="84"/>
      <c r="JZU195" s="84"/>
      <c r="JZV195" s="85"/>
      <c r="JZW195" s="78"/>
      <c r="JZX195" s="78"/>
      <c r="JZY195" s="78"/>
      <c r="JZZ195" s="100"/>
      <c r="KAA195" s="78"/>
      <c r="KAB195" s="81"/>
      <c r="KAC195" s="102"/>
      <c r="KAD195" s="80"/>
      <c r="KAE195" s="78"/>
      <c r="KAF195" s="78"/>
      <c r="KAG195" s="78"/>
      <c r="KAH195" s="78"/>
      <c r="KAI195" s="83"/>
      <c r="KAJ195" s="84"/>
      <c r="KAK195" s="84"/>
      <c r="KAL195" s="84"/>
      <c r="KAM195" s="85"/>
      <c r="KAN195" s="78"/>
      <c r="KAO195" s="78"/>
      <c r="KAP195" s="78"/>
      <c r="KAQ195" s="100"/>
      <c r="KAR195" s="78"/>
      <c r="KAS195" s="81"/>
      <c r="KAT195" s="102"/>
      <c r="KAU195" s="80"/>
      <c r="KAV195" s="78"/>
      <c r="KAW195" s="78"/>
      <c r="KAX195" s="78"/>
      <c r="KAY195" s="78"/>
      <c r="KAZ195" s="83"/>
      <c r="KBA195" s="84"/>
      <c r="KBB195" s="84"/>
      <c r="KBC195" s="84"/>
      <c r="KBD195" s="85"/>
      <c r="KBE195" s="78"/>
      <c r="KBF195" s="78"/>
      <c r="KBG195" s="78"/>
      <c r="KBH195" s="100"/>
      <c r="KBI195" s="78"/>
      <c r="KBJ195" s="81"/>
      <c r="KBK195" s="102"/>
      <c r="KBL195" s="80"/>
      <c r="KBM195" s="78"/>
      <c r="KBN195" s="78"/>
      <c r="KBO195" s="78"/>
      <c r="KBP195" s="78"/>
      <c r="KBQ195" s="83"/>
      <c r="KBR195" s="84"/>
      <c r="KBS195" s="84"/>
      <c r="KBT195" s="84"/>
      <c r="KBU195" s="85"/>
      <c r="KBV195" s="78"/>
      <c r="KBW195" s="78"/>
      <c r="KBX195" s="78"/>
      <c r="KBY195" s="100"/>
      <c r="KBZ195" s="78"/>
      <c r="KCA195" s="81"/>
      <c r="KCB195" s="102"/>
      <c r="KCC195" s="80"/>
      <c r="KCD195" s="78"/>
      <c r="KCE195" s="78"/>
      <c r="KCF195" s="78"/>
      <c r="KCG195" s="78"/>
      <c r="KCH195" s="83"/>
      <c r="KCI195" s="84"/>
      <c r="KCJ195" s="84"/>
      <c r="KCK195" s="84"/>
      <c r="KCL195" s="85"/>
      <c r="KCM195" s="78"/>
      <c r="KCN195" s="78"/>
      <c r="KCO195" s="78"/>
      <c r="KCP195" s="100"/>
      <c r="KCQ195" s="78"/>
      <c r="KCR195" s="81"/>
      <c r="KCS195" s="102"/>
      <c r="KCT195" s="80"/>
      <c r="KCU195" s="78"/>
      <c r="KCV195" s="78"/>
      <c r="KCW195" s="78"/>
      <c r="KCX195" s="78"/>
      <c r="KCY195" s="83"/>
      <c r="KCZ195" s="84"/>
      <c r="KDA195" s="84"/>
      <c r="KDB195" s="84"/>
      <c r="KDC195" s="85"/>
      <c r="KDD195" s="78"/>
      <c r="KDE195" s="78"/>
      <c r="KDF195" s="78"/>
      <c r="KDG195" s="100"/>
      <c r="KDH195" s="78"/>
      <c r="KDI195" s="81"/>
      <c r="KDJ195" s="102"/>
      <c r="KDK195" s="80"/>
      <c r="KDL195" s="78"/>
      <c r="KDM195" s="78"/>
      <c r="KDN195" s="78"/>
      <c r="KDO195" s="78"/>
      <c r="KDP195" s="83"/>
      <c r="KDQ195" s="84"/>
      <c r="KDR195" s="84"/>
      <c r="KDS195" s="84"/>
      <c r="KDT195" s="85"/>
      <c r="KDU195" s="78"/>
      <c r="KDV195" s="78"/>
      <c r="KDW195" s="78"/>
      <c r="KDX195" s="100"/>
      <c r="KDY195" s="78"/>
      <c r="KDZ195" s="81"/>
      <c r="KEA195" s="102"/>
      <c r="KEB195" s="80"/>
      <c r="KEC195" s="78"/>
      <c r="KED195" s="78"/>
      <c r="KEE195" s="78"/>
      <c r="KEF195" s="78"/>
      <c r="KEG195" s="83"/>
      <c r="KEH195" s="84"/>
      <c r="KEI195" s="84"/>
      <c r="KEJ195" s="84"/>
      <c r="KEK195" s="85"/>
      <c r="KEL195" s="78"/>
      <c r="KEM195" s="78"/>
      <c r="KEN195" s="78"/>
      <c r="KEO195" s="100"/>
      <c r="KEP195" s="78"/>
      <c r="KEQ195" s="81"/>
      <c r="KER195" s="102"/>
      <c r="KES195" s="80"/>
      <c r="KET195" s="78"/>
      <c r="KEU195" s="78"/>
      <c r="KEV195" s="78"/>
      <c r="KEW195" s="78"/>
      <c r="KEX195" s="83"/>
      <c r="KEY195" s="84"/>
      <c r="KEZ195" s="84"/>
      <c r="KFA195" s="84"/>
      <c r="KFB195" s="85"/>
      <c r="KFC195" s="78"/>
      <c r="KFD195" s="78"/>
      <c r="KFE195" s="78"/>
      <c r="KFF195" s="100"/>
      <c r="KFG195" s="78"/>
      <c r="KFH195" s="81"/>
      <c r="KFI195" s="102"/>
      <c r="KFJ195" s="80"/>
      <c r="KFK195" s="78"/>
      <c r="KFL195" s="78"/>
      <c r="KFM195" s="78"/>
      <c r="KFN195" s="78"/>
      <c r="KFO195" s="83"/>
      <c r="KFP195" s="84"/>
      <c r="KFQ195" s="84"/>
      <c r="KFR195" s="84"/>
      <c r="KFS195" s="85"/>
      <c r="KFT195" s="78"/>
      <c r="KFU195" s="78"/>
      <c r="KFV195" s="78"/>
      <c r="KFW195" s="100"/>
      <c r="KFX195" s="78"/>
      <c r="KFY195" s="81"/>
      <c r="KFZ195" s="102"/>
      <c r="KGA195" s="80"/>
      <c r="KGB195" s="78"/>
      <c r="KGC195" s="78"/>
      <c r="KGD195" s="78"/>
      <c r="KGE195" s="78"/>
      <c r="KGF195" s="83"/>
      <c r="KGG195" s="84"/>
      <c r="KGH195" s="84"/>
      <c r="KGI195" s="84"/>
      <c r="KGJ195" s="85"/>
      <c r="KGK195" s="78"/>
      <c r="KGL195" s="78"/>
      <c r="KGM195" s="78"/>
      <c r="KGN195" s="100"/>
      <c r="KGO195" s="78"/>
      <c r="KGP195" s="81"/>
      <c r="KGQ195" s="102"/>
      <c r="KGR195" s="80"/>
      <c r="KGS195" s="78"/>
      <c r="KGT195" s="78"/>
      <c r="KGU195" s="78"/>
      <c r="KGV195" s="78"/>
      <c r="KGW195" s="83"/>
      <c r="KGX195" s="84"/>
      <c r="KGY195" s="84"/>
      <c r="KGZ195" s="84"/>
      <c r="KHA195" s="85"/>
      <c r="KHB195" s="78"/>
      <c r="KHC195" s="78"/>
      <c r="KHD195" s="78"/>
      <c r="KHE195" s="100"/>
      <c r="KHF195" s="78"/>
      <c r="KHG195" s="81"/>
      <c r="KHH195" s="102"/>
      <c r="KHI195" s="80"/>
      <c r="KHJ195" s="78"/>
      <c r="KHK195" s="78"/>
      <c r="KHL195" s="78"/>
      <c r="KHM195" s="78"/>
      <c r="KHN195" s="83"/>
      <c r="KHO195" s="84"/>
      <c r="KHP195" s="84"/>
      <c r="KHQ195" s="84"/>
      <c r="KHR195" s="85"/>
      <c r="KHS195" s="78"/>
      <c r="KHT195" s="78"/>
      <c r="KHU195" s="78"/>
      <c r="KHV195" s="100"/>
      <c r="KHW195" s="78"/>
      <c r="KHX195" s="81"/>
      <c r="KHY195" s="102"/>
      <c r="KHZ195" s="80"/>
      <c r="KIA195" s="78"/>
      <c r="KIB195" s="78"/>
      <c r="KIC195" s="78"/>
      <c r="KID195" s="78"/>
      <c r="KIE195" s="83"/>
      <c r="KIF195" s="84"/>
      <c r="KIG195" s="84"/>
      <c r="KIH195" s="84"/>
      <c r="KII195" s="85"/>
      <c r="KIJ195" s="78"/>
      <c r="KIK195" s="78"/>
      <c r="KIL195" s="78"/>
      <c r="KIM195" s="100"/>
      <c r="KIN195" s="78"/>
      <c r="KIO195" s="81"/>
      <c r="KIP195" s="102"/>
      <c r="KIQ195" s="80"/>
      <c r="KIR195" s="78"/>
      <c r="KIS195" s="78"/>
      <c r="KIT195" s="78"/>
      <c r="KIU195" s="78"/>
      <c r="KIV195" s="83"/>
      <c r="KIW195" s="84"/>
      <c r="KIX195" s="84"/>
      <c r="KIY195" s="84"/>
      <c r="KIZ195" s="85"/>
      <c r="KJA195" s="78"/>
      <c r="KJB195" s="78"/>
      <c r="KJC195" s="78"/>
      <c r="KJD195" s="100"/>
      <c r="KJE195" s="78"/>
      <c r="KJF195" s="81"/>
      <c r="KJG195" s="102"/>
      <c r="KJH195" s="80"/>
      <c r="KJI195" s="78"/>
      <c r="KJJ195" s="78"/>
      <c r="KJK195" s="78"/>
      <c r="KJL195" s="78"/>
      <c r="KJM195" s="83"/>
      <c r="KJN195" s="84"/>
      <c r="KJO195" s="84"/>
      <c r="KJP195" s="84"/>
      <c r="KJQ195" s="85"/>
      <c r="KJR195" s="78"/>
      <c r="KJS195" s="78"/>
      <c r="KJT195" s="78"/>
      <c r="KJU195" s="100"/>
      <c r="KJV195" s="78"/>
      <c r="KJW195" s="81"/>
      <c r="KJX195" s="102"/>
      <c r="KJY195" s="80"/>
      <c r="KJZ195" s="78"/>
      <c r="KKA195" s="78"/>
      <c r="KKB195" s="78"/>
      <c r="KKC195" s="78"/>
      <c r="KKD195" s="83"/>
      <c r="KKE195" s="84"/>
      <c r="KKF195" s="84"/>
      <c r="KKG195" s="84"/>
      <c r="KKH195" s="85"/>
      <c r="KKI195" s="78"/>
      <c r="KKJ195" s="78"/>
      <c r="KKK195" s="78"/>
      <c r="KKL195" s="100"/>
      <c r="KKM195" s="78"/>
      <c r="KKN195" s="81"/>
      <c r="KKO195" s="102"/>
      <c r="KKP195" s="80"/>
      <c r="KKQ195" s="78"/>
      <c r="KKR195" s="78"/>
      <c r="KKS195" s="78"/>
      <c r="KKT195" s="78"/>
      <c r="KKU195" s="83"/>
      <c r="KKV195" s="84"/>
      <c r="KKW195" s="84"/>
      <c r="KKX195" s="84"/>
      <c r="KKY195" s="85"/>
      <c r="KKZ195" s="78"/>
      <c r="KLA195" s="78"/>
      <c r="KLB195" s="78"/>
      <c r="KLC195" s="100"/>
      <c r="KLD195" s="78"/>
      <c r="KLE195" s="81"/>
      <c r="KLF195" s="102"/>
      <c r="KLG195" s="80"/>
      <c r="KLH195" s="78"/>
      <c r="KLI195" s="78"/>
      <c r="KLJ195" s="78"/>
      <c r="KLK195" s="78"/>
      <c r="KLL195" s="83"/>
      <c r="KLM195" s="84"/>
      <c r="KLN195" s="84"/>
      <c r="KLO195" s="84"/>
      <c r="KLP195" s="85"/>
      <c r="KLQ195" s="78"/>
      <c r="KLR195" s="78"/>
      <c r="KLS195" s="78"/>
      <c r="KLT195" s="100"/>
      <c r="KLU195" s="78"/>
      <c r="KLV195" s="81"/>
      <c r="KLW195" s="102"/>
      <c r="KLX195" s="80"/>
      <c r="KLY195" s="78"/>
      <c r="KLZ195" s="78"/>
      <c r="KMA195" s="78"/>
      <c r="KMB195" s="78"/>
      <c r="KMC195" s="83"/>
      <c r="KMD195" s="84"/>
      <c r="KME195" s="84"/>
      <c r="KMF195" s="84"/>
      <c r="KMG195" s="85"/>
      <c r="KMH195" s="78"/>
      <c r="KMI195" s="78"/>
      <c r="KMJ195" s="78"/>
      <c r="KMK195" s="100"/>
      <c r="KML195" s="78"/>
      <c r="KMM195" s="81"/>
      <c r="KMN195" s="102"/>
      <c r="KMO195" s="80"/>
      <c r="KMP195" s="78"/>
      <c r="KMQ195" s="78"/>
      <c r="KMR195" s="78"/>
      <c r="KMS195" s="78"/>
      <c r="KMT195" s="83"/>
      <c r="KMU195" s="84"/>
      <c r="KMV195" s="84"/>
      <c r="KMW195" s="84"/>
      <c r="KMX195" s="85"/>
      <c r="KMY195" s="78"/>
      <c r="KMZ195" s="78"/>
      <c r="KNA195" s="78"/>
      <c r="KNB195" s="100"/>
      <c r="KNC195" s="78"/>
      <c r="KND195" s="81"/>
      <c r="KNE195" s="102"/>
      <c r="KNF195" s="80"/>
      <c r="KNG195" s="78"/>
      <c r="KNH195" s="78"/>
      <c r="KNI195" s="78"/>
      <c r="KNJ195" s="78"/>
      <c r="KNK195" s="83"/>
      <c r="KNL195" s="84"/>
      <c r="KNM195" s="84"/>
      <c r="KNN195" s="84"/>
      <c r="KNO195" s="85"/>
      <c r="KNP195" s="78"/>
      <c r="KNQ195" s="78"/>
      <c r="KNR195" s="78"/>
      <c r="KNS195" s="100"/>
      <c r="KNT195" s="78"/>
      <c r="KNU195" s="81"/>
      <c r="KNV195" s="102"/>
      <c r="KNW195" s="80"/>
      <c r="KNX195" s="78"/>
      <c r="KNY195" s="78"/>
      <c r="KNZ195" s="78"/>
      <c r="KOA195" s="78"/>
      <c r="KOB195" s="83"/>
      <c r="KOC195" s="84"/>
      <c r="KOD195" s="84"/>
      <c r="KOE195" s="84"/>
      <c r="KOF195" s="85"/>
      <c r="KOG195" s="78"/>
      <c r="KOH195" s="78"/>
      <c r="KOI195" s="78"/>
      <c r="KOJ195" s="100"/>
      <c r="KOK195" s="78"/>
      <c r="KOL195" s="81"/>
      <c r="KOM195" s="102"/>
      <c r="KON195" s="80"/>
      <c r="KOO195" s="78"/>
      <c r="KOP195" s="78"/>
      <c r="KOQ195" s="78"/>
      <c r="KOR195" s="78"/>
      <c r="KOS195" s="83"/>
      <c r="KOT195" s="84"/>
      <c r="KOU195" s="84"/>
      <c r="KOV195" s="84"/>
      <c r="KOW195" s="85"/>
      <c r="KOX195" s="78"/>
      <c r="KOY195" s="78"/>
      <c r="KOZ195" s="78"/>
      <c r="KPA195" s="100"/>
      <c r="KPB195" s="78"/>
      <c r="KPC195" s="81"/>
      <c r="KPD195" s="102"/>
      <c r="KPE195" s="80"/>
      <c r="KPF195" s="78"/>
      <c r="KPG195" s="78"/>
      <c r="KPH195" s="78"/>
      <c r="KPI195" s="78"/>
      <c r="KPJ195" s="83"/>
      <c r="KPK195" s="84"/>
      <c r="KPL195" s="84"/>
      <c r="KPM195" s="84"/>
      <c r="KPN195" s="85"/>
      <c r="KPO195" s="78"/>
      <c r="KPP195" s="78"/>
      <c r="KPQ195" s="78"/>
      <c r="KPR195" s="100"/>
      <c r="KPS195" s="78"/>
      <c r="KPT195" s="81"/>
      <c r="KPU195" s="102"/>
      <c r="KPV195" s="80"/>
      <c r="KPW195" s="78"/>
      <c r="KPX195" s="78"/>
      <c r="KPY195" s="78"/>
      <c r="KPZ195" s="78"/>
      <c r="KQA195" s="83"/>
      <c r="KQB195" s="84"/>
      <c r="KQC195" s="84"/>
      <c r="KQD195" s="84"/>
      <c r="KQE195" s="85"/>
      <c r="KQF195" s="78"/>
      <c r="KQG195" s="78"/>
      <c r="KQH195" s="78"/>
      <c r="KQI195" s="100"/>
      <c r="KQJ195" s="78"/>
      <c r="KQK195" s="81"/>
      <c r="KQL195" s="102"/>
      <c r="KQM195" s="80"/>
      <c r="KQN195" s="78"/>
      <c r="KQO195" s="78"/>
      <c r="KQP195" s="78"/>
      <c r="KQQ195" s="78"/>
      <c r="KQR195" s="83"/>
      <c r="KQS195" s="84"/>
      <c r="KQT195" s="84"/>
      <c r="KQU195" s="84"/>
      <c r="KQV195" s="85"/>
      <c r="KQW195" s="78"/>
      <c r="KQX195" s="78"/>
      <c r="KQY195" s="78"/>
      <c r="KQZ195" s="100"/>
      <c r="KRA195" s="78"/>
      <c r="KRB195" s="81"/>
      <c r="KRC195" s="102"/>
      <c r="KRD195" s="80"/>
      <c r="KRE195" s="78"/>
      <c r="KRF195" s="78"/>
      <c r="KRG195" s="78"/>
      <c r="KRH195" s="78"/>
      <c r="KRI195" s="83"/>
      <c r="KRJ195" s="84"/>
      <c r="KRK195" s="84"/>
      <c r="KRL195" s="84"/>
      <c r="KRM195" s="85"/>
      <c r="KRN195" s="78"/>
      <c r="KRO195" s="78"/>
      <c r="KRP195" s="78"/>
      <c r="KRQ195" s="100"/>
      <c r="KRR195" s="78"/>
      <c r="KRS195" s="81"/>
      <c r="KRT195" s="102"/>
      <c r="KRU195" s="80"/>
      <c r="KRV195" s="78"/>
      <c r="KRW195" s="78"/>
      <c r="KRX195" s="78"/>
      <c r="KRY195" s="78"/>
      <c r="KRZ195" s="83"/>
      <c r="KSA195" s="84"/>
      <c r="KSB195" s="84"/>
      <c r="KSC195" s="84"/>
      <c r="KSD195" s="85"/>
      <c r="KSE195" s="78"/>
      <c r="KSF195" s="78"/>
      <c r="KSG195" s="78"/>
      <c r="KSH195" s="100"/>
      <c r="KSI195" s="78"/>
      <c r="KSJ195" s="81"/>
      <c r="KSK195" s="102"/>
      <c r="KSL195" s="80"/>
      <c r="KSM195" s="78"/>
      <c r="KSN195" s="78"/>
      <c r="KSO195" s="78"/>
      <c r="KSP195" s="78"/>
      <c r="KSQ195" s="83"/>
      <c r="KSR195" s="84"/>
      <c r="KSS195" s="84"/>
      <c r="KST195" s="84"/>
      <c r="KSU195" s="85"/>
      <c r="KSV195" s="78"/>
      <c r="KSW195" s="78"/>
      <c r="KSX195" s="78"/>
      <c r="KSY195" s="100"/>
      <c r="KSZ195" s="78"/>
      <c r="KTA195" s="81"/>
      <c r="KTB195" s="102"/>
      <c r="KTC195" s="80"/>
      <c r="KTD195" s="78"/>
      <c r="KTE195" s="78"/>
      <c r="KTF195" s="78"/>
      <c r="KTG195" s="78"/>
      <c r="KTH195" s="83"/>
      <c r="KTI195" s="84"/>
      <c r="KTJ195" s="84"/>
      <c r="KTK195" s="84"/>
      <c r="KTL195" s="85"/>
      <c r="KTM195" s="78"/>
      <c r="KTN195" s="78"/>
      <c r="KTO195" s="78"/>
      <c r="KTP195" s="100"/>
      <c r="KTQ195" s="78"/>
      <c r="KTR195" s="81"/>
      <c r="KTS195" s="102"/>
      <c r="KTT195" s="80"/>
      <c r="KTU195" s="78"/>
      <c r="KTV195" s="78"/>
      <c r="KTW195" s="78"/>
      <c r="KTX195" s="78"/>
      <c r="KTY195" s="83"/>
      <c r="KTZ195" s="84"/>
      <c r="KUA195" s="84"/>
      <c r="KUB195" s="84"/>
      <c r="KUC195" s="85"/>
      <c r="KUD195" s="78"/>
      <c r="KUE195" s="78"/>
      <c r="KUF195" s="78"/>
      <c r="KUG195" s="100"/>
      <c r="KUH195" s="78"/>
      <c r="KUI195" s="81"/>
      <c r="KUJ195" s="102"/>
      <c r="KUK195" s="80"/>
      <c r="KUL195" s="78"/>
      <c r="KUM195" s="78"/>
      <c r="KUN195" s="78"/>
      <c r="KUO195" s="78"/>
      <c r="KUP195" s="83"/>
      <c r="KUQ195" s="84"/>
      <c r="KUR195" s="84"/>
      <c r="KUS195" s="84"/>
      <c r="KUT195" s="85"/>
      <c r="KUU195" s="78"/>
      <c r="KUV195" s="78"/>
      <c r="KUW195" s="78"/>
      <c r="KUX195" s="100"/>
      <c r="KUY195" s="78"/>
      <c r="KUZ195" s="81"/>
      <c r="KVA195" s="102"/>
      <c r="KVB195" s="80"/>
      <c r="KVC195" s="78"/>
      <c r="KVD195" s="78"/>
      <c r="KVE195" s="78"/>
      <c r="KVF195" s="78"/>
      <c r="KVG195" s="83"/>
      <c r="KVH195" s="84"/>
      <c r="KVI195" s="84"/>
      <c r="KVJ195" s="84"/>
      <c r="KVK195" s="85"/>
      <c r="KVL195" s="78"/>
      <c r="KVM195" s="78"/>
      <c r="KVN195" s="78"/>
      <c r="KVO195" s="100"/>
      <c r="KVP195" s="78"/>
      <c r="KVQ195" s="81"/>
      <c r="KVR195" s="102"/>
      <c r="KVS195" s="80"/>
      <c r="KVT195" s="78"/>
      <c r="KVU195" s="78"/>
      <c r="KVV195" s="78"/>
      <c r="KVW195" s="78"/>
      <c r="KVX195" s="83"/>
      <c r="KVY195" s="84"/>
      <c r="KVZ195" s="84"/>
      <c r="KWA195" s="84"/>
      <c r="KWB195" s="85"/>
      <c r="KWC195" s="78"/>
      <c r="KWD195" s="78"/>
      <c r="KWE195" s="78"/>
      <c r="KWF195" s="100"/>
      <c r="KWG195" s="78"/>
      <c r="KWH195" s="81"/>
      <c r="KWI195" s="102"/>
      <c r="KWJ195" s="80"/>
      <c r="KWK195" s="78"/>
      <c r="KWL195" s="78"/>
      <c r="KWM195" s="78"/>
      <c r="KWN195" s="78"/>
      <c r="KWO195" s="83"/>
      <c r="KWP195" s="84"/>
      <c r="KWQ195" s="84"/>
      <c r="KWR195" s="84"/>
      <c r="KWS195" s="85"/>
      <c r="KWT195" s="78"/>
      <c r="KWU195" s="78"/>
      <c r="KWV195" s="78"/>
      <c r="KWW195" s="100"/>
      <c r="KWX195" s="78"/>
      <c r="KWY195" s="81"/>
      <c r="KWZ195" s="102"/>
      <c r="KXA195" s="80"/>
      <c r="KXB195" s="78"/>
      <c r="KXC195" s="78"/>
      <c r="KXD195" s="78"/>
      <c r="KXE195" s="78"/>
      <c r="KXF195" s="83"/>
      <c r="KXG195" s="84"/>
      <c r="KXH195" s="84"/>
      <c r="KXI195" s="84"/>
      <c r="KXJ195" s="85"/>
      <c r="KXK195" s="78"/>
      <c r="KXL195" s="78"/>
      <c r="KXM195" s="78"/>
      <c r="KXN195" s="100"/>
      <c r="KXO195" s="78"/>
      <c r="KXP195" s="81"/>
      <c r="KXQ195" s="102"/>
      <c r="KXR195" s="80"/>
      <c r="KXS195" s="78"/>
      <c r="KXT195" s="78"/>
      <c r="KXU195" s="78"/>
      <c r="KXV195" s="78"/>
      <c r="KXW195" s="83"/>
      <c r="KXX195" s="84"/>
      <c r="KXY195" s="84"/>
      <c r="KXZ195" s="84"/>
      <c r="KYA195" s="85"/>
      <c r="KYB195" s="78"/>
      <c r="KYC195" s="78"/>
      <c r="KYD195" s="78"/>
      <c r="KYE195" s="100"/>
      <c r="KYF195" s="78"/>
      <c r="KYG195" s="81"/>
      <c r="KYH195" s="102"/>
      <c r="KYI195" s="80"/>
      <c r="KYJ195" s="78"/>
      <c r="KYK195" s="78"/>
      <c r="KYL195" s="78"/>
      <c r="KYM195" s="78"/>
      <c r="KYN195" s="83"/>
      <c r="KYO195" s="84"/>
      <c r="KYP195" s="84"/>
      <c r="KYQ195" s="84"/>
      <c r="KYR195" s="85"/>
      <c r="KYS195" s="78"/>
      <c r="KYT195" s="78"/>
      <c r="KYU195" s="78"/>
      <c r="KYV195" s="100"/>
      <c r="KYW195" s="78"/>
      <c r="KYX195" s="81"/>
      <c r="KYY195" s="102"/>
      <c r="KYZ195" s="80"/>
      <c r="KZA195" s="78"/>
      <c r="KZB195" s="78"/>
      <c r="KZC195" s="78"/>
      <c r="KZD195" s="78"/>
      <c r="KZE195" s="83"/>
      <c r="KZF195" s="84"/>
      <c r="KZG195" s="84"/>
      <c r="KZH195" s="84"/>
      <c r="KZI195" s="85"/>
      <c r="KZJ195" s="78"/>
      <c r="KZK195" s="78"/>
      <c r="KZL195" s="78"/>
      <c r="KZM195" s="100"/>
      <c r="KZN195" s="78"/>
      <c r="KZO195" s="81"/>
      <c r="KZP195" s="102"/>
      <c r="KZQ195" s="80"/>
      <c r="KZR195" s="78"/>
      <c r="KZS195" s="78"/>
      <c r="KZT195" s="78"/>
      <c r="KZU195" s="78"/>
      <c r="KZV195" s="83"/>
      <c r="KZW195" s="84"/>
      <c r="KZX195" s="84"/>
      <c r="KZY195" s="84"/>
      <c r="KZZ195" s="85"/>
      <c r="LAA195" s="78"/>
      <c r="LAB195" s="78"/>
      <c r="LAC195" s="78"/>
      <c r="LAD195" s="100"/>
      <c r="LAE195" s="78"/>
      <c r="LAF195" s="81"/>
      <c r="LAG195" s="102"/>
      <c r="LAH195" s="80"/>
      <c r="LAI195" s="78"/>
      <c r="LAJ195" s="78"/>
      <c r="LAK195" s="78"/>
      <c r="LAL195" s="78"/>
      <c r="LAM195" s="83"/>
      <c r="LAN195" s="84"/>
      <c r="LAO195" s="84"/>
      <c r="LAP195" s="84"/>
      <c r="LAQ195" s="85"/>
      <c r="LAR195" s="78"/>
      <c r="LAS195" s="78"/>
      <c r="LAT195" s="78"/>
      <c r="LAU195" s="100"/>
      <c r="LAV195" s="78"/>
      <c r="LAW195" s="81"/>
      <c r="LAX195" s="102"/>
      <c r="LAY195" s="80"/>
      <c r="LAZ195" s="78"/>
      <c r="LBA195" s="78"/>
      <c r="LBB195" s="78"/>
      <c r="LBC195" s="78"/>
      <c r="LBD195" s="83"/>
      <c r="LBE195" s="84"/>
      <c r="LBF195" s="84"/>
      <c r="LBG195" s="84"/>
      <c r="LBH195" s="85"/>
      <c r="LBI195" s="78"/>
      <c r="LBJ195" s="78"/>
      <c r="LBK195" s="78"/>
      <c r="LBL195" s="100"/>
      <c r="LBM195" s="78"/>
      <c r="LBN195" s="81"/>
      <c r="LBO195" s="102"/>
      <c r="LBP195" s="80"/>
      <c r="LBQ195" s="78"/>
      <c r="LBR195" s="78"/>
      <c r="LBS195" s="78"/>
      <c r="LBT195" s="78"/>
      <c r="LBU195" s="83"/>
      <c r="LBV195" s="84"/>
      <c r="LBW195" s="84"/>
      <c r="LBX195" s="84"/>
      <c r="LBY195" s="85"/>
      <c r="LBZ195" s="78"/>
      <c r="LCA195" s="78"/>
      <c r="LCB195" s="78"/>
      <c r="LCC195" s="100"/>
      <c r="LCD195" s="78"/>
      <c r="LCE195" s="81"/>
      <c r="LCF195" s="102"/>
      <c r="LCG195" s="80"/>
      <c r="LCH195" s="78"/>
      <c r="LCI195" s="78"/>
      <c r="LCJ195" s="78"/>
      <c r="LCK195" s="78"/>
      <c r="LCL195" s="83"/>
      <c r="LCM195" s="84"/>
      <c r="LCN195" s="84"/>
      <c r="LCO195" s="84"/>
      <c r="LCP195" s="85"/>
      <c r="LCQ195" s="78"/>
      <c r="LCR195" s="78"/>
      <c r="LCS195" s="78"/>
      <c r="LCT195" s="100"/>
      <c r="LCU195" s="78"/>
      <c r="LCV195" s="81"/>
      <c r="LCW195" s="102"/>
      <c r="LCX195" s="80"/>
      <c r="LCY195" s="78"/>
      <c r="LCZ195" s="78"/>
      <c r="LDA195" s="78"/>
      <c r="LDB195" s="78"/>
      <c r="LDC195" s="83"/>
      <c r="LDD195" s="84"/>
      <c r="LDE195" s="84"/>
      <c r="LDF195" s="84"/>
      <c r="LDG195" s="85"/>
      <c r="LDH195" s="78"/>
      <c r="LDI195" s="78"/>
      <c r="LDJ195" s="78"/>
      <c r="LDK195" s="100"/>
      <c r="LDL195" s="78"/>
      <c r="LDM195" s="81"/>
      <c r="LDN195" s="102"/>
      <c r="LDO195" s="80"/>
      <c r="LDP195" s="78"/>
      <c r="LDQ195" s="78"/>
      <c r="LDR195" s="78"/>
      <c r="LDS195" s="78"/>
      <c r="LDT195" s="83"/>
      <c r="LDU195" s="84"/>
      <c r="LDV195" s="84"/>
      <c r="LDW195" s="84"/>
      <c r="LDX195" s="85"/>
      <c r="LDY195" s="78"/>
      <c r="LDZ195" s="78"/>
      <c r="LEA195" s="78"/>
      <c r="LEB195" s="100"/>
      <c r="LEC195" s="78"/>
      <c r="LED195" s="81"/>
      <c r="LEE195" s="102"/>
      <c r="LEF195" s="80"/>
      <c r="LEG195" s="78"/>
      <c r="LEH195" s="78"/>
      <c r="LEI195" s="78"/>
      <c r="LEJ195" s="78"/>
      <c r="LEK195" s="83"/>
      <c r="LEL195" s="84"/>
      <c r="LEM195" s="84"/>
      <c r="LEN195" s="84"/>
      <c r="LEO195" s="85"/>
      <c r="LEP195" s="78"/>
      <c r="LEQ195" s="78"/>
      <c r="LER195" s="78"/>
      <c r="LES195" s="100"/>
      <c r="LET195" s="78"/>
      <c r="LEU195" s="81"/>
      <c r="LEV195" s="102"/>
      <c r="LEW195" s="80"/>
      <c r="LEX195" s="78"/>
      <c r="LEY195" s="78"/>
      <c r="LEZ195" s="78"/>
      <c r="LFA195" s="78"/>
      <c r="LFB195" s="83"/>
      <c r="LFC195" s="84"/>
      <c r="LFD195" s="84"/>
      <c r="LFE195" s="84"/>
      <c r="LFF195" s="85"/>
      <c r="LFG195" s="78"/>
      <c r="LFH195" s="78"/>
      <c r="LFI195" s="78"/>
      <c r="LFJ195" s="100"/>
      <c r="LFK195" s="78"/>
      <c r="LFL195" s="81"/>
      <c r="LFM195" s="102"/>
      <c r="LFN195" s="80"/>
      <c r="LFO195" s="78"/>
      <c r="LFP195" s="78"/>
      <c r="LFQ195" s="78"/>
      <c r="LFR195" s="78"/>
      <c r="LFS195" s="83"/>
      <c r="LFT195" s="84"/>
      <c r="LFU195" s="84"/>
      <c r="LFV195" s="84"/>
      <c r="LFW195" s="85"/>
      <c r="LFX195" s="78"/>
      <c r="LFY195" s="78"/>
      <c r="LFZ195" s="78"/>
      <c r="LGA195" s="100"/>
      <c r="LGB195" s="78"/>
      <c r="LGC195" s="81"/>
      <c r="LGD195" s="102"/>
      <c r="LGE195" s="80"/>
      <c r="LGF195" s="78"/>
      <c r="LGG195" s="78"/>
      <c r="LGH195" s="78"/>
      <c r="LGI195" s="78"/>
      <c r="LGJ195" s="83"/>
      <c r="LGK195" s="84"/>
      <c r="LGL195" s="84"/>
      <c r="LGM195" s="84"/>
      <c r="LGN195" s="85"/>
      <c r="LGO195" s="78"/>
      <c r="LGP195" s="78"/>
      <c r="LGQ195" s="78"/>
      <c r="LGR195" s="100"/>
      <c r="LGS195" s="78"/>
      <c r="LGT195" s="81"/>
      <c r="LGU195" s="102"/>
      <c r="LGV195" s="80"/>
      <c r="LGW195" s="78"/>
      <c r="LGX195" s="78"/>
      <c r="LGY195" s="78"/>
      <c r="LGZ195" s="78"/>
      <c r="LHA195" s="83"/>
      <c r="LHB195" s="84"/>
      <c r="LHC195" s="84"/>
      <c r="LHD195" s="84"/>
      <c r="LHE195" s="85"/>
      <c r="LHF195" s="78"/>
      <c r="LHG195" s="78"/>
      <c r="LHH195" s="78"/>
      <c r="LHI195" s="100"/>
      <c r="LHJ195" s="78"/>
      <c r="LHK195" s="81"/>
      <c r="LHL195" s="102"/>
      <c r="LHM195" s="80"/>
      <c r="LHN195" s="78"/>
      <c r="LHO195" s="78"/>
      <c r="LHP195" s="78"/>
      <c r="LHQ195" s="78"/>
      <c r="LHR195" s="83"/>
      <c r="LHS195" s="84"/>
      <c r="LHT195" s="84"/>
      <c r="LHU195" s="84"/>
      <c r="LHV195" s="85"/>
      <c r="LHW195" s="78"/>
      <c r="LHX195" s="78"/>
      <c r="LHY195" s="78"/>
      <c r="LHZ195" s="100"/>
      <c r="LIA195" s="78"/>
      <c r="LIB195" s="81"/>
      <c r="LIC195" s="102"/>
      <c r="LID195" s="80"/>
      <c r="LIE195" s="78"/>
      <c r="LIF195" s="78"/>
      <c r="LIG195" s="78"/>
      <c r="LIH195" s="78"/>
      <c r="LII195" s="83"/>
      <c r="LIJ195" s="84"/>
      <c r="LIK195" s="84"/>
      <c r="LIL195" s="84"/>
      <c r="LIM195" s="85"/>
      <c r="LIN195" s="78"/>
      <c r="LIO195" s="78"/>
      <c r="LIP195" s="78"/>
      <c r="LIQ195" s="100"/>
      <c r="LIR195" s="78"/>
      <c r="LIS195" s="81"/>
      <c r="LIT195" s="102"/>
      <c r="LIU195" s="80"/>
      <c r="LIV195" s="78"/>
      <c r="LIW195" s="78"/>
      <c r="LIX195" s="78"/>
      <c r="LIY195" s="78"/>
      <c r="LIZ195" s="83"/>
      <c r="LJA195" s="84"/>
      <c r="LJB195" s="84"/>
      <c r="LJC195" s="84"/>
      <c r="LJD195" s="85"/>
      <c r="LJE195" s="78"/>
      <c r="LJF195" s="78"/>
      <c r="LJG195" s="78"/>
      <c r="LJH195" s="100"/>
      <c r="LJI195" s="78"/>
      <c r="LJJ195" s="81"/>
      <c r="LJK195" s="102"/>
      <c r="LJL195" s="80"/>
      <c r="LJM195" s="78"/>
      <c r="LJN195" s="78"/>
      <c r="LJO195" s="78"/>
      <c r="LJP195" s="78"/>
      <c r="LJQ195" s="83"/>
      <c r="LJR195" s="84"/>
      <c r="LJS195" s="84"/>
      <c r="LJT195" s="84"/>
      <c r="LJU195" s="85"/>
      <c r="LJV195" s="78"/>
      <c r="LJW195" s="78"/>
      <c r="LJX195" s="78"/>
      <c r="LJY195" s="100"/>
      <c r="LJZ195" s="78"/>
      <c r="LKA195" s="81"/>
      <c r="LKB195" s="102"/>
      <c r="LKC195" s="80"/>
      <c r="LKD195" s="78"/>
      <c r="LKE195" s="78"/>
      <c r="LKF195" s="78"/>
      <c r="LKG195" s="78"/>
      <c r="LKH195" s="83"/>
      <c r="LKI195" s="84"/>
      <c r="LKJ195" s="84"/>
      <c r="LKK195" s="84"/>
      <c r="LKL195" s="85"/>
      <c r="LKM195" s="78"/>
      <c r="LKN195" s="78"/>
      <c r="LKO195" s="78"/>
      <c r="LKP195" s="100"/>
      <c r="LKQ195" s="78"/>
      <c r="LKR195" s="81"/>
      <c r="LKS195" s="102"/>
      <c r="LKT195" s="80"/>
      <c r="LKU195" s="78"/>
      <c r="LKV195" s="78"/>
      <c r="LKW195" s="78"/>
      <c r="LKX195" s="78"/>
      <c r="LKY195" s="83"/>
      <c r="LKZ195" s="84"/>
      <c r="LLA195" s="84"/>
      <c r="LLB195" s="84"/>
      <c r="LLC195" s="85"/>
      <c r="LLD195" s="78"/>
      <c r="LLE195" s="78"/>
      <c r="LLF195" s="78"/>
      <c r="LLG195" s="100"/>
      <c r="LLH195" s="78"/>
      <c r="LLI195" s="81"/>
      <c r="LLJ195" s="102"/>
      <c r="LLK195" s="80"/>
      <c r="LLL195" s="78"/>
      <c r="LLM195" s="78"/>
      <c r="LLN195" s="78"/>
      <c r="LLO195" s="78"/>
      <c r="LLP195" s="83"/>
      <c r="LLQ195" s="84"/>
      <c r="LLR195" s="84"/>
      <c r="LLS195" s="84"/>
      <c r="LLT195" s="85"/>
      <c r="LLU195" s="78"/>
      <c r="LLV195" s="78"/>
      <c r="LLW195" s="78"/>
      <c r="LLX195" s="100"/>
      <c r="LLY195" s="78"/>
      <c r="LLZ195" s="81"/>
      <c r="LMA195" s="102"/>
      <c r="LMB195" s="80"/>
      <c r="LMC195" s="78"/>
      <c r="LMD195" s="78"/>
      <c r="LME195" s="78"/>
      <c r="LMF195" s="78"/>
      <c r="LMG195" s="83"/>
      <c r="LMH195" s="84"/>
      <c r="LMI195" s="84"/>
      <c r="LMJ195" s="84"/>
      <c r="LMK195" s="85"/>
      <c r="LML195" s="78"/>
      <c r="LMM195" s="78"/>
      <c r="LMN195" s="78"/>
      <c r="LMO195" s="100"/>
      <c r="LMP195" s="78"/>
      <c r="LMQ195" s="81"/>
      <c r="LMR195" s="102"/>
      <c r="LMS195" s="80"/>
      <c r="LMT195" s="78"/>
      <c r="LMU195" s="78"/>
      <c r="LMV195" s="78"/>
      <c r="LMW195" s="78"/>
      <c r="LMX195" s="83"/>
      <c r="LMY195" s="84"/>
      <c r="LMZ195" s="84"/>
      <c r="LNA195" s="84"/>
      <c r="LNB195" s="85"/>
      <c r="LNC195" s="78"/>
      <c r="LND195" s="78"/>
      <c r="LNE195" s="78"/>
      <c r="LNF195" s="100"/>
      <c r="LNG195" s="78"/>
      <c r="LNH195" s="81"/>
      <c r="LNI195" s="102"/>
      <c r="LNJ195" s="80"/>
      <c r="LNK195" s="78"/>
      <c r="LNL195" s="78"/>
      <c r="LNM195" s="78"/>
      <c r="LNN195" s="78"/>
      <c r="LNO195" s="83"/>
      <c r="LNP195" s="84"/>
      <c r="LNQ195" s="84"/>
      <c r="LNR195" s="84"/>
      <c r="LNS195" s="85"/>
      <c r="LNT195" s="78"/>
      <c r="LNU195" s="78"/>
      <c r="LNV195" s="78"/>
      <c r="LNW195" s="100"/>
      <c r="LNX195" s="78"/>
      <c r="LNY195" s="81"/>
      <c r="LNZ195" s="102"/>
      <c r="LOA195" s="80"/>
      <c r="LOB195" s="78"/>
      <c r="LOC195" s="78"/>
      <c r="LOD195" s="78"/>
      <c r="LOE195" s="78"/>
      <c r="LOF195" s="83"/>
      <c r="LOG195" s="84"/>
      <c r="LOH195" s="84"/>
      <c r="LOI195" s="84"/>
      <c r="LOJ195" s="85"/>
      <c r="LOK195" s="78"/>
      <c r="LOL195" s="78"/>
      <c r="LOM195" s="78"/>
      <c r="LON195" s="100"/>
      <c r="LOO195" s="78"/>
      <c r="LOP195" s="81"/>
      <c r="LOQ195" s="102"/>
      <c r="LOR195" s="80"/>
      <c r="LOS195" s="78"/>
      <c r="LOT195" s="78"/>
      <c r="LOU195" s="78"/>
      <c r="LOV195" s="78"/>
      <c r="LOW195" s="83"/>
      <c r="LOX195" s="84"/>
      <c r="LOY195" s="84"/>
      <c r="LOZ195" s="84"/>
      <c r="LPA195" s="85"/>
      <c r="LPB195" s="78"/>
      <c r="LPC195" s="78"/>
      <c r="LPD195" s="78"/>
      <c r="LPE195" s="100"/>
      <c r="LPF195" s="78"/>
      <c r="LPG195" s="81"/>
      <c r="LPH195" s="102"/>
      <c r="LPI195" s="80"/>
      <c r="LPJ195" s="78"/>
      <c r="LPK195" s="78"/>
      <c r="LPL195" s="78"/>
      <c r="LPM195" s="78"/>
      <c r="LPN195" s="83"/>
      <c r="LPO195" s="84"/>
      <c r="LPP195" s="84"/>
      <c r="LPQ195" s="84"/>
      <c r="LPR195" s="85"/>
      <c r="LPS195" s="78"/>
      <c r="LPT195" s="78"/>
      <c r="LPU195" s="78"/>
      <c r="LPV195" s="100"/>
      <c r="LPW195" s="78"/>
      <c r="LPX195" s="81"/>
      <c r="LPY195" s="102"/>
      <c r="LPZ195" s="80"/>
      <c r="LQA195" s="78"/>
      <c r="LQB195" s="78"/>
      <c r="LQC195" s="78"/>
      <c r="LQD195" s="78"/>
      <c r="LQE195" s="83"/>
      <c r="LQF195" s="84"/>
      <c r="LQG195" s="84"/>
      <c r="LQH195" s="84"/>
      <c r="LQI195" s="85"/>
      <c r="LQJ195" s="78"/>
      <c r="LQK195" s="78"/>
      <c r="LQL195" s="78"/>
      <c r="LQM195" s="100"/>
      <c r="LQN195" s="78"/>
      <c r="LQO195" s="81"/>
      <c r="LQP195" s="102"/>
      <c r="LQQ195" s="80"/>
      <c r="LQR195" s="78"/>
      <c r="LQS195" s="78"/>
      <c r="LQT195" s="78"/>
      <c r="LQU195" s="78"/>
      <c r="LQV195" s="83"/>
      <c r="LQW195" s="84"/>
      <c r="LQX195" s="84"/>
      <c r="LQY195" s="84"/>
      <c r="LQZ195" s="85"/>
      <c r="LRA195" s="78"/>
      <c r="LRB195" s="78"/>
      <c r="LRC195" s="78"/>
      <c r="LRD195" s="100"/>
      <c r="LRE195" s="78"/>
      <c r="LRF195" s="81"/>
      <c r="LRG195" s="102"/>
      <c r="LRH195" s="80"/>
      <c r="LRI195" s="78"/>
      <c r="LRJ195" s="78"/>
      <c r="LRK195" s="78"/>
      <c r="LRL195" s="78"/>
      <c r="LRM195" s="83"/>
      <c r="LRN195" s="84"/>
      <c r="LRO195" s="84"/>
      <c r="LRP195" s="84"/>
      <c r="LRQ195" s="85"/>
      <c r="LRR195" s="78"/>
      <c r="LRS195" s="78"/>
      <c r="LRT195" s="78"/>
      <c r="LRU195" s="100"/>
      <c r="LRV195" s="78"/>
      <c r="LRW195" s="81"/>
      <c r="LRX195" s="102"/>
      <c r="LRY195" s="80"/>
      <c r="LRZ195" s="78"/>
      <c r="LSA195" s="78"/>
      <c r="LSB195" s="78"/>
      <c r="LSC195" s="78"/>
      <c r="LSD195" s="83"/>
      <c r="LSE195" s="84"/>
      <c r="LSF195" s="84"/>
      <c r="LSG195" s="84"/>
      <c r="LSH195" s="85"/>
      <c r="LSI195" s="78"/>
      <c r="LSJ195" s="78"/>
      <c r="LSK195" s="78"/>
      <c r="LSL195" s="100"/>
      <c r="LSM195" s="78"/>
      <c r="LSN195" s="81"/>
      <c r="LSO195" s="102"/>
      <c r="LSP195" s="80"/>
      <c r="LSQ195" s="78"/>
      <c r="LSR195" s="78"/>
      <c r="LSS195" s="78"/>
      <c r="LST195" s="78"/>
      <c r="LSU195" s="83"/>
      <c r="LSV195" s="84"/>
      <c r="LSW195" s="84"/>
      <c r="LSX195" s="84"/>
      <c r="LSY195" s="85"/>
      <c r="LSZ195" s="78"/>
      <c r="LTA195" s="78"/>
      <c r="LTB195" s="78"/>
      <c r="LTC195" s="100"/>
      <c r="LTD195" s="78"/>
      <c r="LTE195" s="81"/>
      <c r="LTF195" s="102"/>
      <c r="LTG195" s="80"/>
      <c r="LTH195" s="78"/>
      <c r="LTI195" s="78"/>
      <c r="LTJ195" s="78"/>
      <c r="LTK195" s="78"/>
      <c r="LTL195" s="83"/>
      <c r="LTM195" s="84"/>
      <c r="LTN195" s="84"/>
      <c r="LTO195" s="84"/>
      <c r="LTP195" s="85"/>
      <c r="LTQ195" s="78"/>
      <c r="LTR195" s="78"/>
      <c r="LTS195" s="78"/>
      <c r="LTT195" s="100"/>
      <c r="LTU195" s="78"/>
      <c r="LTV195" s="81"/>
      <c r="LTW195" s="102"/>
      <c r="LTX195" s="80"/>
      <c r="LTY195" s="78"/>
      <c r="LTZ195" s="78"/>
      <c r="LUA195" s="78"/>
      <c r="LUB195" s="78"/>
      <c r="LUC195" s="83"/>
      <c r="LUD195" s="84"/>
      <c r="LUE195" s="84"/>
      <c r="LUF195" s="84"/>
      <c r="LUG195" s="85"/>
      <c r="LUH195" s="78"/>
      <c r="LUI195" s="78"/>
      <c r="LUJ195" s="78"/>
      <c r="LUK195" s="100"/>
      <c r="LUL195" s="78"/>
      <c r="LUM195" s="81"/>
      <c r="LUN195" s="102"/>
      <c r="LUO195" s="80"/>
      <c r="LUP195" s="78"/>
      <c r="LUQ195" s="78"/>
      <c r="LUR195" s="78"/>
      <c r="LUS195" s="78"/>
      <c r="LUT195" s="83"/>
      <c r="LUU195" s="84"/>
      <c r="LUV195" s="84"/>
      <c r="LUW195" s="84"/>
      <c r="LUX195" s="85"/>
      <c r="LUY195" s="78"/>
      <c r="LUZ195" s="78"/>
      <c r="LVA195" s="78"/>
      <c r="LVB195" s="100"/>
      <c r="LVC195" s="78"/>
      <c r="LVD195" s="81"/>
      <c r="LVE195" s="102"/>
      <c r="LVF195" s="80"/>
      <c r="LVG195" s="78"/>
      <c r="LVH195" s="78"/>
      <c r="LVI195" s="78"/>
      <c r="LVJ195" s="78"/>
      <c r="LVK195" s="83"/>
      <c r="LVL195" s="84"/>
      <c r="LVM195" s="84"/>
      <c r="LVN195" s="84"/>
      <c r="LVO195" s="85"/>
      <c r="LVP195" s="78"/>
      <c r="LVQ195" s="78"/>
      <c r="LVR195" s="78"/>
      <c r="LVS195" s="100"/>
      <c r="LVT195" s="78"/>
      <c r="LVU195" s="81"/>
      <c r="LVV195" s="102"/>
      <c r="LVW195" s="80"/>
      <c r="LVX195" s="78"/>
      <c r="LVY195" s="78"/>
      <c r="LVZ195" s="78"/>
      <c r="LWA195" s="78"/>
      <c r="LWB195" s="83"/>
      <c r="LWC195" s="84"/>
      <c r="LWD195" s="84"/>
      <c r="LWE195" s="84"/>
      <c r="LWF195" s="85"/>
      <c r="LWG195" s="78"/>
      <c r="LWH195" s="78"/>
      <c r="LWI195" s="78"/>
      <c r="LWJ195" s="100"/>
      <c r="LWK195" s="78"/>
      <c r="LWL195" s="81"/>
      <c r="LWM195" s="102"/>
      <c r="LWN195" s="80"/>
      <c r="LWO195" s="78"/>
      <c r="LWP195" s="78"/>
      <c r="LWQ195" s="78"/>
      <c r="LWR195" s="78"/>
      <c r="LWS195" s="83"/>
      <c r="LWT195" s="84"/>
      <c r="LWU195" s="84"/>
      <c r="LWV195" s="84"/>
      <c r="LWW195" s="85"/>
      <c r="LWX195" s="78"/>
      <c r="LWY195" s="78"/>
      <c r="LWZ195" s="78"/>
      <c r="LXA195" s="100"/>
      <c r="LXB195" s="78"/>
      <c r="LXC195" s="81"/>
      <c r="LXD195" s="102"/>
      <c r="LXE195" s="80"/>
      <c r="LXF195" s="78"/>
      <c r="LXG195" s="78"/>
      <c r="LXH195" s="78"/>
      <c r="LXI195" s="78"/>
      <c r="LXJ195" s="83"/>
      <c r="LXK195" s="84"/>
      <c r="LXL195" s="84"/>
      <c r="LXM195" s="84"/>
      <c r="LXN195" s="85"/>
      <c r="LXO195" s="78"/>
      <c r="LXP195" s="78"/>
      <c r="LXQ195" s="78"/>
      <c r="LXR195" s="100"/>
      <c r="LXS195" s="78"/>
      <c r="LXT195" s="81"/>
      <c r="LXU195" s="102"/>
      <c r="LXV195" s="80"/>
      <c r="LXW195" s="78"/>
      <c r="LXX195" s="78"/>
      <c r="LXY195" s="78"/>
      <c r="LXZ195" s="78"/>
      <c r="LYA195" s="83"/>
      <c r="LYB195" s="84"/>
      <c r="LYC195" s="84"/>
      <c r="LYD195" s="84"/>
      <c r="LYE195" s="85"/>
      <c r="LYF195" s="78"/>
      <c r="LYG195" s="78"/>
      <c r="LYH195" s="78"/>
      <c r="LYI195" s="100"/>
      <c r="LYJ195" s="78"/>
      <c r="LYK195" s="81"/>
      <c r="LYL195" s="102"/>
      <c r="LYM195" s="80"/>
      <c r="LYN195" s="78"/>
      <c r="LYO195" s="78"/>
      <c r="LYP195" s="78"/>
      <c r="LYQ195" s="78"/>
      <c r="LYR195" s="83"/>
      <c r="LYS195" s="84"/>
      <c r="LYT195" s="84"/>
      <c r="LYU195" s="84"/>
      <c r="LYV195" s="85"/>
      <c r="LYW195" s="78"/>
      <c r="LYX195" s="78"/>
      <c r="LYY195" s="78"/>
      <c r="LYZ195" s="100"/>
      <c r="LZA195" s="78"/>
      <c r="LZB195" s="81"/>
      <c r="LZC195" s="102"/>
      <c r="LZD195" s="80"/>
      <c r="LZE195" s="78"/>
      <c r="LZF195" s="78"/>
      <c r="LZG195" s="78"/>
      <c r="LZH195" s="78"/>
      <c r="LZI195" s="83"/>
      <c r="LZJ195" s="84"/>
      <c r="LZK195" s="84"/>
      <c r="LZL195" s="84"/>
      <c r="LZM195" s="85"/>
      <c r="LZN195" s="78"/>
      <c r="LZO195" s="78"/>
      <c r="LZP195" s="78"/>
      <c r="LZQ195" s="100"/>
      <c r="LZR195" s="78"/>
      <c r="LZS195" s="81"/>
      <c r="LZT195" s="102"/>
      <c r="LZU195" s="80"/>
      <c r="LZV195" s="78"/>
      <c r="LZW195" s="78"/>
      <c r="LZX195" s="78"/>
      <c r="LZY195" s="78"/>
      <c r="LZZ195" s="83"/>
      <c r="MAA195" s="84"/>
      <c r="MAB195" s="84"/>
      <c r="MAC195" s="84"/>
      <c r="MAD195" s="85"/>
      <c r="MAE195" s="78"/>
      <c r="MAF195" s="78"/>
      <c r="MAG195" s="78"/>
      <c r="MAH195" s="100"/>
      <c r="MAI195" s="78"/>
      <c r="MAJ195" s="81"/>
      <c r="MAK195" s="102"/>
      <c r="MAL195" s="80"/>
      <c r="MAM195" s="78"/>
      <c r="MAN195" s="78"/>
      <c r="MAO195" s="78"/>
      <c r="MAP195" s="78"/>
      <c r="MAQ195" s="83"/>
      <c r="MAR195" s="84"/>
      <c r="MAS195" s="84"/>
      <c r="MAT195" s="84"/>
      <c r="MAU195" s="85"/>
      <c r="MAV195" s="78"/>
      <c r="MAW195" s="78"/>
      <c r="MAX195" s="78"/>
      <c r="MAY195" s="100"/>
      <c r="MAZ195" s="78"/>
      <c r="MBA195" s="81"/>
      <c r="MBB195" s="102"/>
      <c r="MBC195" s="80"/>
      <c r="MBD195" s="78"/>
      <c r="MBE195" s="78"/>
      <c r="MBF195" s="78"/>
      <c r="MBG195" s="78"/>
      <c r="MBH195" s="83"/>
      <c r="MBI195" s="84"/>
      <c r="MBJ195" s="84"/>
      <c r="MBK195" s="84"/>
      <c r="MBL195" s="85"/>
      <c r="MBM195" s="78"/>
      <c r="MBN195" s="78"/>
      <c r="MBO195" s="78"/>
      <c r="MBP195" s="100"/>
      <c r="MBQ195" s="78"/>
      <c r="MBR195" s="81"/>
      <c r="MBS195" s="102"/>
      <c r="MBT195" s="80"/>
      <c r="MBU195" s="78"/>
      <c r="MBV195" s="78"/>
      <c r="MBW195" s="78"/>
      <c r="MBX195" s="78"/>
      <c r="MBY195" s="83"/>
      <c r="MBZ195" s="84"/>
      <c r="MCA195" s="84"/>
      <c r="MCB195" s="84"/>
      <c r="MCC195" s="85"/>
      <c r="MCD195" s="78"/>
      <c r="MCE195" s="78"/>
      <c r="MCF195" s="78"/>
      <c r="MCG195" s="100"/>
      <c r="MCH195" s="78"/>
      <c r="MCI195" s="81"/>
      <c r="MCJ195" s="102"/>
      <c r="MCK195" s="80"/>
      <c r="MCL195" s="78"/>
      <c r="MCM195" s="78"/>
      <c r="MCN195" s="78"/>
      <c r="MCO195" s="78"/>
      <c r="MCP195" s="83"/>
      <c r="MCQ195" s="84"/>
      <c r="MCR195" s="84"/>
      <c r="MCS195" s="84"/>
      <c r="MCT195" s="85"/>
      <c r="MCU195" s="78"/>
      <c r="MCV195" s="78"/>
      <c r="MCW195" s="78"/>
      <c r="MCX195" s="100"/>
      <c r="MCY195" s="78"/>
      <c r="MCZ195" s="81"/>
      <c r="MDA195" s="102"/>
      <c r="MDB195" s="80"/>
      <c r="MDC195" s="78"/>
      <c r="MDD195" s="78"/>
      <c r="MDE195" s="78"/>
      <c r="MDF195" s="78"/>
      <c r="MDG195" s="83"/>
      <c r="MDH195" s="84"/>
      <c r="MDI195" s="84"/>
      <c r="MDJ195" s="84"/>
      <c r="MDK195" s="85"/>
      <c r="MDL195" s="78"/>
      <c r="MDM195" s="78"/>
      <c r="MDN195" s="78"/>
      <c r="MDO195" s="100"/>
      <c r="MDP195" s="78"/>
      <c r="MDQ195" s="81"/>
      <c r="MDR195" s="102"/>
      <c r="MDS195" s="80"/>
      <c r="MDT195" s="78"/>
      <c r="MDU195" s="78"/>
      <c r="MDV195" s="78"/>
      <c r="MDW195" s="78"/>
      <c r="MDX195" s="83"/>
      <c r="MDY195" s="84"/>
      <c r="MDZ195" s="84"/>
      <c r="MEA195" s="84"/>
      <c r="MEB195" s="85"/>
      <c r="MEC195" s="78"/>
      <c r="MED195" s="78"/>
      <c r="MEE195" s="78"/>
      <c r="MEF195" s="100"/>
      <c r="MEG195" s="78"/>
      <c r="MEH195" s="81"/>
      <c r="MEI195" s="102"/>
      <c r="MEJ195" s="80"/>
      <c r="MEK195" s="78"/>
      <c r="MEL195" s="78"/>
      <c r="MEM195" s="78"/>
      <c r="MEN195" s="78"/>
      <c r="MEO195" s="83"/>
      <c r="MEP195" s="84"/>
      <c r="MEQ195" s="84"/>
      <c r="MER195" s="84"/>
      <c r="MES195" s="85"/>
      <c r="MET195" s="78"/>
      <c r="MEU195" s="78"/>
      <c r="MEV195" s="78"/>
      <c r="MEW195" s="100"/>
      <c r="MEX195" s="78"/>
      <c r="MEY195" s="81"/>
      <c r="MEZ195" s="102"/>
      <c r="MFA195" s="80"/>
      <c r="MFB195" s="78"/>
      <c r="MFC195" s="78"/>
      <c r="MFD195" s="78"/>
      <c r="MFE195" s="78"/>
      <c r="MFF195" s="83"/>
      <c r="MFG195" s="84"/>
      <c r="MFH195" s="84"/>
      <c r="MFI195" s="84"/>
      <c r="MFJ195" s="85"/>
      <c r="MFK195" s="78"/>
      <c r="MFL195" s="78"/>
      <c r="MFM195" s="78"/>
      <c r="MFN195" s="100"/>
      <c r="MFO195" s="78"/>
      <c r="MFP195" s="81"/>
      <c r="MFQ195" s="102"/>
      <c r="MFR195" s="80"/>
      <c r="MFS195" s="78"/>
      <c r="MFT195" s="78"/>
      <c r="MFU195" s="78"/>
      <c r="MFV195" s="78"/>
      <c r="MFW195" s="83"/>
      <c r="MFX195" s="84"/>
      <c r="MFY195" s="84"/>
      <c r="MFZ195" s="84"/>
      <c r="MGA195" s="85"/>
      <c r="MGB195" s="78"/>
      <c r="MGC195" s="78"/>
      <c r="MGD195" s="78"/>
      <c r="MGE195" s="100"/>
      <c r="MGF195" s="78"/>
      <c r="MGG195" s="81"/>
      <c r="MGH195" s="102"/>
      <c r="MGI195" s="80"/>
      <c r="MGJ195" s="78"/>
      <c r="MGK195" s="78"/>
      <c r="MGL195" s="78"/>
      <c r="MGM195" s="78"/>
      <c r="MGN195" s="83"/>
      <c r="MGO195" s="84"/>
      <c r="MGP195" s="84"/>
      <c r="MGQ195" s="84"/>
      <c r="MGR195" s="85"/>
      <c r="MGS195" s="78"/>
      <c r="MGT195" s="78"/>
      <c r="MGU195" s="78"/>
      <c r="MGV195" s="100"/>
      <c r="MGW195" s="78"/>
      <c r="MGX195" s="81"/>
      <c r="MGY195" s="102"/>
      <c r="MGZ195" s="80"/>
      <c r="MHA195" s="78"/>
      <c r="MHB195" s="78"/>
      <c r="MHC195" s="78"/>
      <c r="MHD195" s="78"/>
      <c r="MHE195" s="83"/>
      <c r="MHF195" s="84"/>
      <c r="MHG195" s="84"/>
      <c r="MHH195" s="84"/>
      <c r="MHI195" s="85"/>
      <c r="MHJ195" s="78"/>
      <c r="MHK195" s="78"/>
      <c r="MHL195" s="78"/>
      <c r="MHM195" s="100"/>
      <c r="MHN195" s="78"/>
      <c r="MHO195" s="81"/>
      <c r="MHP195" s="102"/>
      <c r="MHQ195" s="80"/>
      <c r="MHR195" s="78"/>
      <c r="MHS195" s="78"/>
      <c r="MHT195" s="78"/>
      <c r="MHU195" s="78"/>
      <c r="MHV195" s="83"/>
      <c r="MHW195" s="84"/>
      <c r="MHX195" s="84"/>
      <c r="MHY195" s="84"/>
      <c r="MHZ195" s="85"/>
      <c r="MIA195" s="78"/>
      <c r="MIB195" s="78"/>
      <c r="MIC195" s="78"/>
      <c r="MID195" s="100"/>
      <c r="MIE195" s="78"/>
      <c r="MIF195" s="81"/>
      <c r="MIG195" s="102"/>
      <c r="MIH195" s="80"/>
      <c r="MII195" s="78"/>
      <c r="MIJ195" s="78"/>
      <c r="MIK195" s="78"/>
      <c r="MIL195" s="78"/>
      <c r="MIM195" s="83"/>
      <c r="MIN195" s="84"/>
      <c r="MIO195" s="84"/>
      <c r="MIP195" s="84"/>
      <c r="MIQ195" s="85"/>
      <c r="MIR195" s="78"/>
      <c r="MIS195" s="78"/>
      <c r="MIT195" s="78"/>
      <c r="MIU195" s="100"/>
      <c r="MIV195" s="78"/>
      <c r="MIW195" s="81"/>
      <c r="MIX195" s="102"/>
      <c r="MIY195" s="80"/>
      <c r="MIZ195" s="78"/>
      <c r="MJA195" s="78"/>
      <c r="MJB195" s="78"/>
      <c r="MJC195" s="78"/>
      <c r="MJD195" s="83"/>
      <c r="MJE195" s="84"/>
      <c r="MJF195" s="84"/>
      <c r="MJG195" s="84"/>
      <c r="MJH195" s="85"/>
      <c r="MJI195" s="78"/>
      <c r="MJJ195" s="78"/>
      <c r="MJK195" s="78"/>
      <c r="MJL195" s="100"/>
      <c r="MJM195" s="78"/>
      <c r="MJN195" s="81"/>
      <c r="MJO195" s="102"/>
      <c r="MJP195" s="80"/>
      <c r="MJQ195" s="78"/>
      <c r="MJR195" s="78"/>
      <c r="MJS195" s="78"/>
      <c r="MJT195" s="78"/>
      <c r="MJU195" s="83"/>
      <c r="MJV195" s="84"/>
      <c r="MJW195" s="84"/>
      <c r="MJX195" s="84"/>
      <c r="MJY195" s="85"/>
      <c r="MJZ195" s="78"/>
      <c r="MKA195" s="78"/>
      <c r="MKB195" s="78"/>
      <c r="MKC195" s="100"/>
      <c r="MKD195" s="78"/>
      <c r="MKE195" s="81"/>
      <c r="MKF195" s="102"/>
      <c r="MKG195" s="80"/>
      <c r="MKH195" s="78"/>
      <c r="MKI195" s="78"/>
      <c r="MKJ195" s="78"/>
      <c r="MKK195" s="78"/>
      <c r="MKL195" s="83"/>
      <c r="MKM195" s="84"/>
      <c r="MKN195" s="84"/>
      <c r="MKO195" s="84"/>
      <c r="MKP195" s="85"/>
      <c r="MKQ195" s="78"/>
      <c r="MKR195" s="78"/>
      <c r="MKS195" s="78"/>
      <c r="MKT195" s="100"/>
      <c r="MKU195" s="78"/>
      <c r="MKV195" s="81"/>
      <c r="MKW195" s="102"/>
      <c r="MKX195" s="80"/>
      <c r="MKY195" s="78"/>
      <c r="MKZ195" s="78"/>
      <c r="MLA195" s="78"/>
      <c r="MLB195" s="78"/>
      <c r="MLC195" s="83"/>
      <c r="MLD195" s="84"/>
      <c r="MLE195" s="84"/>
      <c r="MLF195" s="84"/>
      <c r="MLG195" s="85"/>
      <c r="MLH195" s="78"/>
      <c r="MLI195" s="78"/>
      <c r="MLJ195" s="78"/>
      <c r="MLK195" s="100"/>
      <c r="MLL195" s="78"/>
      <c r="MLM195" s="81"/>
      <c r="MLN195" s="102"/>
      <c r="MLO195" s="80"/>
      <c r="MLP195" s="78"/>
      <c r="MLQ195" s="78"/>
      <c r="MLR195" s="78"/>
      <c r="MLS195" s="78"/>
      <c r="MLT195" s="83"/>
      <c r="MLU195" s="84"/>
      <c r="MLV195" s="84"/>
      <c r="MLW195" s="84"/>
      <c r="MLX195" s="85"/>
      <c r="MLY195" s="78"/>
      <c r="MLZ195" s="78"/>
      <c r="MMA195" s="78"/>
      <c r="MMB195" s="100"/>
      <c r="MMC195" s="78"/>
      <c r="MMD195" s="81"/>
      <c r="MME195" s="102"/>
      <c r="MMF195" s="80"/>
      <c r="MMG195" s="78"/>
      <c r="MMH195" s="78"/>
      <c r="MMI195" s="78"/>
      <c r="MMJ195" s="78"/>
      <c r="MMK195" s="83"/>
      <c r="MML195" s="84"/>
      <c r="MMM195" s="84"/>
      <c r="MMN195" s="84"/>
      <c r="MMO195" s="85"/>
      <c r="MMP195" s="78"/>
      <c r="MMQ195" s="78"/>
      <c r="MMR195" s="78"/>
      <c r="MMS195" s="100"/>
      <c r="MMT195" s="78"/>
      <c r="MMU195" s="81"/>
      <c r="MMV195" s="102"/>
      <c r="MMW195" s="80"/>
      <c r="MMX195" s="78"/>
      <c r="MMY195" s="78"/>
      <c r="MMZ195" s="78"/>
      <c r="MNA195" s="78"/>
      <c r="MNB195" s="83"/>
      <c r="MNC195" s="84"/>
      <c r="MND195" s="84"/>
      <c r="MNE195" s="84"/>
      <c r="MNF195" s="85"/>
      <c r="MNG195" s="78"/>
      <c r="MNH195" s="78"/>
      <c r="MNI195" s="78"/>
      <c r="MNJ195" s="100"/>
      <c r="MNK195" s="78"/>
      <c r="MNL195" s="81"/>
      <c r="MNM195" s="102"/>
      <c r="MNN195" s="80"/>
      <c r="MNO195" s="78"/>
      <c r="MNP195" s="78"/>
      <c r="MNQ195" s="78"/>
      <c r="MNR195" s="78"/>
      <c r="MNS195" s="83"/>
      <c r="MNT195" s="84"/>
      <c r="MNU195" s="84"/>
      <c r="MNV195" s="84"/>
      <c r="MNW195" s="85"/>
      <c r="MNX195" s="78"/>
      <c r="MNY195" s="78"/>
      <c r="MNZ195" s="78"/>
      <c r="MOA195" s="100"/>
      <c r="MOB195" s="78"/>
      <c r="MOC195" s="81"/>
      <c r="MOD195" s="102"/>
      <c r="MOE195" s="80"/>
      <c r="MOF195" s="78"/>
      <c r="MOG195" s="78"/>
      <c r="MOH195" s="78"/>
      <c r="MOI195" s="78"/>
      <c r="MOJ195" s="83"/>
      <c r="MOK195" s="84"/>
      <c r="MOL195" s="84"/>
      <c r="MOM195" s="84"/>
      <c r="MON195" s="85"/>
      <c r="MOO195" s="78"/>
      <c r="MOP195" s="78"/>
      <c r="MOQ195" s="78"/>
      <c r="MOR195" s="100"/>
      <c r="MOS195" s="78"/>
      <c r="MOT195" s="81"/>
      <c r="MOU195" s="102"/>
      <c r="MOV195" s="80"/>
      <c r="MOW195" s="78"/>
      <c r="MOX195" s="78"/>
      <c r="MOY195" s="78"/>
      <c r="MOZ195" s="78"/>
      <c r="MPA195" s="83"/>
      <c r="MPB195" s="84"/>
      <c r="MPC195" s="84"/>
      <c r="MPD195" s="84"/>
      <c r="MPE195" s="85"/>
      <c r="MPF195" s="78"/>
      <c r="MPG195" s="78"/>
      <c r="MPH195" s="78"/>
      <c r="MPI195" s="100"/>
      <c r="MPJ195" s="78"/>
      <c r="MPK195" s="81"/>
      <c r="MPL195" s="102"/>
      <c r="MPM195" s="80"/>
      <c r="MPN195" s="78"/>
      <c r="MPO195" s="78"/>
      <c r="MPP195" s="78"/>
      <c r="MPQ195" s="78"/>
      <c r="MPR195" s="83"/>
      <c r="MPS195" s="84"/>
      <c r="MPT195" s="84"/>
      <c r="MPU195" s="84"/>
      <c r="MPV195" s="85"/>
      <c r="MPW195" s="78"/>
      <c r="MPX195" s="78"/>
      <c r="MPY195" s="78"/>
      <c r="MPZ195" s="100"/>
      <c r="MQA195" s="78"/>
      <c r="MQB195" s="81"/>
      <c r="MQC195" s="102"/>
      <c r="MQD195" s="80"/>
      <c r="MQE195" s="78"/>
      <c r="MQF195" s="78"/>
      <c r="MQG195" s="78"/>
      <c r="MQH195" s="78"/>
      <c r="MQI195" s="83"/>
      <c r="MQJ195" s="84"/>
      <c r="MQK195" s="84"/>
      <c r="MQL195" s="84"/>
      <c r="MQM195" s="85"/>
      <c r="MQN195" s="78"/>
      <c r="MQO195" s="78"/>
      <c r="MQP195" s="78"/>
      <c r="MQQ195" s="100"/>
      <c r="MQR195" s="78"/>
      <c r="MQS195" s="81"/>
      <c r="MQT195" s="102"/>
      <c r="MQU195" s="80"/>
      <c r="MQV195" s="78"/>
      <c r="MQW195" s="78"/>
      <c r="MQX195" s="78"/>
      <c r="MQY195" s="78"/>
      <c r="MQZ195" s="83"/>
      <c r="MRA195" s="84"/>
      <c r="MRB195" s="84"/>
      <c r="MRC195" s="84"/>
      <c r="MRD195" s="85"/>
      <c r="MRE195" s="78"/>
      <c r="MRF195" s="78"/>
      <c r="MRG195" s="78"/>
      <c r="MRH195" s="100"/>
      <c r="MRI195" s="78"/>
      <c r="MRJ195" s="81"/>
      <c r="MRK195" s="102"/>
      <c r="MRL195" s="80"/>
      <c r="MRM195" s="78"/>
      <c r="MRN195" s="78"/>
      <c r="MRO195" s="78"/>
      <c r="MRP195" s="78"/>
      <c r="MRQ195" s="83"/>
      <c r="MRR195" s="84"/>
      <c r="MRS195" s="84"/>
      <c r="MRT195" s="84"/>
      <c r="MRU195" s="85"/>
      <c r="MRV195" s="78"/>
      <c r="MRW195" s="78"/>
      <c r="MRX195" s="78"/>
      <c r="MRY195" s="100"/>
      <c r="MRZ195" s="78"/>
      <c r="MSA195" s="81"/>
      <c r="MSB195" s="102"/>
      <c r="MSC195" s="80"/>
      <c r="MSD195" s="78"/>
      <c r="MSE195" s="78"/>
      <c r="MSF195" s="78"/>
      <c r="MSG195" s="78"/>
      <c r="MSH195" s="83"/>
      <c r="MSI195" s="84"/>
      <c r="MSJ195" s="84"/>
      <c r="MSK195" s="84"/>
      <c r="MSL195" s="85"/>
      <c r="MSM195" s="78"/>
      <c r="MSN195" s="78"/>
      <c r="MSO195" s="78"/>
      <c r="MSP195" s="100"/>
      <c r="MSQ195" s="78"/>
      <c r="MSR195" s="81"/>
      <c r="MSS195" s="102"/>
      <c r="MST195" s="80"/>
      <c r="MSU195" s="78"/>
      <c r="MSV195" s="78"/>
      <c r="MSW195" s="78"/>
      <c r="MSX195" s="78"/>
      <c r="MSY195" s="83"/>
      <c r="MSZ195" s="84"/>
      <c r="MTA195" s="84"/>
      <c r="MTB195" s="84"/>
      <c r="MTC195" s="85"/>
      <c r="MTD195" s="78"/>
      <c r="MTE195" s="78"/>
      <c r="MTF195" s="78"/>
      <c r="MTG195" s="100"/>
      <c r="MTH195" s="78"/>
      <c r="MTI195" s="81"/>
      <c r="MTJ195" s="102"/>
      <c r="MTK195" s="80"/>
      <c r="MTL195" s="78"/>
      <c r="MTM195" s="78"/>
      <c r="MTN195" s="78"/>
      <c r="MTO195" s="78"/>
      <c r="MTP195" s="83"/>
      <c r="MTQ195" s="84"/>
      <c r="MTR195" s="84"/>
      <c r="MTS195" s="84"/>
      <c r="MTT195" s="85"/>
      <c r="MTU195" s="78"/>
      <c r="MTV195" s="78"/>
      <c r="MTW195" s="78"/>
      <c r="MTX195" s="100"/>
      <c r="MTY195" s="78"/>
      <c r="MTZ195" s="81"/>
      <c r="MUA195" s="102"/>
      <c r="MUB195" s="80"/>
      <c r="MUC195" s="78"/>
      <c r="MUD195" s="78"/>
      <c r="MUE195" s="78"/>
      <c r="MUF195" s="78"/>
      <c r="MUG195" s="83"/>
      <c r="MUH195" s="84"/>
      <c r="MUI195" s="84"/>
      <c r="MUJ195" s="84"/>
      <c r="MUK195" s="85"/>
      <c r="MUL195" s="78"/>
      <c r="MUM195" s="78"/>
      <c r="MUN195" s="78"/>
      <c r="MUO195" s="100"/>
      <c r="MUP195" s="78"/>
      <c r="MUQ195" s="81"/>
      <c r="MUR195" s="102"/>
      <c r="MUS195" s="80"/>
      <c r="MUT195" s="78"/>
      <c r="MUU195" s="78"/>
      <c r="MUV195" s="78"/>
      <c r="MUW195" s="78"/>
      <c r="MUX195" s="83"/>
      <c r="MUY195" s="84"/>
      <c r="MUZ195" s="84"/>
      <c r="MVA195" s="84"/>
      <c r="MVB195" s="85"/>
      <c r="MVC195" s="78"/>
      <c r="MVD195" s="78"/>
      <c r="MVE195" s="78"/>
      <c r="MVF195" s="100"/>
      <c r="MVG195" s="78"/>
      <c r="MVH195" s="81"/>
      <c r="MVI195" s="102"/>
      <c r="MVJ195" s="80"/>
      <c r="MVK195" s="78"/>
      <c r="MVL195" s="78"/>
      <c r="MVM195" s="78"/>
      <c r="MVN195" s="78"/>
      <c r="MVO195" s="83"/>
      <c r="MVP195" s="84"/>
      <c r="MVQ195" s="84"/>
      <c r="MVR195" s="84"/>
      <c r="MVS195" s="85"/>
      <c r="MVT195" s="78"/>
      <c r="MVU195" s="78"/>
      <c r="MVV195" s="78"/>
      <c r="MVW195" s="100"/>
      <c r="MVX195" s="78"/>
      <c r="MVY195" s="81"/>
      <c r="MVZ195" s="102"/>
      <c r="MWA195" s="80"/>
      <c r="MWB195" s="78"/>
      <c r="MWC195" s="78"/>
      <c r="MWD195" s="78"/>
      <c r="MWE195" s="78"/>
      <c r="MWF195" s="83"/>
      <c r="MWG195" s="84"/>
      <c r="MWH195" s="84"/>
      <c r="MWI195" s="84"/>
      <c r="MWJ195" s="85"/>
      <c r="MWK195" s="78"/>
      <c r="MWL195" s="78"/>
      <c r="MWM195" s="78"/>
      <c r="MWN195" s="100"/>
      <c r="MWO195" s="78"/>
      <c r="MWP195" s="81"/>
      <c r="MWQ195" s="102"/>
      <c r="MWR195" s="80"/>
      <c r="MWS195" s="78"/>
      <c r="MWT195" s="78"/>
      <c r="MWU195" s="78"/>
      <c r="MWV195" s="78"/>
      <c r="MWW195" s="83"/>
      <c r="MWX195" s="84"/>
      <c r="MWY195" s="84"/>
      <c r="MWZ195" s="84"/>
      <c r="MXA195" s="85"/>
      <c r="MXB195" s="78"/>
      <c r="MXC195" s="78"/>
      <c r="MXD195" s="78"/>
      <c r="MXE195" s="100"/>
      <c r="MXF195" s="78"/>
      <c r="MXG195" s="81"/>
      <c r="MXH195" s="102"/>
      <c r="MXI195" s="80"/>
      <c r="MXJ195" s="78"/>
      <c r="MXK195" s="78"/>
      <c r="MXL195" s="78"/>
      <c r="MXM195" s="78"/>
      <c r="MXN195" s="83"/>
      <c r="MXO195" s="84"/>
      <c r="MXP195" s="84"/>
      <c r="MXQ195" s="84"/>
      <c r="MXR195" s="85"/>
      <c r="MXS195" s="78"/>
      <c r="MXT195" s="78"/>
      <c r="MXU195" s="78"/>
      <c r="MXV195" s="100"/>
      <c r="MXW195" s="78"/>
      <c r="MXX195" s="81"/>
      <c r="MXY195" s="102"/>
      <c r="MXZ195" s="80"/>
      <c r="MYA195" s="78"/>
      <c r="MYB195" s="78"/>
      <c r="MYC195" s="78"/>
      <c r="MYD195" s="78"/>
      <c r="MYE195" s="83"/>
      <c r="MYF195" s="84"/>
      <c r="MYG195" s="84"/>
      <c r="MYH195" s="84"/>
      <c r="MYI195" s="85"/>
      <c r="MYJ195" s="78"/>
      <c r="MYK195" s="78"/>
      <c r="MYL195" s="78"/>
      <c r="MYM195" s="100"/>
      <c r="MYN195" s="78"/>
      <c r="MYO195" s="81"/>
      <c r="MYP195" s="102"/>
      <c r="MYQ195" s="80"/>
      <c r="MYR195" s="78"/>
      <c r="MYS195" s="78"/>
      <c r="MYT195" s="78"/>
      <c r="MYU195" s="78"/>
      <c r="MYV195" s="83"/>
      <c r="MYW195" s="84"/>
      <c r="MYX195" s="84"/>
      <c r="MYY195" s="84"/>
      <c r="MYZ195" s="85"/>
      <c r="MZA195" s="78"/>
      <c r="MZB195" s="78"/>
      <c r="MZC195" s="78"/>
      <c r="MZD195" s="100"/>
      <c r="MZE195" s="78"/>
      <c r="MZF195" s="81"/>
      <c r="MZG195" s="102"/>
      <c r="MZH195" s="80"/>
      <c r="MZI195" s="78"/>
      <c r="MZJ195" s="78"/>
      <c r="MZK195" s="78"/>
      <c r="MZL195" s="78"/>
      <c r="MZM195" s="83"/>
      <c r="MZN195" s="84"/>
      <c r="MZO195" s="84"/>
      <c r="MZP195" s="84"/>
      <c r="MZQ195" s="85"/>
      <c r="MZR195" s="78"/>
      <c r="MZS195" s="78"/>
      <c r="MZT195" s="78"/>
      <c r="MZU195" s="100"/>
      <c r="MZV195" s="78"/>
      <c r="MZW195" s="81"/>
      <c r="MZX195" s="102"/>
      <c r="MZY195" s="80"/>
      <c r="MZZ195" s="78"/>
      <c r="NAA195" s="78"/>
      <c r="NAB195" s="78"/>
      <c r="NAC195" s="78"/>
      <c r="NAD195" s="83"/>
      <c r="NAE195" s="84"/>
      <c r="NAF195" s="84"/>
      <c r="NAG195" s="84"/>
      <c r="NAH195" s="85"/>
      <c r="NAI195" s="78"/>
      <c r="NAJ195" s="78"/>
      <c r="NAK195" s="78"/>
      <c r="NAL195" s="100"/>
      <c r="NAM195" s="78"/>
      <c r="NAN195" s="81"/>
      <c r="NAO195" s="102"/>
      <c r="NAP195" s="80"/>
      <c r="NAQ195" s="78"/>
      <c r="NAR195" s="78"/>
      <c r="NAS195" s="78"/>
      <c r="NAT195" s="78"/>
      <c r="NAU195" s="83"/>
      <c r="NAV195" s="84"/>
      <c r="NAW195" s="84"/>
      <c r="NAX195" s="84"/>
      <c r="NAY195" s="85"/>
      <c r="NAZ195" s="78"/>
      <c r="NBA195" s="78"/>
      <c r="NBB195" s="78"/>
      <c r="NBC195" s="100"/>
      <c r="NBD195" s="78"/>
      <c r="NBE195" s="81"/>
      <c r="NBF195" s="102"/>
      <c r="NBG195" s="80"/>
      <c r="NBH195" s="78"/>
      <c r="NBI195" s="78"/>
      <c r="NBJ195" s="78"/>
      <c r="NBK195" s="78"/>
      <c r="NBL195" s="83"/>
      <c r="NBM195" s="84"/>
      <c r="NBN195" s="84"/>
      <c r="NBO195" s="84"/>
      <c r="NBP195" s="85"/>
      <c r="NBQ195" s="78"/>
      <c r="NBR195" s="78"/>
      <c r="NBS195" s="78"/>
      <c r="NBT195" s="100"/>
      <c r="NBU195" s="78"/>
      <c r="NBV195" s="81"/>
      <c r="NBW195" s="102"/>
      <c r="NBX195" s="80"/>
      <c r="NBY195" s="78"/>
      <c r="NBZ195" s="78"/>
      <c r="NCA195" s="78"/>
      <c r="NCB195" s="78"/>
      <c r="NCC195" s="83"/>
      <c r="NCD195" s="84"/>
      <c r="NCE195" s="84"/>
      <c r="NCF195" s="84"/>
      <c r="NCG195" s="85"/>
      <c r="NCH195" s="78"/>
      <c r="NCI195" s="78"/>
      <c r="NCJ195" s="78"/>
      <c r="NCK195" s="100"/>
      <c r="NCL195" s="78"/>
      <c r="NCM195" s="81"/>
      <c r="NCN195" s="102"/>
      <c r="NCO195" s="80"/>
      <c r="NCP195" s="78"/>
      <c r="NCQ195" s="78"/>
      <c r="NCR195" s="78"/>
      <c r="NCS195" s="78"/>
      <c r="NCT195" s="83"/>
      <c r="NCU195" s="84"/>
      <c r="NCV195" s="84"/>
      <c r="NCW195" s="84"/>
      <c r="NCX195" s="85"/>
      <c r="NCY195" s="78"/>
      <c r="NCZ195" s="78"/>
      <c r="NDA195" s="78"/>
      <c r="NDB195" s="100"/>
      <c r="NDC195" s="78"/>
      <c r="NDD195" s="81"/>
      <c r="NDE195" s="102"/>
      <c r="NDF195" s="80"/>
      <c r="NDG195" s="78"/>
      <c r="NDH195" s="78"/>
      <c r="NDI195" s="78"/>
      <c r="NDJ195" s="78"/>
      <c r="NDK195" s="83"/>
      <c r="NDL195" s="84"/>
      <c r="NDM195" s="84"/>
      <c r="NDN195" s="84"/>
      <c r="NDO195" s="85"/>
      <c r="NDP195" s="78"/>
      <c r="NDQ195" s="78"/>
      <c r="NDR195" s="78"/>
      <c r="NDS195" s="100"/>
      <c r="NDT195" s="78"/>
      <c r="NDU195" s="81"/>
      <c r="NDV195" s="102"/>
      <c r="NDW195" s="80"/>
      <c r="NDX195" s="78"/>
      <c r="NDY195" s="78"/>
      <c r="NDZ195" s="78"/>
      <c r="NEA195" s="78"/>
      <c r="NEB195" s="83"/>
      <c r="NEC195" s="84"/>
      <c r="NED195" s="84"/>
      <c r="NEE195" s="84"/>
      <c r="NEF195" s="85"/>
      <c r="NEG195" s="78"/>
      <c r="NEH195" s="78"/>
      <c r="NEI195" s="78"/>
      <c r="NEJ195" s="100"/>
      <c r="NEK195" s="78"/>
      <c r="NEL195" s="81"/>
      <c r="NEM195" s="102"/>
      <c r="NEN195" s="80"/>
      <c r="NEO195" s="78"/>
      <c r="NEP195" s="78"/>
      <c r="NEQ195" s="78"/>
      <c r="NER195" s="78"/>
      <c r="NES195" s="83"/>
      <c r="NET195" s="84"/>
      <c r="NEU195" s="84"/>
      <c r="NEV195" s="84"/>
      <c r="NEW195" s="85"/>
      <c r="NEX195" s="78"/>
      <c r="NEY195" s="78"/>
      <c r="NEZ195" s="78"/>
      <c r="NFA195" s="100"/>
      <c r="NFB195" s="78"/>
      <c r="NFC195" s="81"/>
      <c r="NFD195" s="102"/>
      <c r="NFE195" s="80"/>
      <c r="NFF195" s="78"/>
      <c r="NFG195" s="78"/>
      <c r="NFH195" s="78"/>
      <c r="NFI195" s="78"/>
      <c r="NFJ195" s="83"/>
      <c r="NFK195" s="84"/>
      <c r="NFL195" s="84"/>
      <c r="NFM195" s="84"/>
      <c r="NFN195" s="85"/>
      <c r="NFO195" s="78"/>
      <c r="NFP195" s="78"/>
      <c r="NFQ195" s="78"/>
      <c r="NFR195" s="100"/>
      <c r="NFS195" s="78"/>
      <c r="NFT195" s="81"/>
      <c r="NFU195" s="102"/>
      <c r="NFV195" s="80"/>
      <c r="NFW195" s="78"/>
      <c r="NFX195" s="78"/>
      <c r="NFY195" s="78"/>
      <c r="NFZ195" s="78"/>
      <c r="NGA195" s="83"/>
      <c r="NGB195" s="84"/>
      <c r="NGC195" s="84"/>
      <c r="NGD195" s="84"/>
      <c r="NGE195" s="85"/>
      <c r="NGF195" s="78"/>
      <c r="NGG195" s="78"/>
      <c r="NGH195" s="78"/>
      <c r="NGI195" s="100"/>
      <c r="NGJ195" s="78"/>
      <c r="NGK195" s="81"/>
      <c r="NGL195" s="102"/>
      <c r="NGM195" s="80"/>
      <c r="NGN195" s="78"/>
      <c r="NGO195" s="78"/>
      <c r="NGP195" s="78"/>
      <c r="NGQ195" s="78"/>
      <c r="NGR195" s="83"/>
      <c r="NGS195" s="84"/>
      <c r="NGT195" s="84"/>
      <c r="NGU195" s="84"/>
      <c r="NGV195" s="85"/>
      <c r="NGW195" s="78"/>
      <c r="NGX195" s="78"/>
      <c r="NGY195" s="78"/>
      <c r="NGZ195" s="100"/>
      <c r="NHA195" s="78"/>
      <c r="NHB195" s="81"/>
      <c r="NHC195" s="102"/>
      <c r="NHD195" s="80"/>
      <c r="NHE195" s="78"/>
      <c r="NHF195" s="78"/>
      <c r="NHG195" s="78"/>
      <c r="NHH195" s="78"/>
      <c r="NHI195" s="83"/>
      <c r="NHJ195" s="84"/>
      <c r="NHK195" s="84"/>
      <c r="NHL195" s="84"/>
      <c r="NHM195" s="85"/>
      <c r="NHN195" s="78"/>
      <c r="NHO195" s="78"/>
      <c r="NHP195" s="78"/>
      <c r="NHQ195" s="100"/>
      <c r="NHR195" s="78"/>
      <c r="NHS195" s="81"/>
      <c r="NHT195" s="102"/>
      <c r="NHU195" s="80"/>
      <c r="NHV195" s="78"/>
      <c r="NHW195" s="78"/>
      <c r="NHX195" s="78"/>
      <c r="NHY195" s="78"/>
      <c r="NHZ195" s="83"/>
      <c r="NIA195" s="84"/>
      <c r="NIB195" s="84"/>
      <c r="NIC195" s="84"/>
      <c r="NID195" s="85"/>
      <c r="NIE195" s="78"/>
      <c r="NIF195" s="78"/>
      <c r="NIG195" s="78"/>
      <c r="NIH195" s="100"/>
      <c r="NII195" s="78"/>
      <c r="NIJ195" s="81"/>
      <c r="NIK195" s="102"/>
      <c r="NIL195" s="80"/>
      <c r="NIM195" s="78"/>
      <c r="NIN195" s="78"/>
      <c r="NIO195" s="78"/>
      <c r="NIP195" s="78"/>
      <c r="NIQ195" s="83"/>
      <c r="NIR195" s="84"/>
      <c r="NIS195" s="84"/>
      <c r="NIT195" s="84"/>
      <c r="NIU195" s="85"/>
      <c r="NIV195" s="78"/>
      <c r="NIW195" s="78"/>
      <c r="NIX195" s="78"/>
      <c r="NIY195" s="100"/>
      <c r="NIZ195" s="78"/>
      <c r="NJA195" s="81"/>
      <c r="NJB195" s="102"/>
      <c r="NJC195" s="80"/>
      <c r="NJD195" s="78"/>
      <c r="NJE195" s="78"/>
      <c r="NJF195" s="78"/>
      <c r="NJG195" s="78"/>
      <c r="NJH195" s="83"/>
      <c r="NJI195" s="84"/>
      <c r="NJJ195" s="84"/>
      <c r="NJK195" s="84"/>
      <c r="NJL195" s="85"/>
      <c r="NJM195" s="78"/>
      <c r="NJN195" s="78"/>
      <c r="NJO195" s="78"/>
      <c r="NJP195" s="100"/>
      <c r="NJQ195" s="78"/>
      <c r="NJR195" s="81"/>
      <c r="NJS195" s="102"/>
      <c r="NJT195" s="80"/>
      <c r="NJU195" s="78"/>
      <c r="NJV195" s="78"/>
      <c r="NJW195" s="78"/>
      <c r="NJX195" s="78"/>
      <c r="NJY195" s="83"/>
      <c r="NJZ195" s="84"/>
      <c r="NKA195" s="84"/>
      <c r="NKB195" s="84"/>
      <c r="NKC195" s="85"/>
      <c r="NKD195" s="78"/>
      <c r="NKE195" s="78"/>
      <c r="NKF195" s="78"/>
      <c r="NKG195" s="100"/>
      <c r="NKH195" s="78"/>
      <c r="NKI195" s="81"/>
      <c r="NKJ195" s="102"/>
      <c r="NKK195" s="80"/>
      <c r="NKL195" s="78"/>
      <c r="NKM195" s="78"/>
      <c r="NKN195" s="78"/>
      <c r="NKO195" s="78"/>
      <c r="NKP195" s="83"/>
      <c r="NKQ195" s="84"/>
      <c r="NKR195" s="84"/>
      <c r="NKS195" s="84"/>
      <c r="NKT195" s="85"/>
      <c r="NKU195" s="78"/>
      <c r="NKV195" s="78"/>
      <c r="NKW195" s="78"/>
      <c r="NKX195" s="100"/>
      <c r="NKY195" s="78"/>
      <c r="NKZ195" s="81"/>
      <c r="NLA195" s="102"/>
      <c r="NLB195" s="80"/>
      <c r="NLC195" s="78"/>
      <c r="NLD195" s="78"/>
      <c r="NLE195" s="78"/>
      <c r="NLF195" s="78"/>
      <c r="NLG195" s="83"/>
      <c r="NLH195" s="84"/>
      <c r="NLI195" s="84"/>
      <c r="NLJ195" s="84"/>
      <c r="NLK195" s="85"/>
      <c r="NLL195" s="78"/>
      <c r="NLM195" s="78"/>
      <c r="NLN195" s="78"/>
      <c r="NLO195" s="100"/>
      <c r="NLP195" s="78"/>
      <c r="NLQ195" s="81"/>
      <c r="NLR195" s="102"/>
      <c r="NLS195" s="80"/>
      <c r="NLT195" s="78"/>
      <c r="NLU195" s="78"/>
      <c r="NLV195" s="78"/>
      <c r="NLW195" s="78"/>
      <c r="NLX195" s="83"/>
      <c r="NLY195" s="84"/>
      <c r="NLZ195" s="84"/>
      <c r="NMA195" s="84"/>
      <c r="NMB195" s="85"/>
      <c r="NMC195" s="78"/>
      <c r="NMD195" s="78"/>
      <c r="NME195" s="78"/>
      <c r="NMF195" s="100"/>
      <c r="NMG195" s="78"/>
      <c r="NMH195" s="81"/>
      <c r="NMI195" s="102"/>
      <c r="NMJ195" s="80"/>
      <c r="NMK195" s="78"/>
      <c r="NML195" s="78"/>
      <c r="NMM195" s="78"/>
      <c r="NMN195" s="78"/>
      <c r="NMO195" s="83"/>
      <c r="NMP195" s="84"/>
      <c r="NMQ195" s="84"/>
      <c r="NMR195" s="84"/>
      <c r="NMS195" s="85"/>
      <c r="NMT195" s="78"/>
      <c r="NMU195" s="78"/>
      <c r="NMV195" s="78"/>
      <c r="NMW195" s="100"/>
      <c r="NMX195" s="78"/>
      <c r="NMY195" s="81"/>
      <c r="NMZ195" s="102"/>
      <c r="NNA195" s="80"/>
      <c r="NNB195" s="78"/>
      <c r="NNC195" s="78"/>
      <c r="NND195" s="78"/>
      <c r="NNE195" s="78"/>
      <c r="NNF195" s="83"/>
      <c r="NNG195" s="84"/>
      <c r="NNH195" s="84"/>
      <c r="NNI195" s="84"/>
      <c r="NNJ195" s="85"/>
      <c r="NNK195" s="78"/>
      <c r="NNL195" s="78"/>
      <c r="NNM195" s="78"/>
      <c r="NNN195" s="100"/>
      <c r="NNO195" s="78"/>
      <c r="NNP195" s="81"/>
      <c r="NNQ195" s="102"/>
      <c r="NNR195" s="80"/>
      <c r="NNS195" s="78"/>
      <c r="NNT195" s="78"/>
      <c r="NNU195" s="78"/>
      <c r="NNV195" s="78"/>
      <c r="NNW195" s="83"/>
      <c r="NNX195" s="84"/>
      <c r="NNY195" s="84"/>
      <c r="NNZ195" s="84"/>
      <c r="NOA195" s="85"/>
      <c r="NOB195" s="78"/>
      <c r="NOC195" s="78"/>
      <c r="NOD195" s="78"/>
      <c r="NOE195" s="100"/>
      <c r="NOF195" s="78"/>
      <c r="NOG195" s="81"/>
      <c r="NOH195" s="102"/>
      <c r="NOI195" s="80"/>
      <c r="NOJ195" s="78"/>
      <c r="NOK195" s="78"/>
      <c r="NOL195" s="78"/>
      <c r="NOM195" s="78"/>
      <c r="NON195" s="83"/>
      <c r="NOO195" s="84"/>
      <c r="NOP195" s="84"/>
      <c r="NOQ195" s="84"/>
      <c r="NOR195" s="85"/>
      <c r="NOS195" s="78"/>
      <c r="NOT195" s="78"/>
      <c r="NOU195" s="78"/>
      <c r="NOV195" s="100"/>
      <c r="NOW195" s="78"/>
      <c r="NOX195" s="81"/>
      <c r="NOY195" s="102"/>
      <c r="NOZ195" s="80"/>
      <c r="NPA195" s="78"/>
      <c r="NPB195" s="78"/>
      <c r="NPC195" s="78"/>
      <c r="NPD195" s="78"/>
      <c r="NPE195" s="83"/>
      <c r="NPF195" s="84"/>
      <c r="NPG195" s="84"/>
      <c r="NPH195" s="84"/>
      <c r="NPI195" s="85"/>
      <c r="NPJ195" s="78"/>
      <c r="NPK195" s="78"/>
      <c r="NPL195" s="78"/>
      <c r="NPM195" s="100"/>
      <c r="NPN195" s="78"/>
      <c r="NPO195" s="81"/>
      <c r="NPP195" s="102"/>
      <c r="NPQ195" s="80"/>
      <c r="NPR195" s="78"/>
      <c r="NPS195" s="78"/>
      <c r="NPT195" s="78"/>
      <c r="NPU195" s="78"/>
      <c r="NPV195" s="83"/>
      <c r="NPW195" s="84"/>
      <c r="NPX195" s="84"/>
      <c r="NPY195" s="84"/>
      <c r="NPZ195" s="85"/>
      <c r="NQA195" s="78"/>
      <c r="NQB195" s="78"/>
      <c r="NQC195" s="78"/>
      <c r="NQD195" s="100"/>
      <c r="NQE195" s="78"/>
      <c r="NQF195" s="81"/>
      <c r="NQG195" s="102"/>
      <c r="NQH195" s="80"/>
      <c r="NQI195" s="78"/>
      <c r="NQJ195" s="78"/>
      <c r="NQK195" s="78"/>
      <c r="NQL195" s="78"/>
      <c r="NQM195" s="83"/>
      <c r="NQN195" s="84"/>
      <c r="NQO195" s="84"/>
      <c r="NQP195" s="84"/>
      <c r="NQQ195" s="85"/>
      <c r="NQR195" s="78"/>
      <c r="NQS195" s="78"/>
      <c r="NQT195" s="78"/>
      <c r="NQU195" s="100"/>
      <c r="NQV195" s="78"/>
      <c r="NQW195" s="81"/>
      <c r="NQX195" s="102"/>
      <c r="NQY195" s="80"/>
      <c r="NQZ195" s="78"/>
      <c r="NRA195" s="78"/>
      <c r="NRB195" s="78"/>
      <c r="NRC195" s="78"/>
      <c r="NRD195" s="83"/>
      <c r="NRE195" s="84"/>
      <c r="NRF195" s="84"/>
      <c r="NRG195" s="84"/>
      <c r="NRH195" s="85"/>
      <c r="NRI195" s="78"/>
      <c r="NRJ195" s="78"/>
      <c r="NRK195" s="78"/>
      <c r="NRL195" s="100"/>
      <c r="NRM195" s="78"/>
      <c r="NRN195" s="81"/>
      <c r="NRO195" s="102"/>
      <c r="NRP195" s="80"/>
      <c r="NRQ195" s="78"/>
      <c r="NRR195" s="78"/>
      <c r="NRS195" s="78"/>
      <c r="NRT195" s="78"/>
      <c r="NRU195" s="83"/>
      <c r="NRV195" s="84"/>
      <c r="NRW195" s="84"/>
      <c r="NRX195" s="84"/>
      <c r="NRY195" s="85"/>
      <c r="NRZ195" s="78"/>
      <c r="NSA195" s="78"/>
      <c r="NSB195" s="78"/>
      <c r="NSC195" s="100"/>
      <c r="NSD195" s="78"/>
      <c r="NSE195" s="81"/>
      <c r="NSF195" s="102"/>
      <c r="NSG195" s="80"/>
      <c r="NSH195" s="78"/>
      <c r="NSI195" s="78"/>
      <c r="NSJ195" s="78"/>
      <c r="NSK195" s="78"/>
      <c r="NSL195" s="83"/>
      <c r="NSM195" s="84"/>
      <c r="NSN195" s="84"/>
      <c r="NSO195" s="84"/>
      <c r="NSP195" s="85"/>
      <c r="NSQ195" s="78"/>
      <c r="NSR195" s="78"/>
      <c r="NSS195" s="78"/>
      <c r="NST195" s="100"/>
      <c r="NSU195" s="78"/>
      <c r="NSV195" s="81"/>
      <c r="NSW195" s="102"/>
      <c r="NSX195" s="80"/>
      <c r="NSY195" s="78"/>
      <c r="NSZ195" s="78"/>
      <c r="NTA195" s="78"/>
      <c r="NTB195" s="78"/>
      <c r="NTC195" s="83"/>
      <c r="NTD195" s="84"/>
      <c r="NTE195" s="84"/>
      <c r="NTF195" s="84"/>
      <c r="NTG195" s="85"/>
      <c r="NTH195" s="78"/>
      <c r="NTI195" s="78"/>
      <c r="NTJ195" s="78"/>
      <c r="NTK195" s="100"/>
      <c r="NTL195" s="78"/>
      <c r="NTM195" s="81"/>
      <c r="NTN195" s="102"/>
      <c r="NTO195" s="80"/>
      <c r="NTP195" s="78"/>
      <c r="NTQ195" s="78"/>
      <c r="NTR195" s="78"/>
      <c r="NTS195" s="78"/>
      <c r="NTT195" s="83"/>
      <c r="NTU195" s="84"/>
      <c r="NTV195" s="84"/>
      <c r="NTW195" s="84"/>
      <c r="NTX195" s="85"/>
      <c r="NTY195" s="78"/>
      <c r="NTZ195" s="78"/>
      <c r="NUA195" s="78"/>
      <c r="NUB195" s="100"/>
      <c r="NUC195" s="78"/>
      <c r="NUD195" s="81"/>
      <c r="NUE195" s="102"/>
      <c r="NUF195" s="80"/>
      <c r="NUG195" s="78"/>
      <c r="NUH195" s="78"/>
      <c r="NUI195" s="78"/>
      <c r="NUJ195" s="78"/>
      <c r="NUK195" s="83"/>
      <c r="NUL195" s="84"/>
      <c r="NUM195" s="84"/>
      <c r="NUN195" s="84"/>
      <c r="NUO195" s="85"/>
      <c r="NUP195" s="78"/>
      <c r="NUQ195" s="78"/>
      <c r="NUR195" s="78"/>
      <c r="NUS195" s="100"/>
      <c r="NUT195" s="78"/>
      <c r="NUU195" s="81"/>
      <c r="NUV195" s="102"/>
      <c r="NUW195" s="80"/>
      <c r="NUX195" s="78"/>
      <c r="NUY195" s="78"/>
      <c r="NUZ195" s="78"/>
      <c r="NVA195" s="78"/>
      <c r="NVB195" s="83"/>
      <c r="NVC195" s="84"/>
      <c r="NVD195" s="84"/>
      <c r="NVE195" s="84"/>
      <c r="NVF195" s="85"/>
      <c r="NVG195" s="78"/>
      <c r="NVH195" s="78"/>
      <c r="NVI195" s="78"/>
      <c r="NVJ195" s="100"/>
      <c r="NVK195" s="78"/>
      <c r="NVL195" s="81"/>
      <c r="NVM195" s="102"/>
      <c r="NVN195" s="80"/>
      <c r="NVO195" s="78"/>
      <c r="NVP195" s="78"/>
      <c r="NVQ195" s="78"/>
      <c r="NVR195" s="78"/>
      <c r="NVS195" s="83"/>
      <c r="NVT195" s="84"/>
      <c r="NVU195" s="84"/>
      <c r="NVV195" s="84"/>
      <c r="NVW195" s="85"/>
      <c r="NVX195" s="78"/>
      <c r="NVY195" s="78"/>
      <c r="NVZ195" s="78"/>
      <c r="NWA195" s="100"/>
      <c r="NWB195" s="78"/>
      <c r="NWC195" s="81"/>
      <c r="NWD195" s="102"/>
      <c r="NWE195" s="80"/>
      <c r="NWF195" s="78"/>
      <c r="NWG195" s="78"/>
      <c r="NWH195" s="78"/>
      <c r="NWI195" s="78"/>
      <c r="NWJ195" s="83"/>
      <c r="NWK195" s="84"/>
      <c r="NWL195" s="84"/>
      <c r="NWM195" s="84"/>
      <c r="NWN195" s="85"/>
      <c r="NWO195" s="78"/>
      <c r="NWP195" s="78"/>
      <c r="NWQ195" s="78"/>
      <c r="NWR195" s="100"/>
      <c r="NWS195" s="78"/>
      <c r="NWT195" s="81"/>
      <c r="NWU195" s="102"/>
      <c r="NWV195" s="80"/>
      <c r="NWW195" s="78"/>
      <c r="NWX195" s="78"/>
      <c r="NWY195" s="78"/>
      <c r="NWZ195" s="78"/>
      <c r="NXA195" s="83"/>
      <c r="NXB195" s="84"/>
      <c r="NXC195" s="84"/>
      <c r="NXD195" s="84"/>
      <c r="NXE195" s="85"/>
      <c r="NXF195" s="78"/>
      <c r="NXG195" s="78"/>
      <c r="NXH195" s="78"/>
      <c r="NXI195" s="100"/>
      <c r="NXJ195" s="78"/>
      <c r="NXK195" s="81"/>
      <c r="NXL195" s="102"/>
      <c r="NXM195" s="80"/>
      <c r="NXN195" s="78"/>
      <c r="NXO195" s="78"/>
      <c r="NXP195" s="78"/>
      <c r="NXQ195" s="78"/>
      <c r="NXR195" s="83"/>
      <c r="NXS195" s="84"/>
      <c r="NXT195" s="84"/>
      <c r="NXU195" s="84"/>
      <c r="NXV195" s="85"/>
      <c r="NXW195" s="78"/>
      <c r="NXX195" s="78"/>
      <c r="NXY195" s="78"/>
      <c r="NXZ195" s="100"/>
      <c r="NYA195" s="78"/>
      <c r="NYB195" s="81"/>
      <c r="NYC195" s="102"/>
      <c r="NYD195" s="80"/>
      <c r="NYE195" s="78"/>
      <c r="NYF195" s="78"/>
      <c r="NYG195" s="78"/>
      <c r="NYH195" s="78"/>
      <c r="NYI195" s="83"/>
      <c r="NYJ195" s="84"/>
      <c r="NYK195" s="84"/>
      <c r="NYL195" s="84"/>
      <c r="NYM195" s="85"/>
      <c r="NYN195" s="78"/>
      <c r="NYO195" s="78"/>
      <c r="NYP195" s="78"/>
      <c r="NYQ195" s="100"/>
      <c r="NYR195" s="78"/>
      <c r="NYS195" s="81"/>
      <c r="NYT195" s="102"/>
      <c r="NYU195" s="80"/>
      <c r="NYV195" s="78"/>
      <c r="NYW195" s="78"/>
      <c r="NYX195" s="78"/>
      <c r="NYY195" s="78"/>
      <c r="NYZ195" s="83"/>
      <c r="NZA195" s="84"/>
      <c r="NZB195" s="84"/>
      <c r="NZC195" s="84"/>
      <c r="NZD195" s="85"/>
      <c r="NZE195" s="78"/>
      <c r="NZF195" s="78"/>
      <c r="NZG195" s="78"/>
      <c r="NZH195" s="100"/>
      <c r="NZI195" s="78"/>
      <c r="NZJ195" s="81"/>
      <c r="NZK195" s="102"/>
      <c r="NZL195" s="80"/>
      <c r="NZM195" s="78"/>
      <c r="NZN195" s="78"/>
      <c r="NZO195" s="78"/>
      <c r="NZP195" s="78"/>
      <c r="NZQ195" s="83"/>
      <c r="NZR195" s="84"/>
      <c r="NZS195" s="84"/>
      <c r="NZT195" s="84"/>
      <c r="NZU195" s="85"/>
      <c r="NZV195" s="78"/>
      <c r="NZW195" s="78"/>
      <c r="NZX195" s="78"/>
      <c r="NZY195" s="100"/>
      <c r="NZZ195" s="78"/>
      <c r="OAA195" s="81"/>
      <c r="OAB195" s="102"/>
      <c r="OAC195" s="80"/>
      <c r="OAD195" s="78"/>
      <c r="OAE195" s="78"/>
      <c r="OAF195" s="78"/>
      <c r="OAG195" s="78"/>
      <c r="OAH195" s="83"/>
      <c r="OAI195" s="84"/>
      <c r="OAJ195" s="84"/>
      <c r="OAK195" s="84"/>
      <c r="OAL195" s="85"/>
      <c r="OAM195" s="78"/>
      <c r="OAN195" s="78"/>
      <c r="OAO195" s="78"/>
      <c r="OAP195" s="100"/>
      <c r="OAQ195" s="78"/>
      <c r="OAR195" s="81"/>
      <c r="OAS195" s="102"/>
      <c r="OAT195" s="80"/>
      <c r="OAU195" s="78"/>
      <c r="OAV195" s="78"/>
      <c r="OAW195" s="78"/>
      <c r="OAX195" s="78"/>
      <c r="OAY195" s="83"/>
      <c r="OAZ195" s="84"/>
      <c r="OBA195" s="84"/>
      <c r="OBB195" s="84"/>
      <c r="OBC195" s="85"/>
      <c r="OBD195" s="78"/>
      <c r="OBE195" s="78"/>
      <c r="OBF195" s="78"/>
      <c r="OBG195" s="100"/>
      <c r="OBH195" s="78"/>
      <c r="OBI195" s="81"/>
      <c r="OBJ195" s="102"/>
      <c r="OBK195" s="80"/>
      <c r="OBL195" s="78"/>
      <c r="OBM195" s="78"/>
      <c r="OBN195" s="78"/>
      <c r="OBO195" s="78"/>
      <c r="OBP195" s="83"/>
      <c r="OBQ195" s="84"/>
      <c r="OBR195" s="84"/>
      <c r="OBS195" s="84"/>
      <c r="OBT195" s="85"/>
      <c r="OBU195" s="78"/>
      <c r="OBV195" s="78"/>
      <c r="OBW195" s="78"/>
      <c r="OBX195" s="100"/>
      <c r="OBY195" s="78"/>
      <c r="OBZ195" s="81"/>
      <c r="OCA195" s="102"/>
      <c r="OCB195" s="80"/>
      <c r="OCC195" s="78"/>
      <c r="OCD195" s="78"/>
      <c r="OCE195" s="78"/>
      <c r="OCF195" s="78"/>
      <c r="OCG195" s="83"/>
      <c r="OCH195" s="84"/>
      <c r="OCI195" s="84"/>
      <c r="OCJ195" s="84"/>
      <c r="OCK195" s="85"/>
      <c r="OCL195" s="78"/>
      <c r="OCM195" s="78"/>
      <c r="OCN195" s="78"/>
      <c r="OCO195" s="100"/>
      <c r="OCP195" s="78"/>
      <c r="OCQ195" s="81"/>
      <c r="OCR195" s="102"/>
      <c r="OCS195" s="80"/>
      <c r="OCT195" s="78"/>
      <c r="OCU195" s="78"/>
      <c r="OCV195" s="78"/>
      <c r="OCW195" s="78"/>
      <c r="OCX195" s="83"/>
      <c r="OCY195" s="84"/>
      <c r="OCZ195" s="84"/>
      <c r="ODA195" s="84"/>
      <c r="ODB195" s="85"/>
      <c r="ODC195" s="78"/>
      <c r="ODD195" s="78"/>
      <c r="ODE195" s="78"/>
      <c r="ODF195" s="100"/>
      <c r="ODG195" s="78"/>
      <c r="ODH195" s="81"/>
      <c r="ODI195" s="102"/>
      <c r="ODJ195" s="80"/>
      <c r="ODK195" s="78"/>
      <c r="ODL195" s="78"/>
      <c r="ODM195" s="78"/>
      <c r="ODN195" s="78"/>
      <c r="ODO195" s="83"/>
      <c r="ODP195" s="84"/>
      <c r="ODQ195" s="84"/>
      <c r="ODR195" s="84"/>
      <c r="ODS195" s="85"/>
      <c r="ODT195" s="78"/>
      <c r="ODU195" s="78"/>
      <c r="ODV195" s="78"/>
      <c r="ODW195" s="100"/>
      <c r="ODX195" s="78"/>
      <c r="ODY195" s="81"/>
      <c r="ODZ195" s="102"/>
      <c r="OEA195" s="80"/>
      <c r="OEB195" s="78"/>
      <c r="OEC195" s="78"/>
      <c r="OED195" s="78"/>
      <c r="OEE195" s="78"/>
      <c r="OEF195" s="83"/>
      <c r="OEG195" s="84"/>
      <c r="OEH195" s="84"/>
      <c r="OEI195" s="84"/>
      <c r="OEJ195" s="85"/>
      <c r="OEK195" s="78"/>
      <c r="OEL195" s="78"/>
      <c r="OEM195" s="78"/>
      <c r="OEN195" s="100"/>
      <c r="OEO195" s="78"/>
      <c r="OEP195" s="81"/>
      <c r="OEQ195" s="102"/>
      <c r="OER195" s="80"/>
      <c r="OES195" s="78"/>
      <c r="OET195" s="78"/>
      <c r="OEU195" s="78"/>
      <c r="OEV195" s="78"/>
      <c r="OEW195" s="83"/>
      <c r="OEX195" s="84"/>
      <c r="OEY195" s="84"/>
      <c r="OEZ195" s="84"/>
      <c r="OFA195" s="85"/>
      <c r="OFB195" s="78"/>
      <c r="OFC195" s="78"/>
      <c r="OFD195" s="78"/>
      <c r="OFE195" s="100"/>
      <c r="OFF195" s="78"/>
      <c r="OFG195" s="81"/>
      <c r="OFH195" s="102"/>
      <c r="OFI195" s="80"/>
      <c r="OFJ195" s="78"/>
      <c r="OFK195" s="78"/>
      <c r="OFL195" s="78"/>
      <c r="OFM195" s="78"/>
      <c r="OFN195" s="83"/>
      <c r="OFO195" s="84"/>
      <c r="OFP195" s="84"/>
      <c r="OFQ195" s="84"/>
      <c r="OFR195" s="85"/>
      <c r="OFS195" s="78"/>
      <c r="OFT195" s="78"/>
      <c r="OFU195" s="78"/>
      <c r="OFV195" s="100"/>
      <c r="OFW195" s="78"/>
      <c r="OFX195" s="81"/>
      <c r="OFY195" s="102"/>
      <c r="OFZ195" s="80"/>
      <c r="OGA195" s="78"/>
      <c r="OGB195" s="78"/>
      <c r="OGC195" s="78"/>
      <c r="OGD195" s="78"/>
      <c r="OGE195" s="83"/>
      <c r="OGF195" s="84"/>
      <c r="OGG195" s="84"/>
      <c r="OGH195" s="84"/>
      <c r="OGI195" s="85"/>
      <c r="OGJ195" s="78"/>
      <c r="OGK195" s="78"/>
      <c r="OGL195" s="78"/>
      <c r="OGM195" s="100"/>
      <c r="OGN195" s="78"/>
      <c r="OGO195" s="81"/>
      <c r="OGP195" s="102"/>
      <c r="OGQ195" s="80"/>
      <c r="OGR195" s="78"/>
      <c r="OGS195" s="78"/>
      <c r="OGT195" s="78"/>
      <c r="OGU195" s="78"/>
      <c r="OGV195" s="83"/>
      <c r="OGW195" s="84"/>
      <c r="OGX195" s="84"/>
      <c r="OGY195" s="84"/>
      <c r="OGZ195" s="85"/>
      <c r="OHA195" s="78"/>
      <c r="OHB195" s="78"/>
      <c r="OHC195" s="78"/>
      <c r="OHD195" s="100"/>
      <c r="OHE195" s="78"/>
      <c r="OHF195" s="81"/>
      <c r="OHG195" s="102"/>
      <c r="OHH195" s="80"/>
      <c r="OHI195" s="78"/>
      <c r="OHJ195" s="78"/>
      <c r="OHK195" s="78"/>
      <c r="OHL195" s="78"/>
      <c r="OHM195" s="83"/>
      <c r="OHN195" s="84"/>
      <c r="OHO195" s="84"/>
      <c r="OHP195" s="84"/>
      <c r="OHQ195" s="85"/>
      <c r="OHR195" s="78"/>
      <c r="OHS195" s="78"/>
      <c r="OHT195" s="78"/>
      <c r="OHU195" s="100"/>
      <c r="OHV195" s="78"/>
      <c r="OHW195" s="81"/>
      <c r="OHX195" s="102"/>
      <c r="OHY195" s="80"/>
      <c r="OHZ195" s="78"/>
      <c r="OIA195" s="78"/>
      <c r="OIB195" s="78"/>
      <c r="OIC195" s="78"/>
      <c r="OID195" s="83"/>
      <c r="OIE195" s="84"/>
      <c r="OIF195" s="84"/>
      <c r="OIG195" s="84"/>
      <c r="OIH195" s="85"/>
      <c r="OII195" s="78"/>
      <c r="OIJ195" s="78"/>
      <c r="OIK195" s="78"/>
      <c r="OIL195" s="100"/>
      <c r="OIM195" s="78"/>
      <c r="OIN195" s="81"/>
      <c r="OIO195" s="102"/>
      <c r="OIP195" s="80"/>
      <c r="OIQ195" s="78"/>
      <c r="OIR195" s="78"/>
      <c r="OIS195" s="78"/>
      <c r="OIT195" s="78"/>
      <c r="OIU195" s="83"/>
      <c r="OIV195" s="84"/>
      <c r="OIW195" s="84"/>
      <c r="OIX195" s="84"/>
      <c r="OIY195" s="85"/>
      <c r="OIZ195" s="78"/>
      <c r="OJA195" s="78"/>
      <c r="OJB195" s="78"/>
      <c r="OJC195" s="100"/>
      <c r="OJD195" s="78"/>
      <c r="OJE195" s="81"/>
      <c r="OJF195" s="102"/>
      <c r="OJG195" s="80"/>
      <c r="OJH195" s="78"/>
      <c r="OJI195" s="78"/>
      <c r="OJJ195" s="78"/>
      <c r="OJK195" s="78"/>
      <c r="OJL195" s="83"/>
      <c r="OJM195" s="84"/>
      <c r="OJN195" s="84"/>
      <c r="OJO195" s="84"/>
      <c r="OJP195" s="85"/>
      <c r="OJQ195" s="78"/>
      <c r="OJR195" s="78"/>
      <c r="OJS195" s="78"/>
      <c r="OJT195" s="100"/>
      <c r="OJU195" s="78"/>
      <c r="OJV195" s="81"/>
      <c r="OJW195" s="102"/>
      <c r="OJX195" s="80"/>
      <c r="OJY195" s="78"/>
      <c r="OJZ195" s="78"/>
      <c r="OKA195" s="78"/>
      <c r="OKB195" s="78"/>
      <c r="OKC195" s="83"/>
      <c r="OKD195" s="84"/>
      <c r="OKE195" s="84"/>
      <c r="OKF195" s="84"/>
      <c r="OKG195" s="85"/>
      <c r="OKH195" s="78"/>
      <c r="OKI195" s="78"/>
      <c r="OKJ195" s="78"/>
      <c r="OKK195" s="100"/>
      <c r="OKL195" s="78"/>
      <c r="OKM195" s="81"/>
      <c r="OKN195" s="102"/>
      <c r="OKO195" s="80"/>
      <c r="OKP195" s="78"/>
      <c r="OKQ195" s="78"/>
      <c r="OKR195" s="78"/>
      <c r="OKS195" s="78"/>
      <c r="OKT195" s="83"/>
      <c r="OKU195" s="84"/>
      <c r="OKV195" s="84"/>
      <c r="OKW195" s="84"/>
      <c r="OKX195" s="85"/>
      <c r="OKY195" s="78"/>
      <c r="OKZ195" s="78"/>
      <c r="OLA195" s="78"/>
      <c r="OLB195" s="100"/>
      <c r="OLC195" s="78"/>
      <c r="OLD195" s="81"/>
      <c r="OLE195" s="102"/>
      <c r="OLF195" s="80"/>
      <c r="OLG195" s="78"/>
      <c r="OLH195" s="78"/>
      <c r="OLI195" s="78"/>
      <c r="OLJ195" s="78"/>
      <c r="OLK195" s="83"/>
      <c r="OLL195" s="84"/>
      <c r="OLM195" s="84"/>
      <c r="OLN195" s="84"/>
      <c r="OLO195" s="85"/>
      <c r="OLP195" s="78"/>
      <c r="OLQ195" s="78"/>
      <c r="OLR195" s="78"/>
      <c r="OLS195" s="100"/>
      <c r="OLT195" s="78"/>
      <c r="OLU195" s="81"/>
      <c r="OLV195" s="102"/>
      <c r="OLW195" s="80"/>
      <c r="OLX195" s="78"/>
      <c r="OLY195" s="78"/>
      <c r="OLZ195" s="78"/>
      <c r="OMA195" s="78"/>
      <c r="OMB195" s="83"/>
      <c r="OMC195" s="84"/>
      <c r="OMD195" s="84"/>
      <c r="OME195" s="84"/>
      <c r="OMF195" s="85"/>
      <c r="OMG195" s="78"/>
      <c r="OMH195" s="78"/>
      <c r="OMI195" s="78"/>
      <c r="OMJ195" s="100"/>
      <c r="OMK195" s="78"/>
      <c r="OML195" s="81"/>
      <c r="OMM195" s="102"/>
      <c r="OMN195" s="80"/>
      <c r="OMO195" s="78"/>
      <c r="OMP195" s="78"/>
      <c r="OMQ195" s="78"/>
      <c r="OMR195" s="78"/>
      <c r="OMS195" s="83"/>
      <c r="OMT195" s="84"/>
      <c r="OMU195" s="84"/>
      <c r="OMV195" s="84"/>
      <c r="OMW195" s="85"/>
      <c r="OMX195" s="78"/>
      <c r="OMY195" s="78"/>
      <c r="OMZ195" s="78"/>
      <c r="ONA195" s="100"/>
      <c r="ONB195" s="78"/>
      <c r="ONC195" s="81"/>
      <c r="OND195" s="102"/>
      <c r="ONE195" s="80"/>
      <c r="ONF195" s="78"/>
      <c r="ONG195" s="78"/>
      <c r="ONH195" s="78"/>
      <c r="ONI195" s="78"/>
      <c r="ONJ195" s="83"/>
      <c r="ONK195" s="84"/>
      <c r="ONL195" s="84"/>
      <c r="ONM195" s="84"/>
      <c r="ONN195" s="85"/>
      <c r="ONO195" s="78"/>
      <c r="ONP195" s="78"/>
      <c r="ONQ195" s="78"/>
      <c r="ONR195" s="100"/>
      <c r="ONS195" s="78"/>
      <c r="ONT195" s="81"/>
      <c r="ONU195" s="102"/>
      <c r="ONV195" s="80"/>
      <c r="ONW195" s="78"/>
      <c r="ONX195" s="78"/>
      <c r="ONY195" s="78"/>
      <c r="ONZ195" s="78"/>
      <c r="OOA195" s="83"/>
      <c r="OOB195" s="84"/>
      <c r="OOC195" s="84"/>
      <c r="OOD195" s="84"/>
      <c r="OOE195" s="85"/>
      <c r="OOF195" s="78"/>
      <c r="OOG195" s="78"/>
      <c r="OOH195" s="78"/>
      <c r="OOI195" s="100"/>
      <c r="OOJ195" s="78"/>
      <c r="OOK195" s="81"/>
      <c r="OOL195" s="102"/>
      <c r="OOM195" s="80"/>
      <c r="OON195" s="78"/>
      <c r="OOO195" s="78"/>
      <c r="OOP195" s="78"/>
      <c r="OOQ195" s="78"/>
      <c r="OOR195" s="83"/>
      <c r="OOS195" s="84"/>
      <c r="OOT195" s="84"/>
      <c r="OOU195" s="84"/>
      <c r="OOV195" s="85"/>
      <c r="OOW195" s="78"/>
      <c r="OOX195" s="78"/>
      <c r="OOY195" s="78"/>
      <c r="OOZ195" s="100"/>
      <c r="OPA195" s="78"/>
      <c r="OPB195" s="81"/>
      <c r="OPC195" s="102"/>
      <c r="OPD195" s="80"/>
      <c r="OPE195" s="78"/>
      <c r="OPF195" s="78"/>
      <c r="OPG195" s="78"/>
      <c r="OPH195" s="78"/>
      <c r="OPI195" s="83"/>
      <c r="OPJ195" s="84"/>
      <c r="OPK195" s="84"/>
      <c r="OPL195" s="84"/>
      <c r="OPM195" s="85"/>
      <c r="OPN195" s="78"/>
      <c r="OPO195" s="78"/>
      <c r="OPP195" s="78"/>
      <c r="OPQ195" s="100"/>
      <c r="OPR195" s="78"/>
      <c r="OPS195" s="81"/>
      <c r="OPT195" s="102"/>
      <c r="OPU195" s="80"/>
      <c r="OPV195" s="78"/>
      <c r="OPW195" s="78"/>
      <c r="OPX195" s="78"/>
      <c r="OPY195" s="78"/>
      <c r="OPZ195" s="83"/>
      <c r="OQA195" s="84"/>
      <c r="OQB195" s="84"/>
      <c r="OQC195" s="84"/>
      <c r="OQD195" s="85"/>
      <c r="OQE195" s="78"/>
      <c r="OQF195" s="78"/>
      <c r="OQG195" s="78"/>
      <c r="OQH195" s="100"/>
      <c r="OQI195" s="78"/>
      <c r="OQJ195" s="81"/>
      <c r="OQK195" s="102"/>
      <c r="OQL195" s="80"/>
      <c r="OQM195" s="78"/>
      <c r="OQN195" s="78"/>
      <c r="OQO195" s="78"/>
      <c r="OQP195" s="78"/>
      <c r="OQQ195" s="83"/>
      <c r="OQR195" s="84"/>
      <c r="OQS195" s="84"/>
      <c r="OQT195" s="84"/>
      <c r="OQU195" s="85"/>
      <c r="OQV195" s="78"/>
      <c r="OQW195" s="78"/>
      <c r="OQX195" s="78"/>
      <c r="OQY195" s="100"/>
      <c r="OQZ195" s="78"/>
      <c r="ORA195" s="81"/>
      <c r="ORB195" s="102"/>
      <c r="ORC195" s="80"/>
      <c r="ORD195" s="78"/>
      <c r="ORE195" s="78"/>
      <c r="ORF195" s="78"/>
      <c r="ORG195" s="78"/>
      <c r="ORH195" s="83"/>
      <c r="ORI195" s="84"/>
      <c r="ORJ195" s="84"/>
      <c r="ORK195" s="84"/>
      <c r="ORL195" s="85"/>
      <c r="ORM195" s="78"/>
      <c r="ORN195" s="78"/>
      <c r="ORO195" s="78"/>
      <c r="ORP195" s="100"/>
      <c r="ORQ195" s="78"/>
      <c r="ORR195" s="81"/>
      <c r="ORS195" s="102"/>
      <c r="ORT195" s="80"/>
      <c r="ORU195" s="78"/>
      <c r="ORV195" s="78"/>
      <c r="ORW195" s="78"/>
      <c r="ORX195" s="78"/>
      <c r="ORY195" s="83"/>
      <c r="ORZ195" s="84"/>
      <c r="OSA195" s="84"/>
      <c r="OSB195" s="84"/>
      <c r="OSC195" s="85"/>
      <c r="OSD195" s="78"/>
      <c r="OSE195" s="78"/>
      <c r="OSF195" s="78"/>
      <c r="OSG195" s="100"/>
      <c r="OSH195" s="78"/>
      <c r="OSI195" s="81"/>
      <c r="OSJ195" s="102"/>
      <c r="OSK195" s="80"/>
      <c r="OSL195" s="78"/>
      <c r="OSM195" s="78"/>
      <c r="OSN195" s="78"/>
      <c r="OSO195" s="78"/>
      <c r="OSP195" s="83"/>
      <c r="OSQ195" s="84"/>
      <c r="OSR195" s="84"/>
      <c r="OSS195" s="84"/>
      <c r="OST195" s="85"/>
      <c r="OSU195" s="78"/>
      <c r="OSV195" s="78"/>
      <c r="OSW195" s="78"/>
      <c r="OSX195" s="100"/>
      <c r="OSY195" s="78"/>
      <c r="OSZ195" s="81"/>
      <c r="OTA195" s="102"/>
      <c r="OTB195" s="80"/>
      <c r="OTC195" s="78"/>
      <c r="OTD195" s="78"/>
      <c r="OTE195" s="78"/>
      <c r="OTF195" s="78"/>
      <c r="OTG195" s="83"/>
      <c r="OTH195" s="84"/>
      <c r="OTI195" s="84"/>
      <c r="OTJ195" s="84"/>
      <c r="OTK195" s="85"/>
      <c r="OTL195" s="78"/>
      <c r="OTM195" s="78"/>
      <c r="OTN195" s="78"/>
      <c r="OTO195" s="100"/>
      <c r="OTP195" s="78"/>
      <c r="OTQ195" s="81"/>
      <c r="OTR195" s="102"/>
      <c r="OTS195" s="80"/>
      <c r="OTT195" s="78"/>
      <c r="OTU195" s="78"/>
      <c r="OTV195" s="78"/>
      <c r="OTW195" s="78"/>
      <c r="OTX195" s="83"/>
      <c r="OTY195" s="84"/>
      <c r="OTZ195" s="84"/>
      <c r="OUA195" s="84"/>
      <c r="OUB195" s="85"/>
      <c r="OUC195" s="78"/>
      <c r="OUD195" s="78"/>
      <c r="OUE195" s="78"/>
      <c r="OUF195" s="100"/>
      <c r="OUG195" s="78"/>
      <c r="OUH195" s="81"/>
      <c r="OUI195" s="102"/>
      <c r="OUJ195" s="80"/>
      <c r="OUK195" s="78"/>
      <c r="OUL195" s="78"/>
      <c r="OUM195" s="78"/>
      <c r="OUN195" s="78"/>
      <c r="OUO195" s="83"/>
      <c r="OUP195" s="84"/>
      <c r="OUQ195" s="84"/>
      <c r="OUR195" s="84"/>
      <c r="OUS195" s="85"/>
      <c r="OUT195" s="78"/>
      <c r="OUU195" s="78"/>
      <c r="OUV195" s="78"/>
      <c r="OUW195" s="100"/>
      <c r="OUX195" s="78"/>
      <c r="OUY195" s="81"/>
      <c r="OUZ195" s="102"/>
      <c r="OVA195" s="80"/>
      <c r="OVB195" s="78"/>
      <c r="OVC195" s="78"/>
      <c r="OVD195" s="78"/>
      <c r="OVE195" s="78"/>
      <c r="OVF195" s="83"/>
      <c r="OVG195" s="84"/>
      <c r="OVH195" s="84"/>
      <c r="OVI195" s="84"/>
      <c r="OVJ195" s="85"/>
      <c r="OVK195" s="78"/>
      <c r="OVL195" s="78"/>
      <c r="OVM195" s="78"/>
      <c r="OVN195" s="100"/>
      <c r="OVO195" s="78"/>
      <c r="OVP195" s="81"/>
      <c r="OVQ195" s="102"/>
      <c r="OVR195" s="80"/>
      <c r="OVS195" s="78"/>
      <c r="OVT195" s="78"/>
      <c r="OVU195" s="78"/>
      <c r="OVV195" s="78"/>
      <c r="OVW195" s="83"/>
      <c r="OVX195" s="84"/>
      <c r="OVY195" s="84"/>
      <c r="OVZ195" s="84"/>
      <c r="OWA195" s="85"/>
      <c r="OWB195" s="78"/>
      <c r="OWC195" s="78"/>
      <c r="OWD195" s="78"/>
      <c r="OWE195" s="100"/>
      <c r="OWF195" s="78"/>
      <c r="OWG195" s="81"/>
      <c r="OWH195" s="102"/>
      <c r="OWI195" s="80"/>
      <c r="OWJ195" s="78"/>
      <c r="OWK195" s="78"/>
      <c r="OWL195" s="78"/>
      <c r="OWM195" s="78"/>
      <c r="OWN195" s="83"/>
      <c r="OWO195" s="84"/>
      <c r="OWP195" s="84"/>
      <c r="OWQ195" s="84"/>
      <c r="OWR195" s="85"/>
      <c r="OWS195" s="78"/>
      <c r="OWT195" s="78"/>
      <c r="OWU195" s="78"/>
      <c r="OWV195" s="100"/>
      <c r="OWW195" s="78"/>
      <c r="OWX195" s="81"/>
      <c r="OWY195" s="102"/>
      <c r="OWZ195" s="80"/>
      <c r="OXA195" s="78"/>
      <c r="OXB195" s="78"/>
      <c r="OXC195" s="78"/>
      <c r="OXD195" s="78"/>
      <c r="OXE195" s="83"/>
      <c r="OXF195" s="84"/>
      <c r="OXG195" s="84"/>
      <c r="OXH195" s="84"/>
      <c r="OXI195" s="85"/>
      <c r="OXJ195" s="78"/>
      <c r="OXK195" s="78"/>
      <c r="OXL195" s="78"/>
      <c r="OXM195" s="100"/>
      <c r="OXN195" s="78"/>
      <c r="OXO195" s="81"/>
      <c r="OXP195" s="102"/>
      <c r="OXQ195" s="80"/>
      <c r="OXR195" s="78"/>
      <c r="OXS195" s="78"/>
      <c r="OXT195" s="78"/>
      <c r="OXU195" s="78"/>
      <c r="OXV195" s="83"/>
      <c r="OXW195" s="84"/>
      <c r="OXX195" s="84"/>
      <c r="OXY195" s="84"/>
      <c r="OXZ195" s="85"/>
      <c r="OYA195" s="78"/>
      <c r="OYB195" s="78"/>
      <c r="OYC195" s="78"/>
      <c r="OYD195" s="100"/>
      <c r="OYE195" s="78"/>
      <c r="OYF195" s="81"/>
      <c r="OYG195" s="102"/>
      <c r="OYH195" s="80"/>
      <c r="OYI195" s="78"/>
      <c r="OYJ195" s="78"/>
      <c r="OYK195" s="78"/>
      <c r="OYL195" s="78"/>
      <c r="OYM195" s="83"/>
      <c r="OYN195" s="84"/>
      <c r="OYO195" s="84"/>
      <c r="OYP195" s="84"/>
      <c r="OYQ195" s="85"/>
      <c r="OYR195" s="78"/>
      <c r="OYS195" s="78"/>
      <c r="OYT195" s="78"/>
      <c r="OYU195" s="100"/>
      <c r="OYV195" s="78"/>
      <c r="OYW195" s="81"/>
      <c r="OYX195" s="102"/>
      <c r="OYY195" s="80"/>
      <c r="OYZ195" s="78"/>
      <c r="OZA195" s="78"/>
      <c r="OZB195" s="78"/>
      <c r="OZC195" s="78"/>
      <c r="OZD195" s="83"/>
      <c r="OZE195" s="84"/>
      <c r="OZF195" s="84"/>
      <c r="OZG195" s="84"/>
      <c r="OZH195" s="85"/>
      <c r="OZI195" s="78"/>
      <c r="OZJ195" s="78"/>
      <c r="OZK195" s="78"/>
      <c r="OZL195" s="100"/>
      <c r="OZM195" s="78"/>
      <c r="OZN195" s="81"/>
      <c r="OZO195" s="102"/>
      <c r="OZP195" s="80"/>
      <c r="OZQ195" s="78"/>
      <c r="OZR195" s="78"/>
      <c r="OZS195" s="78"/>
      <c r="OZT195" s="78"/>
      <c r="OZU195" s="83"/>
      <c r="OZV195" s="84"/>
      <c r="OZW195" s="84"/>
      <c r="OZX195" s="84"/>
      <c r="OZY195" s="85"/>
      <c r="OZZ195" s="78"/>
      <c r="PAA195" s="78"/>
      <c r="PAB195" s="78"/>
      <c r="PAC195" s="100"/>
      <c r="PAD195" s="78"/>
      <c r="PAE195" s="81"/>
      <c r="PAF195" s="102"/>
      <c r="PAG195" s="80"/>
      <c r="PAH195" s="78"/>
      <c r="PAI195" s="78"/>
      <c r="PAJ195" s="78"/>
      <c r="PAK195" s="78"/>
      <c r="PAL195" s="83"/>
      <c r="PAM195" s="84"/>
      <c r="PAN195" s="84"/>
      <c r="PAO195" s="84"/>
      <c r="PAP195" s="85"/>
      <c r="PAQ195" s="78"/>
      <c r="PAR195" s="78"/>
      <c r="PAS195" s="78"/>
      <c r="PAT195" s="100"/>
      <c r="PAU195" s="78"/>
      <c r="PAV195" s="81"/>
      <c r="PAW195" s="102"/>
      <c r="PAX195" s="80"/>
      <c r="PAY195" s="78"/>
      <c r="PAZ195" s="78"/>
      <c r="PBA195" s="78"/>
      <c r="PBB195" s="78"/>
      <c r="PBC195" s="83"/>
      <c r="PBD195" s="84"/>
      <c r="PBE195" s="84"/>
      <c r="PBF195" s="84"/>
      <c r="PBG195" s="85"/>
      <c r="PBH195" s="78"/>
      <c r="PBI195" s="78"/>
      <c r="PBJ195" s="78"/>
      <c r="PBK195" s="100"/>
      <c r="PBL195" s="78"/>
      <c r="PBM195" s="81"/>
      <c r="PBN195" s="102"/>
      <c r="PBO195" s="80"/>
      <c r="PBP195" s="78"/>
      <c r="PBQ195" s="78"/>
      <c r="PBR195" s="78"/>
      <c r="PBS195" s="78"/>
      <c r="PBT195" s="83"/>
      <c r="PBU195" s="84"/>
      <c r="PBV195" s="84"/>
      <c r="PBW195" s="84"/>
      <c r="PBX195" s="85"/>
      <c r="PBY195" s="78"/>
      <c r="PBZ195" s="78"/>
      <c r="PCA195" s="78"/>
      <c r="PCB195" s="100"/>
      <c r="PCC195" s="78"/>
      <c r="PCD195" s="81"/>
      <c r="PCE195" s="102"/>
      <c r="PCF195" s="80"/>
      <c r="PCG195" s="78"/>
      <c r="PCH195" s="78"/>
      <c r="PCI195" s="78"/>
      <c r="PCJ195" s="78"/>
      <c r="PCK195" s="83"/>
      <c r="PCL195" s="84"/>
      <c r="PCM195" s="84"/>
      <c r="PCN195" s="84"/>
      <c r="PCO195" s="85"/>
      <c r="PCP195" s="78"/>
      <c r="PCQ195" s="78"/>
      <c r="PCR195" s="78"/>
      <c r="PCS195" s="100"/>
      <c r="PCT195" s="78"/>
      <c r="PCU195" s="81"/>
      <c r="PCV195" s="102"/>
      <c r="PCW195" s="80"/>
      <c r="PCX195" s="78"/>
      <c r="PCY195" s="78"/>
      <c r="PCZ195" s="78"/>
      <c r="PDA195" s="78"/>
      <c r="PDB195" s="83"/>
      <c r="PDC195" s="84"/>
      <c r="PDD195" s="84"/>
      <c r="PDE195" s="84"/>
      <c r="PDF195" s="85"/>
      <c r="PDG195" s="78"/>
      <c r="PDH195" s="78"/>
      <c r="PDI195" s="78"/>
      <c r="PDJ195" s="100"/>
      <c r="PDK195" s="78"/>
      <c r="PDL195" s="81"/>
      <c r="PDM195" s="102"/>
      <c r="PDN195" s="80"/>
      <c r="PDO195" s="78"/>
      <c r="PDP195" s="78"/>
      <c r="PDQ195" s="78"/>
      <c r="PDR195" s="78"/>
      <c r="PDS195" s="83"/>
      <c r="PDT195" s="84"/>
      <c r="PDU195" s="84"/>
      <c r="PDV195" s="84"/>
      <c r="PDW195" s="85"/>
      <c r="PDX195" s="78"/>
      <c r="PDY195" s="78"/>
      <c r="PDZ195" s="78"/>
      <c r="PEA195" s="100"/>
      <c r="PEB195" s="78"/>
      <c r="PEC195" s="81"/>
      <c r="PED195" s="102"/>
      <c r="PEE195" s="80"/>
      <c r="PEF195" s="78"/>
      <c r="PEG195" s="78"/>
      <c r="PEH195" s="78"/>
      <c r="PEI195" s="78"/>
      <c r="PEJ195" s="83"/>
      <c r="PEK195" s="84"/>
      <c r="PEL195" s="84"/>
      <c r="PEM195" s="84"/>
      <c r="PEN195" s="85"/>
      <c r="PEO195" s="78"/>
      <c r="PEP195" s="78"/>
      <c r="PEQ195" s="78"/>
      <c r="PER195" s="100"/>
      <c r="PES195" s="78"/>
      <c r="PET195" s="81"/>
      <c r="PEU195" s="102"/>
      <c r="PEV195" s="80"/>
      <c r="PEW195" s="78"/>
      <c r="PEX195" s="78"/>
      <c r="PEY195" s="78"/>
      <c r="PEZ195" s="78"/>
      <c r="PFA195" s="83"/>
      <c r="PFB195" s="84"/>
      <c r="PFC195" s="84"/>
      <c r="PFD195" s="84"/>
      <c r="PFE195" s="85"/>
      <c r="PFF195" s="78"/>
      <c r="PFG195" s="78"/>
      <c r="PFH195" s="78"/>
      <c r="PFI195" s="100"/>
      <c r="PFJ195" s="78"/>
      <c r="PFK195" s="81"/>
      <c r="PFL195" s="102"/>
      <c r="PFM195" s="80"/>
      <c r="PFN195" s="78"/>
      <c r="PFO195" s="78"/>
      <c r="PFP195" s="78"/>
      <c r="PFQ195" s="78"/>
      <c r="PFR195" s="83"/>
      <c r="PFS195" s="84"/>
      <c r="PFT195" s="84"/>
      <c r="PFU195" s="84"/>
      <c r="PFV195" s="85"/>
      <c r="PFW195" s="78"/>
      <c r="PFX195" s="78"/>
      <c r="PFY195" s="78"/>
      <c r="PFZ195" s="100"/>
      <c r="PGA195" s="78"/>
      <c r="PGB195" s="81"/>
      <c r="PGC195" s="102"/>
      <c r="PGD195" s="80"/>
      <c r="PGE195" s="78"/>
      <c r="PGF195" s="78"/>
      <c r="PGG195" s="78"/>
      <c r="PGH195" s="78"/>
      <c r="PGI195" s="83"/>
      <c r="PGJ195" s="84"/>
      <c r="PGK195" s="84"/>
      <c r="PGL195" s="84"/>
      <c r="PGM195" s="85"/>
      <c r="PGN195" s="78"/>
      <c r="PGO195" s="78"/>
      <c r="PGP195" s="78"/>
      <c r="PGQ195" s="100"/>
      <c r="PGR195" s="78"/>
      <c r="PGS195" s="81"/>
      <c r="PGT195" s="102"/>
      <c r="PGU195" s="80"/>
      <c r="PGV195" s="78"/>
      <c r="PGW195" s="78"/>
      <c r="PGX195" s="78"/>
      <c r="PGY195" s="78"/>
      <c r="PGZ195" s="83"/>
      <c r="PHA195" s="84"/>
      <c r="PHB195" s="84"/>
      <c r="PHC195" s="84"/>
      <c r="PHD195" s="85"/>
      <c r="PHE195" s="78"/>
      <c r="PHF195" s="78"/>
      <c r="PHG195" s="78"/>
      <c r="PHH195" s="100"/>
      <c r="PHI195" s="78"/>
      <c r="PHJ195" s="81"/>
      <c r="PHK195" s="102"/>
      <c r="PHL195" s="80"/>
      <c r="PHM195" s="78"/>
      <c r="PHN195" s="78"/>
      <c r="PHO195" s="78"/>
      <c r="PHP195" s="78"/>
      <c r="PHQ195" s="83"/>
      <c r="PHR195" s="84"/>
      <c r="PHS195" s="84"/>
      <c r="PHT195" s="84"/>
      <c r="PHU195" s="85"/>
      <c r="PHV195" s="78"/>
      <c r="PHW195" s="78"/>
      <c r="PHX195" s="78"/>
      <c r="PHY195" s="100"/>
      <c r="PHZ195" s="78"/>
      <c r="PIA195" s="81"/>
      <c r="PIB195" s="102"/>
      <c r="PIC195" s="80"/>
      <c r="PID195" s="78"/>
      <c r="PIE195" s="78"/>
      <c r="PIF195" s="78"/>
      <c r="PIG195" s="78"/>
      <c r="PIH195" s="83"/>
      <c r="PII195" s="84"/>
      <c r="PIJ195" s="84"/>
      <c r="PIK195" s="84"/>
      <c r="PIL195" s="85"/>
      <c r="PIM195" s="78"/>
      <c r="PIN195" s="78"/>
      <c r="PIO195" s="78"/>
      <c r="PIP195" s="100"/>
      <c r="PIQ195" s="78"/>
      <c r="PIR195" s="81"/>
      <c r="PIS195" s="102"/>
      <c r="PIT195" s="80"/>
      <c r="PIU195" s="78"/>
      <c r="PIV195" s="78"/>
      <c r="PIW195" s="78"/>
      <c r="PIX195" s="78"/>
      <c r="PIY195" s="83"/>
      <c r="PIZ195" s="84"/>
      <c r="PJA195" s="84"/>
      <c r="PJB195" s="84"/>
      <c r="PJC195" s="85"/>
      <c r="PJD195" s="78"/>
      <c r="PJE195" s="78"/>
      <c r="PJF195" s="78"/>
      <c r="PJG195" s="100"/>
      <c r="PJH195" s="78"/>
      <c r="PJI195" s="81"/>
      <c r="PJJ195" s="102"/>
      <c r="PJK195" s="80"/>
      <c r="PJL195" s="78"/>
      <c r="PJM195" s="78"/>
      <c r="PJN195" s="78"/>
      <c r="PJO195" s="78"/>
      <c r="PJP195" s="83"/>
      <c r="PJQ195" s="84"/>
      <c r="PJR195" s="84"/>
      <c r="PJS195" s="84"/>
      <c r="PJT195" s="85"/>
      <c r="PJU195" s="78"/>
      <c r="PJV195" s="78"/>
      <c r="PJW195" s="78"/>
      <c r="PJX195" s="100"/>
      <c r="PJY195" s="78"/>
      <c r="PJZ195" s="81"/>
      <c r="PKA195" s="102"/>
      <c r="PKB195" s="80"/>
      <c r="PKC195" s="78"/>
      <c r="PKD195" s="78"/>
      <c r="PKE195" s="78"/>
      <c r="PKF195" s="78"/>
      <c r="PKG195" s="83"/>
      <c r="PKH195" s="84"/>
      <c r="PKI195" s="84"/>
      <c r="PKJ195" s="84"/>
      <c r="PKK195" s="85"/>
      <c r="PKL195" s="78"/>
      <c r="PKM195" s="78"/>
      <c r="PKN195" s="78"/>
      <c r="PKO195" s="100"/>
      <c r="PKP195" s="78"/>
      <c r="PKQ195" s="81"/>
      <c r="PKR195" s="102"/>
      <c r="PKS195" s="80"/>
      <c r="PKT195" s="78"/>
      <c r="PKU195" s="78"/>
      <c r="PKV195" s="78"/>
      <c r="PKW195" s="78"/>
      <c r="PKX195" s="83"/>
      <c r="PKY195" s="84"/>
      <c r="PKZ195" s="84"/>
      <c r="PLA195" s="84"/>
      <c r="PLB195" s="85"/>
      <c r="PLC195" s="78"/>
      <c r="PLD195" s="78"/>
      <c r="PLE195" s="78"/>
      <c r="PLF195" s="100"/>
      <c r="PLG195" s="78"/>
      <c r="PLH195" s="81"/>
      <c r="PLI195" s="102"/>
      <c r="PLJ195" s="80"/>
      <c r="PLK195" s="78"/>
      <c r="PLL195" s="78"/>
      <c r="PLM195" s="78"/>
      <c r="PLN195" s="78"/>
      <c r="PLO195" s="83"/>
      <c r="PLP195" s="84"/>
      <c r="PLQ195" s="84"/>
      <c r="PLR195" s="84"/>
      <c r="PLS195" s="85"/>
      <c r="PLT195" s="78"/>
      <c r="PLU195" s="78"/>
      <c r="PLV195" s="78"/>
      <c r="PLW195" s="100"/>
      <c r="PLX195" s="78"/>
      <c r="PLY195" s="81"/>
      <c r="PLZ195" s="102"/>
      <c r="PMA195" s="80"/>
      <c r="PMB195" s="78"/>
      <c r="PMC195" s="78"/>
      <c r="PMD195" s="78"/>
      <c r="PME195" s="78"/>
      <c r="PMF195" s="83"/>
      <c r="PMG195" s="84"/>
      <c r="PMH195" s="84"/>
      <c r="PMI195" s="84"/>
      <c r="PMJ195" s="85"/>
      <c r="PMK195" s="78"/>
      <c r="PML195" s="78"/>
      <c r="PMM195" s="78"/>
      <c r="PMN195" s="100"/>
      <c r="PMO195" s="78"/>
      <c r="PMP195" s="81"/>
      <c r="PMQ195" s="102"/>
      <c r="PMR195" s="80"/>
      <c r="PMS195" s="78"/>
      <c r="PMT195" s="78"/>
      <c r="PMU195" s="78"/>
      <c r="PMV195" s="78"/>
      <c r="PMW195" s="83"/>
      <c r="PMX195" s="84"/>
      <c r="PMY195" s="84"/>
      <c r="PMZ195" s="84"/>
      <c r="PNA195" s="85"/>
      <c r="PNB195" s="78"/>
      <c r="PNC195" s="78"/>
      <c r="PND195" s="78"/>
      <c r="PNE195" s="100"/>
      <c r="PNF195" s="78"/>
      <c r="PNG195" s="81"/>
      <c r="PNH195" s="102"/>
      <c r="PNI195" s="80"/>
      <c r="PNJ195" s="78"/>
      <c r="PNK195" s="78"/>
      <c r="PNL195" s="78"/>
      <c r="PNM195" s="78"/>
      <c r="PNN195" s="83"/>
      <c r="PNO195" s="84"/>
      <c r="PNP195" s="84"/>
      <c r="PNQ195" s="84"/>
      <c r="PNR195" s="85"/>
      <c r="PNS195" s="78"/>
      <c r="PNT195" s="78"/>
      <c r="PNU195" s="78"/>
      <c r="PNV195" s="100"/>
      <c r="PNW195" s="78"/>
      <c r="PNX195" s="81"/>
      <c r="PNY195" s="102"/>
      <c r="PNZ195" s="80"/>
      <c r="POA195" s="78"/>
      <c r="POB195" s="78"/>
      <c r="POC195" s="78"/>
      <c r="POD195" s="78"/>
      <c r="POE195" s="83"/>
      <c r="POF195" s="84"/>
      <c r="POG195" s="84"/>
      <c r="POH195" s="84"/>
      <c r="POI195" s="85"/>
      <c r="POJ195" s="78"/>
      <c r="POK195" s="78"/>
      <c r="POL195" s="78"/>
      <c r="POM195" s="100"/>
      <c r="PON195" s="78"/>
      <c r="POO195" s="81"/>
      <c r="POP195" s="102"/>
      <c r="POQ195" s="80"/>
      <c r="POR195" s="78"/>
      <c r="POS195" s="78"/>
      <c r="POT195" s="78"/>
      <c r="POU195" s="78"/>
      <c r="POV195" s="83"/>
      <c r="POW195" s="84"/>
      <c r="POX195" s="84"/>
      <c r="POY195" s="84"/>
      <c r="POZ195" s="85"/>
      <c r="PPA195" s="78"/>
      <c r="PPB195" s="78"/>
      <c r="PPC195" s="78"/>
      <c r="PPD195" s="100"/>
      <c r="PPE195" s="78"/>
      <c r="PPF195" s="81"/>
      <c r="PPG195" s="102"/>
      <c r="PPH195" s="80"/>
      <c r="PPI195" s="78"/>
      <c r="PPJ195" s="78"/>
      <c r="PPK195" s="78"/>
      <c r="PPL195" s="78"/>
      <c r="PPM195" s="83"/>
      <c r="PPN195" s="84"/>
      <c r="PPO195" s="84"/>
      <c r="PPP195" s="84"/>
      <c r="PPQ195" s="85"/>
      <c r="PPR195" s="78"/>
      <c r="PPS195" s="78"/>
      <c r="PPT195" s="78"/>
      <c r="PPU195" s="100"/>
      <c r="PPV195" s="78"/>
      <c r="PPW195" s="81"/>
      <c r="PPX195" s="102"/>
      <c r="PPY195" s="80"/>
      <c r="PPZ195" s="78"/>
      <c r="PQA195" s="78"/>
      <c r="PQB195" s="78"/>
      <c r="PQC195" s="78"/>
      <c r="PQD195" s="83"/>
      <c r="PQE195" s="84"/>
      <c r="PQF195" s="84"/>
      <c r="PQG195" s="84"/>
      <c r="PQH195" s="85"/>
      <c r="PQI195" s="78"/>
      <c r="PQJ195" s="78"/>
      <c r="PQK195" s="78"/>
      <c r="PQL195" s="100"/>
      <c r="PQM195" s="78"/>
      <c r="PQN195" s="81"/>
      <c r="PQO195" s="102"/>
      <c r="PQP195" s="80"/>
      <c r="PQQ195" s="78"/>
      <c r="PQR195" s="78"/>
      <c r="PQS195" s="78"/>
      <c r="PQT195" s="78"/>
      <c r="PQU195" s="83"/>
      <c r="PQV195" s="84"/>
      <c r="PQW195" s="84"/>
      <c r="PQX195" s="84"/>
      <c r="PQY195" s="85"/>
      <c r="PQZ195" s="78"/>
      <c r="PRA195" s="78"/>
      <c r="PRB195" s="78"/>
      <c r="PRC195" s="100"/>
      <c r="PRD195" s="78"/>
      <c r="PRE195" s="81"/>
      <c r="PRF195" s="102"/>
      <c r="PRG195" s="80"/>
      <c r="PRH195" s="78"/>
      <c r="PRI195" s="78"/>
      <c r="PRJ195" s="78"/>
      <c r="PRK195" s="78"/>
      <c r="PRL195" s="83"/>
      <c r="PRM195" s="84"/>
      <c r="PRN195" s="84"/>
      <c r="PRO195" s="84"/>
      <c r="PRP195" s="85"/>
      <c r="PRQ195" s="78"/>
      <c r="PRR195" s="78"/>
      <c r="PRS195" s="78"/>
      <c r="PRT195" s="100"/>
      <c r="PRU195" s="78"/>
      <c r="PRV195" s="81"/>
      <c r="PRW195" s="102"/>
      <c r="PRX195" s="80"/>
      <c r="PRY195" s="78"/>
      <c r="PRZ195" s="78"/>
      <c r="PSA195" s="78"/>
      <c r="PSB195" s="78"/>
      <c r="PSC195" s="83"/>
      <c r="PSD195" s="84"/>
      <c r="PSE195" s="84"/>
      <c r="PSF195" s="84"/>
      <c r="PSG195" s="85"/>
      <c r="PSH195" s="78"/>
      <c r="PSI195" s="78"/>
      <c r="PSJ195" s="78"/>
      <c r="PSK195" s="100"/>
      <c r="PSL195" s="78"/>
      <c r="PSM195" s="81"/>
      <c r="PSN195" s="102"/>
      <c r="PSO195" s="80"/>
      <c r="PSP195" s="78"/>
      <c r="PSQ195" s="78"/>
      <c r="PSR195" s="78"/>
      <c r="PSS195" s="78"/>
      <c r="PST195" s="83"/>
      <c r="PSU195" s="84"/>
      <c r="PSV195" s="84"/>
      <c r="PSW195" s="84"/>
      <c r="PSX195" s="85"/>
      <c r="PSY195" s="78"/>
      <c r="PSZ195" s="78"/>
      <c r="PTA195" s="78"/>
      <c r="PTB195" s="100"/>
      <c r="PTC195" s="78"/>
      <c r="PTD195" s="81"/>
      <c r="PTE195" s="102"/>
      <c r="PTF195" s="80"/>
      <c r="PTG195" s="78"/>
      <c r="PTH195" s="78"/>
      <c r="PTI195" s="78"/>
      <c r="PTJ195" s="78"/>
      <c r="PTK195" s="83"/>
      <c r="PTL195" s="84"/>
      <c r="PTM195" s="84"/>
      <c r="PTN195" s="84"/>
      <c r="PTO195" s="85"/>
      <c r="PTP195" s="78"/>
      <c r="PTQ195" s="78"/>
      <c r="PTR195" s="78"/>
      <c r="PTS195" s="100"/>
      <c r="PTT195" s="78"/>
      <c r="PTU195" s="81"/>
      <c r="PTV195" s="102"/>
      <c r="PTW195" s="80"/>
      <c r="PTX195" s="78"/>
      <c r="PTY195" s="78"/>
      <c r="PTZ195" s="78"/>
      <c r="PUA195" s="78"/>
      <c r="PUB195" s="83"/>
      <c r="PUC195" s="84"/>
      <c r="PUD195" s="84"/>
      <c r="PUE195" s="84"/>
      <c r="PUF195" s="85"/>
      <c r="PUG195" s="78"/>
      <c r="PUH195" s="78"/>
      <c r="PUI195" s="78"/>
      <c r="PUJ195" s="100"/>
      <c r="PUK195" s="78"/>
      <c r="PUL195" s="81"/>
      <c r="PUM195" s="102"/>
      <c r="PUN195" s="80"/>
      <c r="PUO195" s="78"/>
      <c r="PUP195" s="78"/>
      <c r="PUQ195" s="78"/>
      <c r="PUR195" s="78"/>
      <c r="PUS195" s="83"/>
      <c r="PUT195" s="84"/>
      <c r="PUU195" s="84"/>
      <c r="PUV195" s="84"/>
      <c r="PUW195" s="85"/>
      <c r="PUX195" s="78"/>
      <c r="PUY195" s="78"/>
      <c r="PUZ195" s="78"/>
      <c r="PVA195" s="100"/>
      <c r="PVB195" s="78"/>
      <c r="PVC195" s="81"/>
      <c r="PVD195" s="102"/>
      <c r="PVE195" s="80"/>
      <c r="PVF195" s="78"/>
      <c r="PVG195" s="78"/>
      <c r="PVH195" s="78"/>
      <c r="PVI195" s="78"/>
      <c r="PVJ195" s="83"/>
      <c r="PVK195" s="84"/>
      <c r="PVL195" s="84"/>
      <c r="PVM195" s="84"/>
      <c r="PVN195" s="85"/>
      <c r="PVO195" s="78"/>
      <c r="PVP195" s="78"/>
      <c r="PVQ195" s="78"/>
      <c r="PVR195" s="100"/>
      <c r="PVS195" s="78"/>
      <c r="PVT195" s="81"/>
      <c r="PVU195" s="102"/>
      <c r="PVV195" s="80"/>
      <c r="PVW195" s="78"/>
      <c r="PVX195" s="78"/>
      <c r="PVY195" s="78"/>
      <c r="PVZ195" s="78"/>
      <c r="PWA195" s="83"/>
      <c r="PWB195" s="84"/>
      <c r="PWC195" s="84"/>
      <c r="PWD195" s="84"/>
      <c r="PWE195" s="85"/>
      <c r="PWF195" s="78"/>
      <c r="PWG195" s="78"/>
      <c r="PWH195" s="78"/>
      <c r="PWI195" s="100"/>
      <c r="PWJ195" s="78"/>
      <c r="PWK195" s="81"/>
      <c r="PWL195" s="102"/>
      <c r="PWM195" s="80"/>
      <c r="PWN195" s="78"/>
      <c r="PWO195" s="78"/>
      <c r="PWP195" s="78"/>
      <c r="PWQ195" s="78"/>
      <c r="PWR195" s="83"/>
      <c r="PWS195" s="84"/>
      <c r="PWT195" s="84"/>
      <c r="PWU195" s="84"/>
      <c r="PWV195" s="85"/>
      <c r="PWW195" s="78"/>
      <c r="PWX195" s="78"/>
      <c r="PWY195" s="78"/>
      <c r="PWZ195" s="100"/>
      <c r="PXA195" s="78"/>
      <c r="PXB195" s="81"/>
      <c r="PXC195" s="102"/>
      <c r="PXD195" s="80"/>
      <c r="PXE195" s="78"/>
      <c r="PXF195" s="78"/>
      <c r="PXG195" s="78"/>
      <c r="PXH195" s="78"/>
      <c r="PXI195" s="83"/>
      <c r="PXJ195" s="84"/>
      <c r="PXK195" s="84"/>
      <c r="PXL195" s="84"/>
      <c r="PXM195" s="85"/>
      <c r="PXN195" s="78"/>
      <c r="PXO195" s="78"/>
      <c r="PXP195" s="78"/>
      <c r="PXQ195" s="100"/>
      <c r="PXR195" s="78"/>
      <c r="PXS195" s="81"/>
      <c r="PXT195" s="102"/>
      <c r="PXU195" s="80"/>
      <c r="PXV195" s="78"/>
      <c r="PXW195" s="78"/>
      <c r="PXX195" s="78"/>
      <c r="PXY195" s="78"/>
      <c r="PXZ195" s="83"/>
      <c r="PYA195" s="84"/>
      <c r="PYB195" s="84"/>
      <c r="PYC195" s="84"/>
      <c r="PYD195" s="85"/>
      <c r="PYE195" s="78"/>
      <c r="PYF195" s="78"/>
      <c r="PYG195" s="78"/>
      <c r="PYH195" s="100"/>
      <c r="PYI195" s="78"/>
      <c r="PYJ195" s="81"/>
      <c r="PYK195" s="102"/>
      <c r="PYL195" s="80"/>
      <c r="PYM195" s="78"/>
      <c r="PYN195" s="78"/>
      <c r="PYO195" s="78"/>
      <c r="PYP195" s="78"/>
      <c r="PYQ195" s="83"/>
      <c r="PYR195" s="84"/>
      <c r="PYS195" s="84"/>
      <c r="PYT195" s="84"/>
      <c r="PYU195" s="85"/>
      <c r="PYV195" s="78"/>
      <c r="PYW195" s="78"/>
      <c r="PYX195" s="78"/>
      <c r="PYY195" s="100"/>
      <c r="PYZ195" s="78"/>
      <c r="PZA195" s="81"/>
      <c r="PZB195" s="102"/>
      <c r="PZC195" s="80"/>
      <c r="PZD195" s="78"/>
      <c r="PZE195" s="78"/>
      <c r="PZF195" s="78"/>
      <c r="PZG195" s="78"/>
      <c r="PZH195" s="83"/>
      <c r="PZI195" s="84"/>
      <c r="PZJ195" s="84"/>
      <c r="PZK195" s="84"/>
      <c r="PZL195" s="85"/>
      <c r="PZM195" s="78"/>
      <c r="PZN195" s="78"/>
      <c r="PZO195" s="78"/>
      <c r="PZP195" s="100"/>
      <c r="PZQ195" s="78"/>
      <c r="PZR195" s="81"/>
      <c r="PZS195" s="102"/>
      <c r="PZT195" s="80"/>
      <c r="PZU195" s="78"/>
      <c r="PZV195" s="78"/>
      <c r="PZW195" s="78"/>
      <c r="PZX195" s="78"/>
      <c r="PZY195" s="83"/>
      <c r="PZZ195" s="84"/>
      <c r="QAA195" s="84"/>
      <c r="QAB195" s="84"/>
      <c r="QAC195" s="85"/>
      <c r="QAD195" s="78"/>
      <c r="QAE195" s="78"/>
      <c r="QAF195" s="78"/>
      <c r="QAG195" s="100"/>
      <c r="QAH195" s="78"/>
      <c r="QAI195" s="81"/>
      <c r="QAJ195" s="102"/>
      <c r="QAK195" s="80"/>
      <c r="QAL195" s="78"/>
      <c r="QAM195" s="78"/>
      <c r="QAN195" s="78"/>
      <c r="QAO195" s="78"/>
      <c r="QAP195" s="83"/>
      <c r="QAQ195" s="84"/>
      <c r="QAR195" s="84"/>
      <c r="QAS195" s="84"/>
      <c r="QAT195" s="85"/>
      <c r="QAU195" s="78"/>
      <c r="QAV195" s="78"/>
      <c r="QAW195" s="78"/>
      <c r="QAX195" s="100"/>
      <c r="QAY195" s="78"/>
      <c r="QAZ195" s="81"/>
      <c r="QBA195" s="102"/>
      <c r="QBB195" s="80"/>
      <c r="QBC195" s="78"/>
      <c r="QBD195" s="78"/>
      <c r="QBE195" s="78"/>
      <c r="QBF195" s="78"/>
      <c r="QBG195" s="83"/>
      <c r="QBH195" s="84"/>
      <c r="QBI195" s="84"/>
      <c r="QBJ195" s="84"/>
      <c r="QBK195" s="85"/>
      <c r="QBL195" s="78"/>
      <c r="QBM195" s="78"/>
      <c r="QBN195" s="78"/>
      <c r="QBO195" s="100"/>
      <c r="QBP195" s="78"/>
      <c r="QBQ195" s="81"/>
      <c r="QBR195" s="102"/>
      <c r="QBS195" s="80"/>
      <c r="QBT195" s="78"/>
      <c r="QBU195" s="78"/>
      <c r="QBV195" s="78"/>
      <c r="QBW195" s="78"/>
      <c r="QBX195" s="83"/>
      <c r="QBY195" s="84"/>
      <c r="QBZ195" s="84"/>
      <c r="QCA195" s="84"/>
      <c r="QCB195" s="85"/>
      <c r="QCC195" s="78"/>
      <c r="QCD195" s="78"/>
      <c r="QCE195" s="78"/>
      <c r="QCF195" s="100"/>
      <c r="QCG195" s="78"/>
      <c r="QCH195" s="81"/>
      <c r="QCI195" s="102"/>
      <c r="QCJ195" s="80"/>
      <c r="QCK195" s="78"/>
      <c r="QCL195" s="78"/>
      <c r="QCM195" s="78"/>
      <c r="QCN195" s="78"/>
      <c r="QCO195" s="83"/>
      <c r="QCP195" s="84"/>
      <c r="QCQ195" s="84"/>
      <c r="QCR195" s="84"/>
      <c r="QCS195" s="85"/>
      <c r="QCT195" s="78"/>
      <c r="QCU195" s="78"/>
      <c r="QCV195" s="78"/>
      <c r="QCW195" s="100"/>
      <c r="QCX195" s="78"/>
      <c r="QCY195" s="81"/>
      <c r="QCZ195" s="102"/>
      <c r="QDA195" s="80"/>
      <c r="QDB195" s="78"/>
      <c r="QDC195" s="78"/>
      <c r="QDD195" s="78"/>
      <c r="QDE195" s="78"/>
      <c r="QDF195" s="83"/>
      <c r="QDG195" s="84"/>
      <c r="QDH195" s="84"/>
      <c r="QDI195" s="84"/>
      <c r="QDJ195" s="85"/>
      <c r="QDK195" s="78"/>
      <c r="QDL195" s="78"/>
      <c r="QDM195" s="78"/>
      <c r="QDN195" s="100"/>
      <c r="QDO195" s="78"/>
      <c r="QDP195" s="81"/>
      <c r="QDQ195" s="102"/>
      <c r="QDR195" s="80"/>
      <c r="QDS195" s="78"/>
      <c r="QDT195" s="78"/>
      <c r="QDU195" s="78"/>
      <c r="QDV195" s="78"/>
      <c r="QDW195" s="83"/>
      <c r="QDX195" s="84"/>
      <c r="QDY195" s="84"/>
      <c r="QDZ195" s="84"/>
      <c r="QEA195" s="85"/>
      <c r="QEB195" s="78"/>
      <c r="QEC195" s="78"/>
      <c r="QED195" s="78"/>
      <c r="QEE195" s="100"/>
      <c r="QEF195" s="78"/>
      <c r="QEG195" s="81"/>
      <c r="QEH195" s="102"/>
      <c r="QEI195" s="80"/>
      <c r="QEJ195" s="78"/>
      <c r="QEK195" s="78"/>
      <c r="QEL195" s="78"/>
      <c r="QEM195" s="78"/>
      <c r="QEN195" s="83"/>
      <c r="QEO195" s="84"/>
      <c r="QEP195" s="84"/>
      <c r="QEQ195" s="84"/>
      <c r="QER195" s="85"/>
      <c r="QES195" s="78"/>
      <c r="QET195" s="78"/>
      <c r="QEU195" s="78"/>
      <c r="QEV195" s="100"/>
      <c r="QEW195" s="78"/>
      <c r="QEX195" s="81"/>
      <c r="QEY195" s="102"/>
      <c r="QEZ195" s="80"/>
      <c r="QFA195" s="78"/>
      <c r="QFB195" s="78"/>
      <c r="QFC195" s="78"/>
      <c r="QFD195" s="78"/>
      <c r="QFE195" s="83"/>
      <c r="QFF195" s="84"/>
      <c r="QFG195" s="84"/>
      <c r="QFH195" s="84"/>
      <c r="QFI195" s="85"/>
      <c r="QFJ195" s="78"/>
      <c r="QFK195" s="78"/>
      <c r="QFL195" s="78"/>
      <c r="QFM195" s="100"/>
      <c r="QFN195" s="78"/>
      <c r="QFO195" s="81"/>
      <c r="QFP195" s="102"/>
      <c r="QFQ195" s="80"/>
      <c r="QFR195" s="78"/>
      <c r="QFS195" s="78"/>
      <c r="QFT195" s="78"/>
      <c r="QFU195" s="78"/>
      <c r="QFV195" s="83"/>
      <c r="QFW195" s="84"/>
      <c r="QFX195" s="84"/>
      <c r="QFY195" s="84"/>
      <c r="QFZ195" s="85"/>
      <c r="QGA195" s="78"/>
      <c r="QGB195" s="78"/>
      <c r="QGC195" s="78"/>
      <c r="QGD195" s="100"/>
      <c r="QGE195" s="78"/>
      <c r="QGF195" s="81"/>
      <c r="QGG195" s="102"/>
      <c r="QGH195" s="80"/>
      <c r="QGI195" s="78"/>
      <c r="QGJ195" s="78"/>
      <c r="QGK195" s="78"/>
      <c r="QGL195" s="78"/>
      <c r="QGM195" s="83"/>
      <c r="QGN195" s="84"/>
      <c r="QGO195" s="84"/>
      <c r="QGP195" s="84"/>
      <c r="QGQ195" s="85"/>
      <c r="QGR195" s="78"/>
      <c r="QGS195" s="78"/>
      <c r="QGT195" s="78"/>
      <c r="QGU195" s="100"/>
      <c r="QGV195" s="78"/>
      <c r="QGW195" s="81"/>
      <c r="QGX195" s="102"/>
      <c r="QGY195" s="80"/>
      <c r="QGZ195" s="78"/>
      <c r="QHA195" s="78"/>
      <c r="QHB195" s="78"/>
      <c r="QHC195" s="78"/>
      <c r="QHD195" s="83"/>
      <c r="QHE195" s="84"/>
      <c r="QHF195" s="84"/>
      <c r="QHG195" s="84"/>
      <c r="QHH195" s="85"/>
      <c r="QHI195" s="78"/>
      <c r="QHJ195" s="78"/>
      <c r="QHK195" s="78"/>
      <c r="QHL195" s="100"/>
      <c r="QHM195" s="78"/>
      <c r="QHN195" s="81"/>
      <c r="QHO195" s="102"/>
      <c r="QHP195" s="80"/>
      <c r="QHQ195" s="78"/>
      <c r="QHR195" s="78"/>
      <c r="QHS195" s="78"/>
      <c r="QHT195" s="78"/>
      <c r="QHU195" s="83"/>
      <c r="QHV195" s="84"/>
      <c r="QHW195" s="84"/>
      <c r="QHX195" s="84"/>
      <c r="QHY195" s="85"/>
      <c r="QHZ195" s="78"/>
      <c r="QIA195" s="78"/>
      <c r="QIB195" s="78"/>
      <c r="QIC195" s="100"/>
      <c r="QID195" s="78"/>
      <c r="QIE195" s="81"/>
      <c r="QIF195" s="102"/>
      <c r="QIG195" s="80"/>
      <c r="QIH195" s="78"/>
      <c r="QII195" s="78"/>
      <c r="QIJ195" s="78"/>
      <c r="QIK195" s="78"/>
      <c r="QIL195" s="83"/>
      <c r="QIM195" s="84"/>
      <c r="QIN195" s="84"/>
      <c r="QIO195" s="84"/>
      <c r="QIP195" s="85"/>
      <c r="QIQ195" s="78"/>
      <c r="QIR195" s="78"/>
      <c r="QIS195" s="78"/>
      <c r="QIT195" s="100"/>
      <c r="QIU195" s="78"/>
      <c r="QIV195" s="81"/>
      <c r="QIW195" s="102"/>
      <c r="QIX195" s="80"/>
      <c r="QIY195" s="78"/>
      <c r="QIZ195" s="78"/>
      <c r="QJA195" s="78"/>
      <c r="QJB195" s="78"/>
      <c r="QJC195" s="83"/>
      <c r="QJD195" s="84"/>
      <c r="QJE195" s="84"/>
      <c r="QJF195" s="84"/>
      <c r="QJG195" s="85"/>
      <c r="QJH195" s="78"/>
      <c r="QJI195" s="78"/>
      <c r="QJJ195" s="78"/>
      <c r="QJK195" s="100"/>
      <c r="QJL195" s="78"/>
      <c r="QJM195" s="81"/>
      <c r="QJN195" s="102"/>
      <c r="QJO195" s="80"/>
      <c r="QJP195" s="78"/>
      <c r="QJQ195" s="78"/>
      <c r="QJR195" s="78"/>
      <c r="QJS195" s="78"/>
      <c r="QJT195" s="83"/>
      <c r="QJU195" s="84"/>
      <c r="QJV195" s="84"/>
      <c r="QJW195" s="84"/>
      <c r="QJX195" s="85"/>
      <c r="QJY195" s="78"/>
      <c r="QJZ195" s="78"/>
      <c r="QKA195" s="78"/>
      <c r="QKB195" s="100"/>
      <c r="QKC195" s="78"/>
      <c r="QKD195" s="81"/>
      <c r="QKE195" s="102"/>
      <c r="QKF195" s="80"/>
      <c r="QKG195" s="78"/>
      <c r="QKH195" s="78"/>
      <c r="QKI195" s="78"/>
      <c r="QKJ195" s="78"/>
      <c r="QKK195" s="83"/>
      <c r="QKL195" s="84"/>
      <c r="QKM195" s="84"/>
      <c r="QKN195" s="84"/>
      <c r="QKO195" s="85"/>
      <c r="QKP195" s="78"/>
      <c r="QKQ195" s="78"/>
      <c r="QKR195" s="78"/>
      <c r="QKS195" s="100"/>
      <c r="QKT195" s="78"/>
      <c r="QKU195" s="81"/>
      <c r="QKV195" s="102"/>
      <c r="QKW195" s="80"/>
      <c r="QKX195" s="78"/>
      <c r="QKY195" s="78"/>
      <c r="QKZ195" s="78"/>
      <c r="QLA195" s="78"/>
      <c r="QLB195" s="83"/>
      <c r="QLC195" s="84"/>
      <c r="QLD195" s="84"/>
      <c r="QLE195" s="84"/>
      <c r="QLF195" s="85"/>
      <c r="QLG195" s="78"/>
      <c r="QLH195" s="78"/>
      <c r="QLI195" s="78"/>
      <c r="QLJ195" s="100"/>
      <c r="QLK195" s="78"/>
      <c r="QLL195" s="81"/>
      <c r="QLM195" s="102"/>
      <c r="QLN195" s="80"/>
      <c r="QLO195" s="78"/>
      <c r="QLP195" s="78"/>
      <c r="QLQ195" s="78"/>
      <c r="QLR195" s="78"/>
      <c r="QLS195" s="83"/>
      <c r="QLT195" s="84"/>
      <c r="QLU195" s="84"/>
      <c r="QLV195" s="84"/>
      <c r="QLW195" s="85"/>
      <c r="QLX195" s="78"/>
      <c r="QLY195" s="78"/>
      <c r="QLZ195" s="78"/>
      <c r="QMA195" s="100"/>
      <c r="QMB195" s="78"/>
      <c r="QMC195" s="81"/>
      <c r="QMD195" s="102"/>
      <c r="QME195" s="80"/>
      <c r="QMF195" s="78"/>
      <c r="QMG195" s="78"/>
      <c r="QMH195" s="78"/>
      <c r="QMI195" s="78"/>
      <c r="QMJ195" s="83"/>
      <c r="QMK195" s="84"/>
      <c r="QML195" s="84"/>
      <c r="QMM195" s="84"/>
      <c r="QMN195" s="85"/>
      <c r="QMO195" s="78"/>
      <c r="QMP195" s="78"/>
      <c r="QMQ195" s="78"/>
      <c r="QMR195" s="100"/>
      <c r="QMS195" s="78"/>
      <c r="QMT195" s="81"/>
      <c r="QMU195" s="102"/>
      <c r="QMV195" s="80"/>
      <c r="QMW195" s="78"/>
      <c r="QMX195" s="78"/>
      <c r="QMY195" s="78"/>
      <c r="QMZ195" s="78"/>
      <c r="QNA195" s="83"/>
      <c r="QNB195" s="84"/>
      <c r="QNC195" s="84"/>
      <c r="QND195" s="84"/>
      <c r="QNE195" s="85"/>
      <c r="QNF195" s="78"/>
      <c r="QNG195" s="78"/>
      <c r="QNH195" s="78"/>
      <c r="QNI195" s="100"/>
      <c r="QNJ195" s="78"/>
      <c r="QNK195" s="81"/>
      <c r="QNL195" s="102"/>
      <c r="QNM195" s="80"/>
      <c r="QNN195" s="78"/>
      <c r="QNO195" s="78"/>
      <c r="QNP195" s="78"/>
      <c r="QNQ195" s="78"/>
      <c r="QNR195" s="83"/>
      <c r="QNS195" s="84"/>
      <c r="QNT195" s="84"/>
      <c r="QNU195" s="84"/>
      <c r="QNV195" s="85"/>
      <c r="QNW195" s="78"/>
      <c r="QNX195" s="78"/>
      <c r="QNY195" s="78"/>
      <c r="QNZ195" s="100"/>
      <c r="QOA195" s="78"/>
      <c r="QOB195" s="81"/>
      <c r="QOC195" s="102"/>
      <c r="QOD195" s="80"/>
      <c r="QOE195" s="78"/>
      <c r="QOF195" s="78"/>
      <c r="QOG195" s="78"/>
      <c r="QOH195" s="78"/>
      <c r="QOI195" s="83"/>
      <c r="QOJ195" s="84"/>
      <c r="QOK195" s="84"/>
      <c r="QOL195" s="84"/>
      <c r="QOM195" s="85"/>
      <c r="QON195" s="78"/>
      <c r="QOO195" s="78"/>
      <c r="QOP195" s="78"/>
      <c r="QOQ195" s="100"/>
      <c r="QOR195" s="78"/>
      <c r="QOS195" s="81"/>
      <c r="QOT195" s="102"/>
      <c r="QOU195" s="80"/>
      <c r="QOV195" s="78"/>
      <c r="QOW195" s="78"/>
      <c r="QOX195" s="78"/>
      <c r="QOY195" s="78"/>
      <c r="QOZ195" s="83"/>
      <c r="QPA195" s="84"/>
      <c r="QPB195" s="84"/>
      <c r="QPC195" s="84"/>
      <c r="QPD195" s="85"/>
      <c r="QPE195" s="78"/>
      <c r="QPF195" s="78"/>
      <c r="QPG195" s="78"/>
      <c r="QPH195" s="100"/>
      <c r="QPI195" s="78"/>
      <c r="QPJ195" s="81"/>
      <c r="QPK195" s="102"/>
      <c r="QPL195" s="80"/>
      <c r="QPM195" s="78"/>
      <c r="QPN195" s="78"/>
      <c r="QPO195" s="78"/>
      <c r="QPP195" s="78"/>
      <c r="QPQ195" s="83"/>
      <c r="QPR195" s="84"/>
      <c r="QPS195" s="84"/>
      <c r="QPT195" s="84"/>
      <c r="QPU195" s="85"/>
      <c r="QPV195" s="78"/>
      <c r="QPW195" s="78"/>
      <c r="QPX195" s="78"/>
      <c r="QPY195" s="100"/>
      <c r="QPZ195" s="78"/>
      <c r="QQA195" s="81"/>
      <c r="QQB195" s="102"/>
      <c r="QQC195" s="80"/>
      <c r="QQD195" s="78"/>
      <c r="QQE195" s="78"/>
      <c r="QQF195" s="78"/>
      <c r="QQG195" s="78"/>
      <c r="QQH195" s="83"/>
      <c r="QQI195" s="84"/>
      <c r="QQJ195" s="84"/>
      <c r="QQK195" s="84"/>
      <c r="QQL195" s="85"/>
      <c r="QQM195" s="78"/>
      <c r="QQN195" s="78"/>
      <c r="QQO195" s="78"/>
      <c r="QQP195" s="100"/>
      <c r="QQQ195" s="78"/>
      <c r="QQR195" s="81"/>
      <c r="QQS195" s="102"/>
      <c r="QQT195" s="80"/>
      <c r="QQU195" s="78"/>
      <c r="QQV195" s="78"/>
      <c r="QQW195" s="78"/>
      <c r="QQX195" s="78"/>
      <c r="QQY195" s="83"/>
      <c r="QQZ195" s="84"/>
      <c r="QRA195" s="84"/>
      <c r="QRB195" s="84"/>
      <c r="QRC195" s="85"/>
      <c r="QRD195" s="78"/>
      <c r="QRE195" s="78"/>
      <c r="QRF195" s="78"/>
      <c r="QRG195" s="100"/>
      <c r="QRH195" s="78"/>
      <c r="QRI195" s="81"/>
      <c r="QRJ195" s="102"/>
      <c r="QRK195" s="80"/>
      <c r="QRL195" s="78"/>
      <c r="QRM195" s="78"/>
      <c r="QRN195" s="78"/>
      <c r="QRO195" s="78"/>
      <c r="QRP195" s="83"/>
      <c r="QRQ195" s="84"/>
      <c r="QRR195" s="84"/>
      <c r="QRS195" s="84"/>
      <c r="QRT195" s="85"/>
      <c r="QRU195" s="78"/>
      <c r="QRV195" s="78"/>
      <c r="QRW195" s="78"/>
      <c r="QRX195" s="100"/>
      <c r="QRY195" s="78"/>
      <c r="QRZ195" s="81"/>
      <c r="QSA195" s="102"/>
      <c r="QSB195" s="80"/>
      <c r="QSC195" s="78"/>
      <c r="QSD195" s="78"/>
      <c r="QSE195" s="78"/>
      <c r="QSF195" s="78"/>
      <c r="QSG195" s="83"/>
      <c r="QSH195" s="84"/>
      <c r="QSI195" s="84"/>
      <c r="QSJ195" s="84"/>
      <c r="QSK195" s="85"/>
      <c r="QSL195" s="78"/>
      <c r="QSM195" s="78"/>
      <c r="QSN195" s="78"/>
      <c r="QSO195" s="100"/>
      <c r="QSP195" s="78"/>
      <c r="QSQ195" s="81"/>
      <c r="QSR195" s="102"/>
      <c r="QSS195" s="80"/>
      <c r="QST195" s="78"/>
      <c r="QSU195" s="78"/>
      <c r="QSV195" s="78"/>
      <c r="QSW195" s="78"/>
      <c r="QSX195" s="83"/>
      <c r="QSY195" s="84"/>
      <c r="QSZ195" s="84"/>
      <c r="QTA195" s="84"/>
      <c r="QTB195" s="85"/>
      <c r="QTC195" s="78"/>
      <c r="QTD195" s="78"/>
      <c r="QTE195" s="78"/>
      <c r="QTF195" s="100"/>
      <c r="QTG195" s="78"/>
      <c r="QTH195" s="81"/>
      <c r="QTI195" s="102"/>
      <c r="QTJ195" s="80"/>
      <c r="QTK195" s="78"/>
      <c r="QTL195" s="78"/>
      <c r="QTM195" s="78"/>
      <c r="QTN195" s="78"/>
      <c r="QTO195" s="83"/>
      <c r="QTP195" s="84"/>
      <c r="QTQ195" s="84"/>
      <c r="QTR195" s="84"/>
      <c r="QTS195" s="85"/>
      <c r="QTT195" s="78"/>
      <c r="QTU195" s="78"/>
      <c r="QTV195" s="78"/>
      <c r="QTW195" s="100"/>
      <c r="QTX195" s="78"/>
      <c r="QTY195" s="81"/>
      <c r="QTZ195" s="102"/>
      <c r="QUA195" s="80"/>
      <c r="QUB195" s="78"/>
      <c r="QUC195" s="78"/>
      <c r="QUD195" s="78"/>
      <c r="QUE195" s="78"/>
      <c r="QUF195" s="83"/>
      <c r="QUG195" s="84"/>
      <c r="QUH195" s="84"/>
      <c r="QUI195" s="84"/>
      <c r="QUJ195" s="85"/>
      <c r="QUK195" s="78"/>
      <c r="QUL195" s="78"/>
      <c r="QUM195" s="78"/>
      <c r="QUN195" s="100"/>
      <c r="QUO195" s="78"/>
      <c r="QUP195" s="81"/>
      <c r="QUQ195" s="102"/>
      <c r="QUR195" s="80"/>
      <c r="QUS195" s="78"/>
      <c r="QUT195" s="78"/>
      <c r="QUU195" s="78"/>
      <c r="QUV195" s="78"/>
      <c r="QUW195" s="83"/>
      <c r="QUX195" s="84"/>
      <c r="QUY195" s="84"/>
      <c r="QUZ195" s="84"/>
      <c r="QVA195" s="85"/>
      <c r="QVB195" s="78"/>
      <c r="QVC195" s="78"/>
      <c r="QVD195" s="78"/>
      <c r="QVE195" s="100"/>
      <c r="QVF195" s="78"/>
      <c r="QVG195" s="81"/>
      <c r="QVH195" s="102"/>
      <c r="QVI195" s="80"/>
      <c r="QVJ195" s="78"/>
      <c r="QVK195" s="78"/>
      <c r="QVL195" s="78"/>
      <c r="QVM195" s="78"/>
      <c r="QVN195" s="83"/>
      <c r="QVO195" s="84"/>
      <c r="QVP195" s="84"/>
      <c r="QVQ195" s="84"/>
      <c r="QVR195" s="85"/>
      <c r="QVS195" s="78"/>
      <c r="QVT195" s="78"/>
      <c r="QVU195" s="78"/>
      <c r="QVV195" s="100"/>
      <c r="QVW195" s="78"/>
      <c r="QVX195" s="81"/>
      <c r="QVY195" s="102"/>
      <c r="QVZ195" s="80"/>
      <c r="QWA195" s="78"/>
      <c r="QWB195" s="78"/>
      <c r="QWC195" s="78"/>
      <c r="QWD195" s="78"/>
      <c r="QWE195" s="83"/>
      <c r="QWF195" s="84"/>
      <c r="QWG195" s="84"/>
      <c r="QWH195" s="84"/>
      <c r="QWI195" s="85"/>
      <c r="QWJ195" s="78"/>
      <c r="QWK195" s="78"/>
      <c r="QWL195" s="78"/>
      <c r="QWM195" s="100"/>
      <c r="QWN195" s="78"/>
      <c r="QWO195" s="81"/>
      <c r="QWP195" s="102"/>
      <c r="QWQ195" s="80"/>
      <c r="QWR195" s="78"/>
      <c r="QWS195" s="78"/>
      <c r="QWT195" s="78"/>
      <c r="QWU195" s="78"/>
      <c r="QWV195" s="83"/>
      <c r="QWW195" s="84"/>
      <c r="QWX195" s="84"/>
      <c r="QWY195" s="84"/>
      <c r="QWZ195" s="85"/>
      <c r="QXA195" s="78"/>
      <c r="QXB195" s="78"/>
      <c r="QXC195" s="78"/>
      <c r="QXD195" s="100"/>
      <c r="QXE195" s="78"/>
      <c r="QXF195" s="81"/>
      <c r="QXG195" s="102"/>
      <c r="QXH195" s="80"/>
      <c r="QXI195" s="78"/>
      <c r="QXJ195" s="78"/>
      <c r="QXK195" s="78"/>
      <c r="QXL195" s="78"/>
      <c r="QXM195" s="83"/>
      <c r="QXN195" s="84"/>
      <c r="QXO195" s="84"/>
      <c r="QXP195" s="84"/>
      <c r="QXQ195" s="85"/>
      <c r="QXR195" s="78"/>
      <c r="QXS195" s="78"/>
      <c r="QXT195" s="78"/>
      <c r="QXU195" s="100"/>
      <c r="QXV195" s="78"/>
      <c r="QXW195" s="81"/>
      <c r="QXX195" s="102"/>
      <c r="QXY195" s="80"/>
      <c r="QXZ195" s="78"/>
      <c r="QYA195" s="78"/>
      <c r="QYB195" s="78"/>
      <c r="QYC195" s="78"/>
      <c r="QYD195" s="83"/>
      <c r="QYE195" s="84"/>
      <c r="QYF195" s="84"/>
      <c r="QYG195" s="84"/>
      <c r="QYH195" s="85"/>
      <c r="QYI195" s="78"/>
      <c r="QYJ195" s="78"/>
      <c r="QYK195" s="78"/>
      <c r="QYL195" s="100"/>
      <c r="QYM195" s="78"/>
      <c r="QYN195" s="81"/>
      <c r="QYO195" s="102"/>
      <c r="QYP195" s="80"/>
      <c r="QYQ195" s="78"/>
      <c r="QYR195" s="78"/>
      <c r="QYS195" s="78"/>
      <c r="QYT195" s="78"/>
      <c r="QYU195" s="83"/>
      <c r="QYV195" s="84"/>
      <c r="QYW195" s="84"/>
      <c r="QYX195" s="84"/>
      <c r="QYY195" s="85"/>
      <c r="QYZ195" s="78"/>
      <c r="QZA195" s="78"/>
      <c r="QZB195" s="78"/>
      <c r="QZC195" s="100"/>
      <c r="QZD195" s="78"/>
      <c r="QZE195" s="81"/>
      <c r="QZF195" s="102"/>
      <c r="QZG195" s="80"/>
      <c r="QZH195" s="78"/>
      <c r="QZI195" s="78"/>
      <c r="QZJ195" s="78"/>
      <c r="QZK195" s="78"/>
      <c r="QZL195" s="83"/>
      <c r="QZM195" s="84"/>
      <c r="QZN195" s="84"/>
      <c r="QZO195" s="84"/>
      <c r="QZP195" s="85"/>
      <c r="QZQ195" s="78"/>
      <c r="QZR195" s="78"/>
      <c r="QZS195" s="78"/>
      <c r="QZT195" s="100"/>
      <c r="QZU195" s="78"/>
      <c r="QZV195" s="81"/>
      <c r="QZW195" s="102"/>
      <c r="QZX195" s="80"/>
      <c r="QZY195" s="78"/>
      <c r="QZZ195" s="78"/>
      <c r="RAA195" s="78"/>
      <c r="RAB195" s="78"/>
      <c r="RAC195" s="83"/>
      <c r="RAD195" s="84"/>
      <c r="RAE195" s="84"/>
      <c r="RAF195" s="84"/>
      <c r="RAG195" s="85"/>
      <c r="RAH195" s="78"/>
      <c r="RAI195" s="78"/>
      <c r="RAJ195" s="78"/>
      <c r="RAK195" s="100"/>
      <c r="RAL195" s="78"/>
      <c r="RAM195" s="81"/>
      <c r="RAN195" s="102"/>
      <c r="RAO195" s="80"/>
      <c r="RAP195" s="78"/>
      <c r="RAQ195" s="78"/>
      <c r="RAR195" s="78"/>
      <c r="RAS195" s="78"/>
      <c r="RAT195" s="83"/>
      <c r="RAU195" s="84"/>
      <c r="RAV195" s="84"/>
      <c r="RAW195" s="84"/>
      <c r="RAX195" s="85"/>
      <c r="RAY195" s="78"/>
      <c r="RAZ195" s="78"/>
      <c r="RBA195" s="78"/>
      <c r="RBB195" s="100"/>
      <c r="RBC195" s="78"/>
      <c r="RBD195" s="81"/>
      <c r="RBE195" s="102"/>
      <c r="RBF195" s="80"/>
      <c r="RBG195" s="78"/>
      <c r="RBH195" s="78"/>
      <c r="RBI195" s="78"/>
      <c r="RBJ195" s="78"/>
      <c r="RBK195" s="83"/>
      <c r="RBL195" s="84"/>
      <c r="RBM195" s="84"/>
      <c r="RBN195" s="84"/>
      <c r="RBO195" s="85"/>
      <c r="RBP195" s="78"/>
      <c r="RBQ195" s="78"/>
      <c r="RBR195" s="78"/>
      <c r="RBS195" s="100"/>
      <c r="RBT195" s="78"/>
      <c r="RBU195" s="81"/>
      <c r="RBV195" s="102"/>
      <c r="RBW195" s="80"/>
      <c r="RBX195" s="78"/>
      <c r="RBY195" s="78"/>
      <c r="RBZ195" s="78"/>
      <c r="RCA195" s="78"/>
      <c r="RCB195" s="83"/>
      <c r="RCC195" s="84"/>
      <c r="RCD195" s="84"/>
      <c r="RCE195" s="84"/>
      <c r="RCF195" s="85"/>
      <c r="RCG195" s="78"/>
      <c r="RCH195" s="78"/>
      <c r="RCI195" s="78"/>
      <c r="RCJ195" s="100"/>
      <c r="RCK195" s="78"/>
      <c r="RCL195" s="81"/>
      <c r="RCM195" s="102"/>
      <c r="RCN195" s="80"/>
      <c r="RCO195" s="78"/>
      <c r="RCP195" s="78"/>
      <c r="RCQ195" s="78"/>
      <c r="RCR195" s="78"/>
      <c r="RCS195" s="83"/>
      <c r="RCT195" s="84"/>
      <c r="RCU195" s="84"/>
      <c r="RCV195" s="84"/>
      <c r="RCW195" s="85"/>
      <c r="RCX195" s="78"/>
      <c r="RCY195" s="78"/>
      <c r="RCZ195" s="78"/>
      <c r="RDA195" s="100"/>
      <c r="RDB195" s="78"/>
      <c r="RDC195" s="81"/>
      <c r="RDD195" s="102"/>
      <c r="RDE195" s="80"/>
      <c r="RDF195" s="78"/>
      <c r="RDG195" s="78"/>
      <c r="RDH195" s="78"/>
      <c r="RDI195" s="78"/>
      <c r="RDJ195" s="83"/>
      <c r="RDK195" s="84"/>
      <c r="RDL195" s="84"/>
      <c r="RDM195" s="84"/>
      <c r="RDN195" s="85"/>
      <c r="RDO195" s="78"/>
      <c r="RDP195" s="78"/>
      <c r="RDQ195" s="78"/>
      <c r="RDR195" s="100"/>
      <c r="RDS195" s="78"/>
      <c r="RDT195" s="81"/>
      <c r="RDU195" s="102"/>
      <c r="RDV195" s="80"/>
      <c r="RDW195" s="78"/>
      <c r="RDX195" s="78"/>
      <c r="RDY195" s="78"/>
      <c r="RDZ195" s="78"/>
      <c r="REA195" s="83"/>
      <c r="REB195" s="84"/>
      <c r="REC195" s="84"/>
      <c r="RED195" s="84"/>
      <c r="REE195" s="85"/>
      <c r="REF195" s="78"/>
      <c r="REG195" s="78"/>
      <c r="REH195" s="78"/>
      <c r="REI195" s="100"/>
      <c r="REJ195" s="78"/>
      <c r="REK195" s="81"/>
      <c r="REL195" s="102"/>
      <c r="REM195" s="80"/>
      <c r="REN195" s="78"/>
      <c r="REO195" s="78"/>
      <c r="REP195" s="78"/>
      <c r="REQ195" s="78"/>
      <c r="RER195" s="83"/>
      <c r="RES195" s="84"/>
      <c r="RET195" s="84"/>
      <c r="REU195" s="84"/>
      <c r="REV195" s="85"/>
      <c r="REW195" s="78"/>
      <c r="REX195" s="78"/>
      <c r="REY195" s="78"/>
      <c r="REZ195" s="100"/>
      <c r="RFA195" s="78"/>
      <c r="RFB195" s="81"/>
      <c r="RFC195" s="102"/>
      <c r="RFD195" s="80"/>
      <c r="RFE195" s="78"/>
      <c r="RFF195" s="78"/>
      <c r="RFG195" s="78"/>
      <c r="RFH195" s="78"/>
      <c r="RFI195" s="83"/>
      <c r="RFJ195" s="84"/>
      <c r="RFK195" s="84"/>
      <c r="RFL195" s="84"/>
      <c r="RFM195" s="85"/>
      <c r="RFN195" s="78"/>
      <c r="RFO195" s="78"/>
      <c r="RFP195" s="78"/>
      <c r="RFQ195" s="100"/>
      <c r="RFR195" s="78"/>
      <c r="RFS195" s="81"/>
      <c r="RFT195" s="102"/>
      <c r="RFU195" s="80"/>
      <c r="RFV195" s="78"/>
      <c r="RFW195" s="78"/>
      <c r="RFX195" s="78"/>
      <c r="RFY195" s="78"/>
      <c r="RFZ195" s="83"/>
      <c r="RGA195" s="84"/>
      <c r="RGB195" s="84"/>
      <c r="RGC195" s="84"/>
      <c r="RGD195" s="85"/>
      <c r="RGE195" s="78"/>
      <c r="RGF195" s="78"/>
      <c r="RGG195" s="78"/>
      <c r="RGH195" s="100"/>
      <c r="RGI195" s="78"/>
      <c r="RGJ195" s="81"/>
      <c r="RGK195" s="102"/>
      <c r="RGL195" s="80"/>
      <c r="RGM195" s="78"/>
      <c r="RGN195" s="78"/>
      <c r="RGO195" s="78"/>
      <c r="RGP195" s="78"/>
      <c r="RGQ195" s="83"/>
      <c r="RGR195" s="84"/>
      <c r="RGS195" s="84"/>
      <c r="RGT195" s="84"/>
      <c r="RGU195" s="85"/>
      <c r="RGV195" s="78"/>
      <c r="RGW195" s="78"/>
      <c r="RGX195" s="78"/>
      <c r="RGY195" s="100"/>
      <c r="RGZ195" s="78"/>
      <c r="RHA195" s="81"/>
      <c r="RHB195" s="102"/>
      <c r="RHC195" s="80"/>
      <c r="RHD195" s="78"/>
      <c r="RHE195" s="78"/>
      <c r="RHF195" s="78"/>
      <c r="RHG195" s="78"/>
      <c r="RHH195" s="83"/>
      <c r="RHI195" s="84"/>
      <c r="RHJ195" s="84"/>
      <c r="RHK195" s="84"/>
      <c r="RHL195" s="85"/>
      <c r="RHM195" s="78"/>
      <c r="RHN195" s="78"/>
      <c r="RHO195" s="78"/>
      <c r="RHP195" s="100"/>
      <c r="RHQ195" s="78"/>
      <c r="RHR195" s="81"/>
      <c r="RHS195" s="102"/>
      <c r="RHT195" s="80"/>
      <c r="RHU195" s="78"/>
      <c r="RHV195" s="78"/>
      <c r="RHW195" s="78"/>
      <c r="RHX195" s="78"/>
      <c r="RHY195" s="83"/>
      <c r="RHZ195" s="84"/>
      <c r="RIA195" s="84"/>
      <c r="RIB195" s="84"/>
      <c r="RIC195" s="85"/>
      <c r="RID195" s="78"/>
      <c r="RIE195" s="78"/>
      <c r="RIF195" s="78"/>
      <c r="RIG195" s="100"/>
      <c r="RIH195" s="78"/>
      <c r="RII195" s="81"/>
      <c r="RIJ195" s="102"/>
      <c r="RIK195" s="80"/>
      <c r="RIL195" s="78"/>
      <c r="RIM195" s="78"/>
      <c r="RIN195" s="78"/>
      <c r="RIO195" s="78"/>
      <c r="RIP195" s="83"/>
      <c r="RIQ195" s="84"/>
      <c r="RIR195" s="84"/>
      <c r="RIS195" s="84"/>
      <c r="RIT195" s="85"/>
      <c r="RIU195" s="78"/>
      <c r="RIV195" s="78"/>
      <c r="RIW195" s="78"/>
      <c r="RIX195" s="100"/>
      <c r="RIY195" s="78"/>
      <c r="RIZ195" s="81"/>
      <c r="RJA195" s="102"/>
      <c r="RJB195" s="80"/>
      <c r="RJC195" s="78"/>
      <c r="RJD195" s="78"/>
      <c r="RJE195" s="78"/>
      <c r="RJF195" s="78"/>
      <c r="RJG195" s="83"/>
      <c r="RJH195" s="84"/>
      <c r="RJI195" s="84"/>
      <c r="RJJ195" s="84"/>
      <c r="RJK195" s="85"/>
      <c r="RJL195" s="78"/>
      <c r="RJM195" s="78"/>
      <c r="RJN195" s="78"/>
      <c r="RJO195" s="100"/>
      <c r="RJP195" s="78"/>
      <c r="RJQ195" s="81"/>
      <c r="RJR195" s="102"/>
      <c r="RJS195" s="80"/>
      <c r="RJT195" s="78"/>
      <c r="RJU195" s="78"/>
      <c r="RJV195" s="78"/>
      <c r="RJW195" s="78"/>
      <c r="RJX195" s="83"/>
      <c r="RJY195" s="84"/>
      <c r="RJZ195" s="84"/>
      <c r="RKA195" s="84"/>
      <c r="RKB195" s="85"/>
      <c r="RKC195" s="78"/>
      <c r="RKD195" s="78"/>
      <c r="RKE195" s="78"/>
      <c r="RKF195" s="100"/>
      <c r="RKG195" s="78"/>
      <c r="RKH195" s="81"/>
      <c r="RKI195" s="102"/>
      <c r="RKJ195" s="80"/>
      <c r="RKK195" s="78"/>
      <c r="RKL195" s="78"/>
      <c r="RKM195" s="78"/>
      <c r="RKN195" s="78"/>
      <c r="RKO195" s="83"/>
      <c r="RKP195" s="84"/>
      <c r="RKQ195" s="84"/>
      <c r="RKR195" s="84"/>
      <c r="RKS195" s="85"/>
      <c r="RKT195" s="78"/>
      <c r="RKU195" s="78"/>
      <c r="RKV195" s="78"/>
      <c r="RKW195" s="100"/>
      <c r="RKX195" s="78"/>
      <c r="RKY195" s="81"/>
      <c r="RKZ195" s="102"/>
      <c r="RLA195" s="80"/>
      <c r="RLB195" s="78"/>
      <c r="RLC195" s="78"/>
      <c r="RLD195" s="78"/>
      <c r="RLE195" s="78"/>
      <c r="RLF195" s="83"/>
      <c r="RLG195" s="84"/>
      <c r="RLH195" s="84"/>
      <c r="RLI195" s="84"/>
      <c r="RLJ195" s="85"/>
      <c r="RLK195" s="78"/>
      <c r="RLL195" s="78"/>
      <c r="RLM195" s="78"/>
      <c r="RLN195" s="100"/>
      <c r="RLO195" s="78"/>
      <c r="RLP195" s="81"/>
      <c r="RLQ195" s="102"/>
      <c r="RLR195" s="80"/>
      <c r="RLS195" s="78"/>
      <c r="RLT195" s="78"/>
      <c r="RLU195" s="78"/>
      <c r="RLV195" s="78"/>
      <c r="RLW195" s="83"/>
      <c r="RLX195" s="84"/>
      <c r="RLY195" s="84"/>
      <c r="RLZ195" s="84"/>
      <c r="RMA195" s="85"/>
      <c r="RMB195" s="78"/>
      <c r="RMC195" s="78"/>
      <c r="RMD195" s="78"/>
      <c r="RME195" s="100"/>
      <c r="RMF195" s="78"/>
      <c r="RMG195" s="81"/>
      <c r="RMH195" s="102"/>
      <c r="RMI195" s="80"/>
      <c r="RMJ195" s="78"/>
      <c r="RMK195" s="78"/>
      <c r="RML195" s="78"/>
      <c r="RMM195" s="78"/>
      <c r="RMN195" s="83"/>
      <c r="RMO195" s="84"/>
      <c r="RMP195" s="84"/>
      <c r="RMQ195" s="84"/>
      <c r="RMR195" s="85"/>
      <c r="RMS195" s="78"/>
      <c r="RMT195" s="78"/>
      <c r="RMU195" s="78"/>
      <c r="RMV195" s="100"/>
      <c r="RMW195" s="78"/>
      <c r="RMX195" s="81"/>
      <c r="RMY195" s="102"/>
      <c r="RMZ195" s="80"/>
      <c r="RNA195" s="78"/>
      <c r="RNB195" s="78"/>
      <c r="RNC195" s="78"/>
      <c r="RND195" s="78"/>
      <c r="RNE195" s="83"/>
      <c r="RNF195" s="84"/>
      <c r="RNG195" s="84"/>
      <c r="RNH195" s="84"/>
      <c r="RNI195" s="85"/>
      <c r="RNJ195" s="78"/>
      <c r="RNK195" s="78"/>
      <c r="RNL195" s="78"/>
      <c r="RNM195" s="100"/>
      <c r="RNN195" s="78"/>
      <c r="RNO195" s="81"/>
      <c r="RNP195" s="102"/>
      <c r="RNQ195" s="80"/>
      <c r="RNR195" s="78"/>
      <c r="RNS195" s="78"/>
      <c r="RNT195" s="78"/>
      <c r="RNU195" s="78"/>
      <c r="RNV195" s="83"/>
      <c r="RNW195" s="84"/>
      <c r="RNX195" s="84"/>
      <c r="RNY195" s="84"/>
      <c r="RNZ195" s="85"/>
      <c r="ROA195" s="78"/>
      <c r="ROB195" s="78"/>
      <c r="ROC195" s="78"/>
      <c r="ROD195" s="100"/>
      <c r="ROE195" s="78"/>
      <c r="ROF195" s="81"/>
      <c r="ROG195" s="102"/>
      <c r="ROH195" s="80"/>
      <c r="ROI195" s="78"/>
      <c r="ROJ195" s="78"/>
      <c r="ROK195" s="78"/>
      <c r="ROL195" s="78"/>
      <c r="ROM195" s="83"/>
      <c r="RON195" s="84"/>
      <c r="ROO195" s="84"/>
      <c r="ROP195" s="84"/>
      <c r="ROQ195" s="85"/>
      <c r="ROR195" s="78"/>
      <c r="ROS195" s="78"/>
      <c r="ROT195" s="78"/>
      <c r="ROU195" s="100"/>
      <c r="ROV195" s="78"/>
      <c r="ROW195" s="81"/>
      <c r="ROX195" s="102"/>
      <c r="ROY195" s="80"/>
      <c r="ROZ195" s="78"/>
      <c r="RPA195" s="78"/>
      <c r="RPB195" s="78"/>
      <c r="RPC195" s="78"/>
      <c r="RPD195" s="83"/>
      <c r="RPE195" s="84"/>
      <c r="RPF195" s="84"/>
      <c r="RPG195" s="84"/>
      <c r="RPH195" s="85"/>
      <c r="RPI195" s="78"/>
      <c r="RPJ195" s="78"/>
      <c r="RPK195" s="78"/>
      <c r="RPL195" s="100"/>
      <c r="RPM195" s="78"/>
      <c r="RPN195" s="81"/>
      <c r="RPO195" s="102"/>
      <c r="RPP195" s="80"/>
      <c r="RPQ195" s="78"/>
      <c r="RPR195" s="78"/>
      <c r="RPS195" s="78"/>
      <c r="RPT195" s="78"/>
      <c r="RPU195" s="83"/>
      <c r="RPV195" s="84"/>
      <c r="RPW195" s="84"/>
      <c r="RPX195" s="84"/>
      <c r="RPY195" s="85"/>
      <c r="RPZ195" s="78"/>
      <c r="RQA195" s="78"/>
      <c r="RQB195" s="78"/>
      <c r="RQC195" s="100"/>
      <c r="RQD195" s="78"/>
      <c r="RQE195" s="81"/>
      <c r="RQF195" s="102"/>
      <c r="RQG195" s="80"/>
      <c r="RQH195" s="78"/>
      <c r="RQI195" s="78"/>
      <c r="RQJ195" s="78"/>
      <c r="RQK195" s="78"/>
      <c r="RQL195" s="83"/>
      <c r="RQM195" s="84"/>
      <c r="RQN195" s="84"/>
      <c r="RQO195" s="84"/>
      <c r="RQP195" s="85"/>
      <c r="RQQ195" s="78"/>
      <c r="RQR195" s="78"/>
      <c r="RQS195" s="78"/>
      <c r="RQT195" s="100"/>
      <c r="RQU195" s="78"/>
      <c r="RQV195" s="81"/>
      <c r="RQW195" s="102"/>
      <c r="RQX195" s="80"/>
      <c r="RQY195" s="78"/>
      <c r="RQZ195" s="78"/>
      <c r="RRA195" s="78"/>
      <c r="RRB195" s="78"/>
      <c r="RRC195" s="83"/>
      <c r="RRD195" s="84"/>
      <c r="RRE195" s="84"/>
      <c r="RRF195" s="84"/>
      <c r="RRG195" s="85"/>
      <c r="RRH195" s="78"/>
      <c r="RRI195" s="78"/>
      <c r="RRJ195" s="78"/>
      <c r="RRK195" s="100"/>
      <c r="RRL195" s="78"/>
      <c r="RRM195" s="81"/>
      <c r="RRN195" s="102"/>
      <c r="RRO195" s="80"/>
      <c r="RRP195" s="78"/>
      <c r="RRQ195" s="78"/>
      <c r="RRR195" s="78"/>
      <c r="RRS195" s="78"/>
      <c r="RRT195" s="83"/>
      <c r="RRU195" s="84"/>
      <c r="RRV195" s="84"/>
      <c r="RRW195" s="84"/>
      <c r="RRX195" s="85"/>
      <c r="RRY195" s="78"/>
      <c r="RRZ195" s="78"/>
      <c r="RSA195" s="78"/>
      <c r="RSB195" s="100"/>
      <c r="RSC195" s="78"/>
      <c r="RSD195" s="81"/>
      <c r="RSE195" s="102"/>
      <c r="RSF195" s="80"/>
      <c r="RSG195" s="78"/>
      <c r="RSH195" s="78"/>
      <c r="RSI195" s="78"/>
      <c r="RSJ195" s="78"/>
      <c r="RSK195" s="83"/>
      <c r="RSL195" s="84"/>
      <c r="RSM195" s="84"/>
      <c r="RSN195" s="84"/>
      <c r="RSO195" s="85"/>
      <c r="RSP195" s="78"/>
      <c r="RSQ195" s="78"/>
      <c r="RSR195" s="78"/>
      <c r="RSS195" s="100"/>
      <c r="RST195" s="78"/>
      <c r="RSU195" s="81"/>
      <c r="RSV195" s="102"/>
      <c r="RSW195" s="80"/>
      <c r="RSX195" s="78"/>
      <c r="RSY195" s="78"/>
      <c r="RSZ195" s="78"/>
      <c r="RTA195" s="78"/>
      <c r="RTB195" s="83"/>
      <c r="RTC195" s="84"/>
      <c r="RTD195" s="84"/>
      <c r="RTE195" s="84"/>
      <c r="RTF195" s="85"/>
      <c r="RTG195" s="78"/>
      <c r="RTH195" s="78"/>
      <c r="RTI195" s="78"/>
      <c r="RTJ195" s="100"/>
      <c r="RTK195" s="78"/>
      <c r="RTL195" s="81"/>
      <c r="RTM195" s="102"/>
      <c r="RTN195" s="80"/>
      <c r="RTO195" s="78"/>
      <c r="RTP195" s="78"/>
      <c r="RTQ195" s="78"/>
      <c r="RTR195" s="78"/>
      <c r="RTS195" s="83"/>
      <c r="RTT195" s="84"/>
      <c r="RTU195" s="84"/>
      <c r="RTV195" s="84"/>
      <c r="RTW195" s="85"/>
      <c r="RTX195" s="78"/>
      <c r="RTY195" s="78"/>
      <c r="RTZ195" s="78"/>
      <c r="RUA195" s="100"/>
      <c r="RUB195" s="78"/>
      <c r="RUC195" s="81"/>
      <c r="RUD195" s="102"/>
      <c r="RUE195" s="80"/>
      <c r="RUF195" s="78"/>
      <c r="RUG195" s="78"/>
      <c r="RUH195" s="78"/>
      <c r="RUI195" s="78"/>
      <c r="RUJ195" s="83"/>
      <c r="RUK195" s="84"/>
      <c r="RUL195" s="84"/>
      <c r="RUM195" s="84"/>
      <c r="RUN195" s="85"/>
      <c r="RUO195" s="78"/>
      <c r="RUP195" s="78"/>
      <c r="RUQ195" s="78"/>
      <c r="RUR195" s="100"/>
      <c r="RUS195" s="78"/>
      <c r="RUT195" s="81"/>
      <c r="RUU195" s="102"/>
      <c r="RUV195" s="80"/>
      <c r="RUW195" s="78"/>
      <c r="RUX195" s="78"/>
      <c r="RUY195" s="78"/>
      <c r="RUZ195" s="78"/>
      <c r="RVA195" s="83"/>
      <c r="RVB195" s="84"/>
      <c r="RVC195" s="84"/>
      <c r="RVD195" s="84"/>
      <c r="RVE195" s="85"/>
      <c r="RVF195" s="78"/>
      <c r="RVG195" s="78"/>
      <c r="RVH195" s="78"/>
      <c r="RVI195" s="100"/>
      <c r="RVJ195" s="78"/>
      <c r="RVK195" s="81"/>
      <c r="RVL195" s="102"/>
      <c r="RVM195" s="80"/>
      <c r="RVN195" s="78"/>
      <c r="RVO195" s="78"/>
      <c r="RVP195" s="78"/>
      <c r="RVQ195" s="78"/>
      <c r="RVR195" s="83"/>
      <c r="RVS195" s="84"/>
      <c r="RVT195" s="84"/>
      <c r="RVU195" s="84"/>
      <c r="RVV195" s="85"/>
      <c r="RVW195" s="78"/>
      <c r="RVX195" s="78"/>
      <c r="RVY195" s="78"/>
      <c r="RVZ195" s="100"/>
      <c r="RWA195" s="78"/>
      <c r="RWB195" s="81"/>
      <c r="RWC195" s="102"/>
      <c r="RWD195" s="80"/>
      <c r="RWE195" s="78"/>
      <c r="RWF195" s="78"/>
      <c r="RWG195" s="78"/>
      <c r="RWH195" s="78"/>
      <c r="RWI195" s="83"/>
      <c r="RWJ195" s="84"/>
      <c r="RWK195" s="84"/>
      <c r="RWL195" s="84"/>
      <c r="RWM195" s="85"/>
      <c r="RWN195" s="78"/>
      <c r="RWO195" s="78"/>
      <c r="RWP195" s="78"/>
      <c r="RWQ195" s="100"/>
      <c r="RWR195" s="78"/>
      <c r="RWS195" s="81"/>
      <c r="RWT195" s="102"/>
      <c r="RWU195" s="80"/>
      <c r="RWV195" s="78"/>
      <c r="RWW195" s="78"/>
      <c r="RWX195" s="78"/>
      <c r="RWY195" s="78"/>
      <c r="RWZ195" s="83"/>
      <c r="RXA195" s="84"/>
      <c r="RXB195" s="84"/>
      <c r="RXC195" s="84"/>
      <c r="RXD195" s="85"/>
      <c r="RXE195" s="78"/>
      <c r="RXF195" s="78"/>
      <c r="RXG195" s="78"/>
      <c r="RXH195" s="100"/>
      <c r="RXI195" s="78"/>
      <c r="RXJ195" s="81"/>
      <c r="RXK195" s="102"/>
      <c r="RXL195" s="80"/>
      <c r="RXM195" s="78"/>
      <c r="RXN195" s="78"/>
      <c r="RXO195" s="78"/>
      <c r="RXP195" s="78"/>
      <c r="RXQ195" s="83"/>
      <c r="RXR195" s="84"/>
      <c r="RXS195" s="84"/>
      <c r="RXT195" s="84"/>
      <c r="RXU195" s="85"/>
      <c r="RXV195" s="78"/>
      <c r="RXW195" s="78"/>
      <c r="RXX195" s="78"/>
      <c r="RXY195" s="100"/>
      <c r="RXZ195" s="78"/>
      <c r="RYA195" s="81"/>
      <c r="RYB195" s="102"/>
      <c r="RYC195" s="80"/>
      <c r="RYD195" s="78"/>
      <c r="RYE195" s="78"/>
      <c r="RYF195" s="78"/>
      <c r="RYG195" s="78"/>
      <c r="RYH195" s="83"/>
      <c r="RYI195" s="84"/>
      <c r="RYJ195" s="84"/>
      <c r="RYK195" s="84"/>
      <c r="RYL195" s="85"/>
      <c r="RYM195" s="78"/>
      <c r="RYN195" s="78"/>
      <c r="RYO195" s="78"/>
      <c r="RYP195" s="100"/>
      <c r="RYQ195" s="78"/>
      <c r="RYR195" s="81"/>
      <c r="RYS195" s="102"/>
      <c r="RYT195" s="80"/>
      <c r="RYU195" s="78"/>
      <c r="RYV195" s="78"/>
      <c r="RYW195" s="78"/>
      <c r="RYX195" s="78"/>
      <c r="RYY195" s="83"/>
      <c r="RYZ195" s="84"/>
      <c r="RZA195" s="84"/>
      <c r="RZB195" s="84"/>
      <c r="RZC195" s="85"/>
      <c r="RZD195" s="78"/>
      <c r="RZE195" s="78"/>
      <c r="RZF195" s="78"/>
      <c r="RZG195" s="100"/>
      <c r="RZH195" s="78"/>
      <c r="RZI195" s="81"/>
      <c r="RZJ195" s="102"/>
      <c r="RZK195" s="80"/>
      <c r="RZL195" s="78"/>
      <c r="RZM195" s="78"/>
      <c r="RZN195" s="78"/>
      <c r="RZO195" s="78"/>
      <c r="RZP195" s="83"/>
      <c r="RZQ195" s="84"/>
      <c r="RZR195" s="84"/>
      <c r="RZS195" s="84"/>
      <c r="RZT195" s="85"/>
      <c r="RZU195" s="78"/>
      <c r="RZV195" s="78"/>
      <c r="RZW195" s="78"/>
      <c r="RZX195" s="100"/>
      <c r="RZY195" s="78"/>
      <c r="RZZ195" s="81"/>
      <c r="SAA195" s="102"/>
      <c r="SAB195" s="80"/>
      <c r="SAC195" s="78"/>
      <c r="SAD195" s="78"/>
      <c r="SAE195" s="78"/>
      <c r="SAF195" s="78"/>
      <c r="SAG195" s="83"/>
      <c r="SAH195" s="84"/>
      <c r="SAI195" s="84"/>
      <c r="SAJ195" s="84"/>
      <c r="SAK195" s="85"/>
      <c r="SAL195" s="78"/>
      <c r="SAM195" s="78"/>
      <c r="SAN195" s="78"/>
      <c r="SAO195" s="100"/>
      <c r="SAP195" s="78"/>
      <c r="SAQ195" s="81"/>
      <c r="SAR195" s="102"/>
      <c r="SAS195" s="80"/>
      <c r="SAT195" s="78"/>
      <c r="SAU195" s="78"/>
      <c r="SAV195" s="78"/>
      <c r="SAW195" s="78"/>
      <c r="SAX195" s="83"/>
      <c r="SAY195" s="84"/>
      <c r="SAZ195" s="84"/>
      <c r="SBA195" s="84"/>
      <c r="SBB195" s="85"/>
      <c r="SBC195" s="78"/>
      <c r="SBD195" s="78"/>
      <c r="SBE195" s="78"/>
      <c r="SBF195" s="100"/>
      <c r="SBG195" s="78"/>
      <c r="SBH195" s="81"/>
      <c r="SBI195" s="102"/>
      <c r="SBJ195" s="80"/>
      <c r="SBK195" s="78"/>
      <c r="SBL195" s="78"/>
      <c r="SBM195" s="78"/>
      <c r="SBN195" s="78"/>
      <c r="SBO195" s="83"/>
      <c r="SBP195" s="84"/>
      <c r="SBQ195" s="84"/>
      <c r="SBR195" s="84"/>
      <c r="SBS195" s="85"/>
      <c r="SBT195" s="78"/>
      <c r="SBU195" s="78"/>
      <c r="SBV195" s="78"/>
      <c r="SBW195" s="100"/>
      <c r="SBX195" s="78"/>
      <c r="SBY195" s="81"/>
      <c r="SBZ195" s="102"/>
      <c r="SCA195" s="80"/>
      <c r="SCB195" s="78"/>
      <c r="SCC195" s="78"/>
      <c r="SCD195" s="78"/>
      <c r="SCE195" s="78"/>
      <c r="SCF195" s="83"/>
      <c r="SCG195" s="84"/>
      <c r="SCH195" s="84"/>
      <c r="SCI195" s="84"/>
      <c r="SCJ195" s="85"/>
      <c r="SCK195" s="78"/>
      <c r="SCL195" s="78"/>
      <c r="SCM195" s="78"/>
      <c r="SCN195" s="100"/>
      <c r="SCO195" s="78"/>
      <c r="SCP195" s="81"/>
      <c r="SCQ195" s="102"/>
      <c r="SCR195" s="80"/>
      <c r="SCS195" s="78"/>
      <c r="SCT195" s="78"/>
      <c r="SCU195" s="78"/>
      <c r="SCV195" s="78"/>
      <c r="SCW195" s="83"/>
      <c r="SCX195" s="84"/>
      <c r="SCY195" s="84"/>
      <c r="SCZ195" s="84"/>
      <c r="SDA195" s="85"/>
      <c r="SDB195" s="78"/>
      <c r="SDC195" s="78"/>
      <c r="SDD195" s="78"/>
      <c r="SDE195" s="100"/>
      <c r="SDF195" s="78"/>
      <c r="SDG195" s="81"/>
      <c r="SDH195" s="102"/>
      <c r="SDI195" s="80"/>
      <c r="SDJ195" s="78"/>
      <c r="SDK195" s="78"/>
      <c r="SDL195" s="78"/>
      <c r="SDM195" s="78"/>
      <c r="SDN195" s="83"/>
      <c r="SDO195" s="84"/>
      <c r="SDP195" s="84"/>
      <c r="SDQ195" s="84"/>
      <c r="SDR195" s="85"/>
      <c r="SDS195" s="78"/>
      <c r="SDT195" s="78"/>
      <c r="SDU195" s="78"/>
      <c r="SDV195" s="100"/>
      <c r="SDW195" s="78"/>
      <c r="SDX195" s="81"/>
      <c r="SDY195" s="102"/>
      <c r="SDZ195" s="80"/>
      <c r="SEA195" s="78"/>
      <c r="SEB195" s="78"/>
      <c r="SEC195" s="78"/>
      <c r="SED195" s="78"/>
      <c r="SEE195" s="83"/>
      <c r="SEF195" s="84"/>
      <c r="SEG195" s="84"/>
      <c r="SEH195" s="84"/>
      <c r="SEI195" s="85"/>
      <c r="SEJ195" s="78"/>
      <c r="SEK195" s="78"/>
      <c r="SEL195" s="78"/>
      <c r="SEM195" s="100"/>
      <c r="SEN195" s="78"/>
      <c r="SEO195" s="81"/>
      <c r="SEP195" s="102"/>
      <c r="SEQ195" s="80"/>
      <c r="SER195" s="78"/>
      <c r="SES195" s="78"/>
      <c r="SET195" s="78"/>
      <c r="SEU195" s="78"/>
      <c r="SEV195" s="83"/>
      <c r="SEW195" s="84"/>
      <c r="SEX195" s="84"/>
      <c r="SEY195" s="84"/>
      <c r="SEZ195" s="85"/>
      <c r="SFA195" s="78"/>
      <c r="SFB195" s="78"/>
      <c r="SFC195" s="78"/>
      <c r="SFD195" s="100"/>
      <c r="SFE195" s="78"/>
      <c r="SFF195" s="81"/>
      <c r="SFG195" s="102"/>
      <c r="SFH195" s="80"/>
      <c r="SFI195" s="78"/>
      <c r="SFJ195" s="78"/>
      <c r="SFK195" s="78"/>
      <c r="SFL195" s="78"/>
      <c r="SFM195" s="83"/>
      <c r="SFN195" s="84"/>
      <c r="SFO195" s="84"/>
      <c r="SFP195" s="84"/>
      <c r="SFQ195" s="85"/>
      <c r="SFR195" s="78"/>
      <c r="SFS195" s="78"/>
      <c r="SFT195" s="78"/>
      <c r="SFU195" s="100"/>
      <c r="SFV195" s="78"/>
      <c r="SFW195" s="81"/>
      <c r="SFX195" s="102"/>
      <c r="SFY195" s="80"/>
      <c r="SFZ195" s="78"/>
      <c r="SGA195" s="78"/>
      <c r="SGB195" s="78"/>
      <c r="SGC195" s="78"/>
      <c r="SGD195" s="83"/>
      <c r="SGE195" s="84"/>
      <c r="SGF195" s="84"/>
      <c r="SGG195" s="84"/>
      <c r="SGH195" s="85"/>
      <c r="SGI195" s="78"/>
      <c r="SGJ195" s="78"/>
      <c r="SGK195" s="78"/>
      <c r="SGL195" s="100"/>
      <c r="SGM195" s="78"/>
      <c r="SGN195" s="81"/>
      <c r="SGO195" s="102"/>
      <c r="SGP195" s="80"/>
      <c r="SGQ195" s="78"/>
      <c r="SGR195" s="78"/>
      <c r="SGS195" s="78"/>
      <c r="SGT195" s="78"/>
      <c r="SGU195" s="83"/>
      <c r="SGV195" s="84"/>
      <c r="SGW195" s="84"/>
      <c r="SGX195" s="84"/>
      <c r="SGY195" s="85"/>
      <c r="SGZ195" s="78"/>
      <c r="SHA195" s="78"/>
      <c r="SHB195" s="78"/>
      <c r="SHC195" s="100"/>
      <c r="SHD195" s="78"/>
      <c r="SHE195" s="81"/>
      <c r="SHF195" s="102"/>
      <c r="SHG195" s="80"/>
      <c r="SHH195" s="78"/>
      <c r="SHI195" s="78"/>
      <c r="SHJ195" s="78"/>
      <c r="SHK195" s="78"/>
      <c r="SHL195" s="83"/>
      <c r="SHM195" s="84"/>
      <c r="SHN195" s="84"/>
      <c r="SHO195" s="84"/>
      <c r="SHP195" s="85"/>
      <c r="SHQ195" s="78"/>
      <c r="SHR195" s="78"/>
      <c r="SHS195" s="78"/>
      <c r="SHT195" s="100"/>
      <c r="SHU195" s="78"/>
      <c r="SHV195" s="81"/>
      <c r="SHW195" s="102"/>
      <c r="SHX195" s="80"/>
      <c r="SHY195" s="78"/>
      <c r="SHZ195" s="78"/>
      <c r="SIA195" s="78"/>
      <c r="SIB195" s="78"/>
      <c r="SIC195" s="83"/>
      <c r="SID195" s="84"/>
      <c r="SIE195" s="84"/>
      <c r="SIF195" s="84"/>
      <c r="SIG195" s="85"/>
      <c r="SIH195" s="78"/>
      <c r="SII195" s="78"/>
      <c r="SIJ195" s="78"/>
      <c r="SIK195" s="100"/>
      <c r="SIL195" s="78"/>
      <c r="SIM195" s="81"/>
      <c r="SIN195" s="102"/>
      <c r="SIO195" s="80"/>
      <c r="SIP195" s="78"/>
      <c r="SIQ195" s="78"/>
      <c r="SIR195" s="78"/>
      <c r="SIS195" s="78"/>
      <c r="SIT195" s="83"/>
      <c r="SIU195" s="84"/>
      <c r="SIV195" s="84"/>
      <c r="SIW195" s="84"/>
      <c r="SIX195" s="85"/>
      <c r="SIY195" s="78"/>
      <c r="SIZ195" s="78"/>
      <c r="SJA195" s="78"/>
      <c r="SJB195" s="100"/>
      <c r="SJC195" s="78"/>
      <c r="SJD195" s="81"/>
      <c r="SJE195" s="102"/>
      <c r="SJF195" s="80"/>
      <c r="SJG195" s="78"/>
      <c r="SJH195" s="78"/>
      <c r="SJI195" s="78"/>
      <c r="SJJ195" s="78"/>
      <c r="SJK195" s="83"/>
      <c r="SJL195" s="84"/>
      <c r="SJM195" s="84"/>
      <c r="SJN195" s="84"/>
      <c r="SJO195" s="85"/>
      <c r="SJP195" s="78"/>
      <c r="SJQ195" s="78"/>
      <c r="SJR195" s="78"/>
      <c r="SJS195" s="100"/>
      <c r="SJT195" s="78"/>
      <c r="SJU195" s="81"/>
      <c r="SJV195" s="102"/>
      <c r="SJW195" s="80"/>
      <c r="SJX195" s="78"/>
      <c r="SJY195" s="78"/>
      <c r="SJZ195" s="78"/>
      <c r="SKA195" s="78"/>
      <c r="SKB195" s="83"/>
      <c r="SKC195" s="84"/>
      <c r="SKD195" s="84"/>
      <c r="SKE195" s="84"/>
      <c r="SKF195" s="85"/>
      <c r="SKG195" s="78"/>
      <c r="SKH195" s="78"/>
      <c r="SKI195" s="78"/>
      <c r="SKJ195" s="100"/>
      <c r="SKK195" s="78"/>
      <c r="SKL195" s="81"/>
      <c r="SKM195" s="102"/>
      <c r="SKN195" s="80"/>
      <c r="SKO195" s="78"/>
      <c r="SKP195" s="78"/>
      <c r="SKQ195" s="78"/>
      <c r="SKR195" s="78"/>
      <c r="SKS195" s="83"/>
      <c r="SKT195" s="84"/>
      <c r="SKU195" s="84"/>
      <c r="SKV195" s="84"/>
      <c r="SKW195" s="85"/>
      <c r="SKX195" s="78"/>
      <c r="SKY195" s="78"/>
      <c r="SKZ195" s="78"/>
      <c r="SLA195" s="100"/>
      <c r="SLB195" s="78"/>
      <c r="SLC195" s="81"/>
      <c r="SLD195" s="102"/>
      <c r="SLE195" s="80"/>
      <c r="SLF195" s="78"/>
      <c r="SLG195" s="78"/>
      <c r="SLH195" s="78"/>
      <c r="SLI195" s="78"/>
      <c r="SLJ195" s="83"/>
      <c r="SLK195" s="84"/>
      <c r="SLL195" s="84"/>
      <c r="SLM195" s="84"/>
      <c r="SLN195" s="85"/>
      <c r="SLO195" s="78"/>
      <c r="SLP195" s="78"/>
      <c r="SLQ195" s="78"/>
      <c r="SLR195" s="100"/>
      <c r="SLS195" s="78"/>
      <c r="SLT195" s="81"/>
      <c r="SLU195" s="102"/>
      <c r="SLV195" s="80"/>
      <c r="SLW195" s="78"/>
      <c r="SLX195" s="78"/>
      <c r="SLY195" s="78"/>
      <c r="SLZ195" s="78"/>
      <c r="SMA195" s="83"/>
      <c r="SMB195" s="84"/>
      <c r="SMC195" s="84"/>
      <c r="SMD195" s="84"/>
      <c r="SME195" s="85"/>
      <c r="SMF195" s="78"/>
      <c r="SMG195" s="78"/>
      <c r="SMH195" s="78"/>
      <c r="SMI195" s="100"/>
      <c r="SMJ195" s="78"/>
      <c r="SMK195" s="81"/>
      <c r="SML195" s="102"/>
      <c r="SMM195" s="80"/>
      <c r="SMN195" s="78"/>
      <c r="SMO195" s="78"/>
      <c r="SMP195" s="78"/>
      <c r="SMQ195" s="78"/>
      <c r="SMR195" s="83"/>
      <c r="SMS195" s="84"/>
      <c r="SMT195" s="84"/>
      <c r="SMU195" s="84"/>
      <c r="SMV195" s="85"/>
      <c r="SMW195" s="78"/>
      <c r="SMX195" s="78"/>
      <c r="SMY195" s="78"/>
      <c r="SMZ195" s="100"/>
      <c r="SNA195" s="78"/>
      <c r="SNB195" s="81"/>
      <c r="SNC195" s="102"/>
      <c r="SND195" s="80"/>
      <c r="SNE195" s="78"/>
      <c r="SNF195" s="78"/>
      <c r="SNG195" s="78"/>
      <c r="SNH195" s="78"/>
      <c r="SNI195" s="83"/>
      <c r="SNJ195" s="84"/>
      <c r="SNK195" s="84"/>
      <c r="SNL195" s="84"/>
      <c r="SNM195" s="85"/>
      <c r="SNN195" s="78"/>
      <c r="SNO195" s="78"/>
      <c r="SNP195" s="78"/>
      <c r="SNQ195" s="100"/>
      <c r="SNR195" s="78"/>
      <c r="SNS195" s="81"/>
      <c r="SNT195" s="102"/>
      <c r="SNU195" s="80"/>
      <c r="SNV195" s="78"/>
      <c r="SNW195" s="78"/>
      <c r="SNX195" s="78"/>
      <c r="SNY195" s="78"/>
      <c r="SNZ195" s="83"/>
      <c r="SOA195" s="84"/>
      <c r="SOB195" s="84"/>
      <c r="SOC195" s="84"/>
      <c r="SOD195" s="85"/>
      <c r="SOE195" s="78"/>
      <c r="SOF195" s="78"/>
      <c r="SOG195" s="78"/>
      <c r="SOH195" s="100"/>
      <c r="SOI195" s="78"/>
      <c r="SOJ195" s="81"/>
      <c r="SOK195" s="102"/>
      <c r="SOL195" s="80"/>
      <c r="SOM195" s="78"/>
      <c r="SON195" s="78"/>
      <c r="SOO195" s="78"/>
      <c r="SOP195" s="78"/>
      <c r="SOQ195" s="83"/>
      <c r="SOR195" s="84"/>
      <c r="SOS195" s="84"/>
      <c r="SOT195" s="84"/>
      <c r="SOU195" s="85"/>
      <c r="SOV195" s="78"/>
      <c r="SOW195" s="78"/>
      <c r="SOX195" s="78"/>
      <c r="SOY195" s="100"/>
      <c r="SOZ195" s="78"/>
      <c r="SPA195" s="81"/>
      <c r="SPB195" s="102"/>
      <c r="SPC195" s="80"/>
      <c r="SPD195" s="78"/>
      <c r="SPE195" s="78"/>
      <c r="SPF195" s="78"/>
      <c r="SPG195" s="78"/>
      <c r="SPH195" s="83"/>
      <c r="SPI195" s="84"/>
      <c r="SPJ195" s="84"/>
      <c r="SPK195" s="84"/>
      <c r="SPL195" s="85"/>
      <c r="SPM195" s="78"/>
      <c r="SPN195" s="78"/>
      <c r="SPO195" s="78"/>
      <c r="SPP195" s="100"/>
      <c r="SPQ195" s="78"/>
      <c r="SPR195" s="81"/>
      <c r="SPS195" s="102"/>
      <c r="SPT195" s="80"/>
      <c r="SPU195" s="78"/>
      <c r="SPV195" s="78"/>
      <c r="SPW195" s="78"/>
      <c r="SPX195" s="78"/>
      <c r="SPY195" s="83"/>
      <c r="SPZ195" s="84"/>
      <c r="SQA195" s="84"/>
      <c r="SQB195" s="84"/>
      <c r="SQC195" s="85"/>
      <c r="SQD195" s="78"/>
      <c r="SQE195" s="78"/>
      <c r="SQF195" s="78"/>
      <c r="SQG195" s="100"/>
      <c r="SQH195" s="78"/>
      <c r="SQI195" s="81"/>
      <c r="SQJ195" s="102"/>
      <c r="SQK195" s="80"/>
      <c r="SQL195" s="78"/>
      <c r="SQM195" s="78"/>
      <c r="SQN195" s="78"/>
      <c r="SQO195" s="78"/>
      <c r="SQP195" s="83"/>
      <c r="SQQ195" s="84"/>
      <c r="SQR195" s="84"/>
      <c r="SQS195" s="84"/>
      <c r="SQT195" s="85"/>
      <c r="SQU195" s="78"/>
      <c r="SQV195" s="78"/>
      <c r="SQW195" s="78"/>
      <c r="SQX195" s="100"/>
      <c r="SQY195" s="78"/>
      <c r="SQZ195" s="81"/>
      <c r="SRA195" s="102"/>
      <c r="SRB195" s="80"/>
      <c r="SRC195" s="78"/>
      <c r="SRD195" s="78"/>
      <c r="SRE195" s="78"/>
      <c r="SRF195" s="78"/>
      <c r="SRG195" s="83"/>
      <c r="SRH195" s="84"/>
      <c r="SRI195" s="84"/>
      <c r="SRJ195" s="84"/>
      <c r="SRK195" s="85"/>
      <c r="SRL195" s="78"/>
      <c r="SRM195" s="78"/>
      <c r="SRN195" s="78"/>
      <c r="SRO195" s="100"/>
      <c r="SRP195" s="78"/>
      <c r="SRQ195" s="81"/>
      <c r="SRR195" s="102"/>
      <c r="SRS195" s="80"/>
      <c r="SRT195" s="78"/>
      <c r="SRU195" s="78"/>
      <c r="SRV195" s="78"/>
      <c r="SRW195" s="78"/>
      <c r="SRX195" s="83"/>
      <c r="SRY195" s="84"/>
      <c r="SRZ195" s="84"/>
      <c r="SSA195" s="84"/>
      <c r="SSB195" s="85"/>
      <c r="SSC195" s="78"/>
      <c r="SSD195" s="78"/>
      <c r="SSE195" s="78"/>
      <c r="SSF195" s="100"/>
      <c r="SSG195" s="78"/>
      <c r="SSH195" s="81"/>
      <c r="SSI195" s="102"/>
      <c r="SSJ195" s="80"/>
      <c r="SSK195" s="78"/>
      <c r="SSL195" s="78"/>
      <c r="SSM195" s="78"/>
      <c r="SSN195" s="78"/>
      <c r="SSO195" s="83"/>
      <c r="SSP195" s="84"/>
      <c r="SSQ195" s="84"/>
      <c r="SSR195" s="84"/>
      <c r="SSS195" s="85"/>
      <c r="SST195" s="78"/>
      <c r="SSU195" s="78"/>
      <c r="SSV195" s="78"/>
      <c r="SSW195" s="100"/>
      <c r="SSX195" s="78"/>
      <c r="SSY195" s="81"/>
      <c r="SSZ195" s="102"/>
      <c r="STA195" s="80"/>
      <c r="STB195" s="78"/>
      <c r="STC195" s="78"/>
      <c r="STD195" s="78"/>
      <c r="STE195" s="78"/>
      <c r="STF195" s="83"/>
      <c r="STG195" s="84"/>
      <c r="STH195" s="84"/>
      <c r="STI195" s="84"/>
      <c r="STJ195" s="85"/>
      <c r="STK195" s="78"/>
      <c r="STL195" s="78"/>
      <c r="STM195" s="78"/>
      <c r="STN195" s="100"/>
      <c r="STO195" s="78"/>
      <c r="STP195" s="81"/>
      <c r="STQ195" s="102"/>
      <c r="STR195" s="80"/>
      <c r="STS195" s="78"/>
      <c r="STT195" s="78"/>
      <c r="STU195" s="78"/>
      <c r="STV195" s="78"/>
      <c r="STW195" s="83"/>
      <c r="STX195" s="84"/>
      <c r="STY195" s="84"/>
      <c r="STZ195" s="84"/>
      <c r="SUA195" s="85"/>
      <c r="SUB195" s="78"/>
      <c r="SUC195" s="78"/>
      <c r="SUD195" s="78"/>
      <c r="SUE195" s="100"/>
      <c r="SUF195" s="78"/>
      <c r="SUG195" s="81"/>
      <c r="SUH195" s="102"/>
      <c r="SUI195" s="80"/>
      <c r="SUJ195" s="78"/>
      <c r="SUK195" s="78"/>
      <c r="SUL195" s="78"/>
      <c r="SUM195" s="78"/>
      <c r="SUN195" s="83"/>
      <c r="SUO195" s="84"/>
      <c r="SUP195" s="84"/>
      <c r="SUQ195" s="84"/>
      <c r="SUR195" s="85"/>
      <c r="SUS195" s="78"/>
      <c r="SUT195" s="78"/>
      <c r="SUU195" s="78"/>
      <c r="SUV195" s="100"/>
      <c r="SUW195" s="78"/>
      <c r="SUX195" s="81"/>
      <c r="SUY195" s="102"/>
      <c r="SUZ195" s="80"/>
      <c r="SVA195" s="78"/>
      <c r="SVB195" s="78"/>
      <c r="SVC195" s="78"/>
      <c r="SVD195" s="78"/>
      <c r="SVE195" s="83"/>
      <c r="SVF195" s="84"/>
      <c r="SVG195" s="84"/>
      <c r="SVH195" s="84"/>
      <c r="SVI195" s="85"/>
      <c r="SVJ195" s="78"/>
      <c r="SVK195" s="78"/>
      <c r="SVL195" s="78"/>
      <c r="SVM195" s="100"/>
      <c r="SVN195" s="78"/>
      <c r="SVO195" s="81"/>
      <c r="SVP195" s="102"/>
      <c r="SVQ195" s="80"/>
      <c r="SVR195" s="78"/>
      <c r="SVS195" s="78"/>
      <c r="SVT195" s="78"/>
      <c r="SVU195" s="78"/>
      <c r="SVV195" s="83"/>
      <c r="SVW195" s="84"/>
      <c r="SVX195" s="84"/>
      <c r="SVY195" s="84"/>
      <c r="SVZ195" s="85"/>
      <c r="SWA195" s="78"/>
      <c r="SWB195" s="78"/>
      <c r="SWC195" s="78"/>
      <c r="SWD195" s="100"/>
      <c r="SWE195" s="78"/>
      <c r="SWF195" s="81"/>
      <c r="SWG195" s="102"/>
      <c r="SWH195" s="80"/>
      <c r="SWI195" s="78"/>
      <c r="SWJ195" s="78"/>
      <c r="SWK195" s="78"/>
      <c r="SWL195" s="78"/>
      <c r="SWM195" s="83"/>
      <c r="SWN195" s="84"/>
      <c r="SWO195" s="84"/>
      <c r="SWP195" s="84"/>
      <c r="SWQ195" s="85"/>
      <c r="SWR195" s="78"/>
      <c r="SWS195" s="78"/>
      <c r="SWT195" s="78"/>
      <c r="SWU195" s="100"/>
      <c r="SWV195" s="78"/>
      <c r="SWW195" s="81"/>
      <c r="SWX195" s="102"/>
      <c r="SWY195" s="80"/>
      <c r="SWZ195" s="78"/>
      <c r="SXA195" s="78"/>
      <c r="SXB195" s="78"/>
      <c r="SXC195" s="78"/>
      <c r="SXD195" s="83"/>
      <c r="SXE195" s="84"/>
      <c r="SXF195" s="84"/>
      <c r="SXG195" s="84"/>
      <c r="SXH195" s="85"/>
      <c r="SXI195" s="78"/>
      <c r="SXJ195" s="78"/>
      <c r="SXK195" s="78"/>
      <c r="SXL195" s="100"/>
      <c r="SXM195" s="78"/>
      <c r="SXN195" s="81"/>
      <c r="SXO195" s="102"/>
      <c r="SXP195" s="80"/>
      <c r="SXQ195" s="78"/>
      <c r="SXR195" s="78"/>
      <c r="SXS195" s="78"/>
      <c r="SXT195" s="78"/>
      <c r="SXU195" s="83"/>
      <c r="SXV195" s="84"/>
      <c r="SXW195" s="84"/>
      <c r="SXX195" s="84"/>
      <c r="SXY195" s="85"/>
      <c r="SXZ195" s="78"/>
      <c r="SYA195" s="78"/>
      <c r="SYB195" s="78"/>
      <c r="SYC195" s="100"/>
      <c r="SYD195" s="78"/>
      <c r="SYE195" s="81"/>
      <c r="SYF195" s="102"/>
      <c r="SYG195" s="80"/>
      <c r="SYH195" s="78"/>
      <c r="SYI195" s="78"/>
      <c r="SYJ195" s="78"/>
      <c r="SYK195" s="78"/>
      <c r="SYL195" s="83"/>
      <c r="SYM195" s="84"/>
      <c r="SYN195" s="84"/>
      <c r="SYO195" s="84"/>
      <c r="SYP195" s="85"/>
      <c r="SYQ195" s="78"/>
      <c r="SYR195" s="78"/>
      <c r="SYS195" s="78"/>
      <c r="SYT195" s="100"/>
      <c r="SYU195" s="78"/>
      <c r="SYV195" s="81"/>
      <c r="SYW195" s="102"/>
      <c r="SYX195" s="80"/>
      <c r="SYY195" s="78"/>
      <c r="SYZ195" s="78"/>
      <c r="SZA195" s="78"/>
      <c r="SZB195" s="78"/>
      <c r="SZC195" s="83"/>
      <c r="SZD195" s="84"/>
      <c r="SZE195" s="84"/>
      <c r="SZF195" s="84"/>
      <c r="SZG195" s="85"/>
      <c r="SZH195" s="78"/>
      <c r="SZI195" s="78"/>
      <c r="SZJ195" s="78"/>
      <c r="SZK195" s="100"/>
      <c r="SZL195" s="78"/>
      <c r="SZM195" s="81"/>
      <c r="SZN195" s="102"/>
      <c r="SZO195" s="80"/>
      <c r="SZP195" s="78"/>
      <c r="SZQ195" s="78"/>
      <c r="SZR195" s="78"/>
      <c r="SZS195" s="78"/>
      <c r="SZT195" s="83"/>
      <c r="SZU195" s="84"/>
      <c r="SZV195" s="84"/>
      <c r="SZW195" s="84"/>
      <c r="SZX195" s="85"/>
      <c r="SZY195" s="78"/>
      <c r="SZZ195" s="78"/>
      <c r="TAA195" s="78"/>
      <c r="TAB195" s="100"/>
      <c r="TAC195" s="78"/>
      <c r="TAD195" s="81"/>
      <c r="TAE195" s="102"/>
      <c r="TAF195" s="80"/>
      <c r="TAG195" s="78"/>
      <c r="TAH195" s="78"/>
      <c r="TAI195" s="78"/>
      <c r="TAJ195" s="78"/>
      <c r="TAK195" s="83"/>
      <c r="TAL195" s="84"/>
      <c r="TAM195" s="84"/>
      <c r="TAN195" s="84"/>
      <c r="TAO195" s="85"/>
      <c r="TAP195" s="78"/>
      <c r="TAQ195" s="78"/>
      <c r="TAR195" s="78"/>
      <c r="TAS195" s="100"/>
      <c r="TAT195" s="78"/>
      <c r="TAU195" s="81"/>
      <c r="TAV195" s="102"/>
      <c r="TAW195" s="80"/>
      <c r="TAX195" s="78"/>
      <c r="TAY195" s="78"/>
      <c r="TAZ195" s="78"/>
      <c r="TBA195" s="78"/>
      <c r="TBB195" s="83"/>
      <c r="TBC195" s="84"/>
      <c r="TBD195" s="84"/>
      <c r="TBE195" s="84"/>
      <c r="TBF195" s="85"/>
      <c r="TBG195" s="78"/>
      <c r="TBH195" s="78"/>
      <c r="TBI195" s="78"/>
      <c r="TBJ195" s="100"/>
      <c r="TBK195" s="78"/>
      <c r="TBL195" s="81"/>
      <c r="TBM195" s="102"/>
      <c r="TBN195" s="80"/>
      <c r="TBO195" s="78"/>
      <c r="TBP195" s="78"/>
      <c r="TBQ195" s="78"/>
      <c r="TBR195" s="78"/>
      <c r="TBS195" s="83"/>
      <c r="TBT195" s="84"/>
      <c r="TBU195" s="84"/>
      <c r="TBV195" s="84"/>
      <c r="TBW195" s="85"/>
      <c r="TBX195" s="78"/>
      <c r="TBY195" s="78"/>
      <c r="TBZ195" s="78"/>
      <c r="TCA195" s="100"/>
      <c r="TCB195" s="78"/>
      <c r="TCC195" s="81"/>
      <c r="TCD195" s="102"/>
      <c r="TCE195" s="80"/>
      <c r="TCF195" s="78"/>
      <c r="TCG195" s="78"/>
      <c r="TCH195" s="78"/>
      <c r="TCI195" s="78"/>
      <c r="TCJ195" s="83"/>
      <c r="TCK195" s="84"/>
      <c r="TCL195" s="84"/>
      <c r="TCM195" s="84"/>
      <c r="TCN195" s="85"/>
      <c r="TCO195" s="78"/>
      <c r="TCP195" s="78"/>
      <c r="TCQ195" s="78"/>
      <c r="TCR195" s="100"/>
      <c r="TCS195" s="78"/>
      <c r="TCT195" s="81"/>
      <c r="TCU195" s="102"/>
      <c r="TCV195" s="80"/>
      <c r="TCW195" s="78"/>
      <c r="TCX195" s="78"/>
      <c r="TCY195" s="78"/>
      <c r="TCZ195" s="78"/>
      <c r="TDA195" s="83"/>
      <c r="TDB195" s="84"/>
      <c r="TDC195" s="84"/>
      <c r="TDD195" s="84"/>
      <c r="TDE195" s="85"/>
      <c r="TDF195" s="78"/>
      <c r="TDG195" s="78"/>
      <c r="TDH195" s="78"/>
      <c r="TDI195" s="100"/>
      <c r="TDJ195" s="78"/>
      <c r="TDK195" s="81"/>
      <c r="TDL195" s="102"/>
      <c r="TDM195" s="80"/>
      <c r="TDN195" s="78"/>
      <c r="TDO195" s="78"/>
      <c r="TDP195" s="78"/>
      <c r="TDQ195" s="78"/>
      <c r="TDR195" s="83"/>
      <c r="TDS195" s="84"/>
      <c r="TDT195" s="84"/>
      <c r="TDU195" s="84"/>
      <c r="TDV195" s="85"/>
      <c r="TDW195" s="78"/>
      <c r="TDX195" s="78"/>
      <c r="TDY195" s="78"/>
      <c r="TDZ195" s="100"/>
      <c r="TEA195" s="78"/>
      <c r="TEB195" s="81"/>
      <c r="TEC195" s="102"/>
      <c r="TED195" s="80"/>
      <c r="TEE195" s="78"/>
      <c r="TEF195" s="78"/>
      <c r="TEG195" s="78"/>
      <c r="TEH195" s="78"/>
      <c r="TEI195" s="83"/>
      <c r="TEJ195" s="84"/>
      <c r="TEK195" s="84"/>
      <c r="TEL195" s="84"/>
      <c r="TEM195" s="85"/>
      <c r="TEN195" s="78"/>
      <c r="TEO195" s="78"/>
      <c r="TEP195" s="78"/>
      <c r="TEQ195" s="100"/>
      <c r="TER195" s="78"/>
      <c r="TES195" s="81"/>
      <c r="TET195" s="102"/>
      <c r="TEU195" s="80"/>
      <c r="TEV195" s="78"/>
      <c r="TEW195" s="78"/>
      <c r="TEX195" s="78"/>
      <c r="TEY195" s="78"/>
      <c r="TEZ195" s="83"/>
      <c r="TFA195" s="84"/>
      <c r="TFB195" s="84"/>
      <c r="TFC195" s="84"/>
      <c r="TFD195" s="85"/>
      <c r="TFE195" s="78"/>
      <c r="TFF195" s="78"/>
      <c r="TFG195" s="78"/>
      <c r="TFH195" s="100"/>
      <c r="TFI195" s="78"/>
      <c r="TFJ195" s="81"/>
      <c r="TFK195" s="102"/>
      <c r="TFL195" s="80"/>
      <c r="TFM195" s="78"/>
      <c r="TFN195" s="78"/>
      <c r="TFO195" s="78"/>
      <c r="TFP195" s="78"/>
      <c r="TFQ195" s="83"/>
      <c r="TFR195" s="84"/>
      <c r="TFS195" s="84"/>
      <c r="TFT195" s="84"/>
      <c r="TFU195" s="85"/>
      <c r="TFV195" s="78"/>
      <c r="TFW195" s="78"/>
      <c r="TFX195" s="78"/>
      <c r="TFY195" s="100"/>
      <c r="TFZ195" s="78"/>
      <c r="TGA195" s="81"/>
      <c r="TGB195" s="102"/>
      <c r="TGC195" s="80"/>
      <c r="TGD195" s="78"/>
      <c r="TGE195" s="78"/>
      <c r="TGF195" s="78"/>
      <c r="TGG195" s="78"/>
      <c r="TGH195" s="83"/>
      <c r="TGI195" s="84"/>
      <c r="TGJ195" s="84"/>
      <c r="TGK195" s="84"/>
      <c r="TGL195" s="85"/>
      <c r="TGM195" s="78"/>
      <c r="TGN195" s="78"/>
      <c r="TGO195" s="78"/>
      <c r="TGP195" s="100"/>
      <c r="TGQ195" s="78"/>
      <c r="TGR195" s="81"/>
      <c r="TGS195" s="102"/>
      <c r="TGT195" s="80"/>
      <c r="TGU195" s="78"/>
      <c r="TGV195" s="78"/>
      <c r="TGW195" s="78"/>
      <c r="TGX195" s="78"/>
      <c r="TGY195" s="83"/>
      <c r="TGZ195" s="84"/>
      <c r="THA195" s="84"/>
      <c r="THB195" s="84"/>
      <c r="THC195" s="85"/>
      <c r="THD195" s="78"/>
      <c r="THE195" s="78"/>
      <c r="THF195" s="78"/>
      <c r="THG195" s="100"/>
      <c r="THH195" s="78"/>
      <c r="THI195" s="81"/>
      <c r="THJ195" s="102"/>
      <c r="THK195" s="80"/>
      <c r="THL195" s="78"/>
      <c r="THM195" s="78"/>
      <c r="THN195" s="78"/>
      <c r="THO195" s="78"/>
      <c r="THP195" s="83"/>
      <c r="THQ195" s="84"/>
      <c r="THR195" s="84"/>
      <c r="THS195" s="84"/>
      <c r="THT195" s="85"/>
      <c r="THU195" s="78"/>
      <c r="THV195" s="78"/>
      <c r="THW195" s="78"/>
      <c r="THX195" s="100"/>
      <c r="THY195" s="78"/>
      <c r="THZ195" s="81"/>
      <c r="TIA195" s="102"/>
      <c r="TIB195" s="80"/>
      <c r="TIC195" s="78"/>
      <c r="TID195" s="78"/>
      <c r="TIE195" s="78"/>
      <c r="TIF195" s="78"/>
      <c r="TIG195" s="83"/>
      <c r="TIH195" s="84"/>
      <c r="TII195" s="84"/>
      <c r="TIJ195" s="84"/>
      <c r="TIK195" s="85"/>
      <c r="TIL195" s="78"/>
      <c r="TIM195" s="78"/>
      <c r="TIN195" s="78"/>
      <c r="TIO195" s="100"/>
      <c r="TIP195" s="78"/>
      <c r="TIQ195" s="81"/>
      <c r="TIR195" s="102"/>
      <c r="TIS195" s="80"/>
      <c r="TIT195" s="78"/>
      <c r="TIU195" s="78"/>
      <c r="TIV195" s="78"/>
      <c r="TIW195" s="78"/>
      <c r="TIX195" s="83"/>
      <c r="TIY195" s="84"/>
      <c r="TIZ195" s="84"/>
      <c r="TJA195" s="84"/>
      <c r="TJB195" s="85"/>
      <c r="TJC195" s="78"/>
      <c r="TJD195" s="78"/>
      <c r="TJE195" s="78"/>
      <c r="TJF195" s="100"/>
      <c r="TJG195" s="78"/>
      <c r="TJH195" s="81"/>
      <c r="TJI195" s="102"/>
      <c r="TJJ195" s="80"/>
      <c r="TJK195" s="78"/>
      <c r="TJL195" s="78"/>
      <c r="TJM195" s="78"/>
      <c r="TJN195" s="78"/>
      <c r="TJO195" s="83"/>
      <c r="TJP195" s="84"/>
      <c r="TJQ195" s="84"/>
      <c r="TJR195" s="84"/>
      <c r="TJS195" s="85"/>
      <c r="TJT195" s="78"/>
      <c r="TJU195" s="78"/>
      <c r="TJV195" s="78"/>
      <c r="TJW195" s="100"/>
      <c r="TJX195" s="78"/>
      <c r="TJY195" s="81"/>
      <c r="TJZ195" s="102"/>
      <c r="TKA195" s="80"/>
      <c r="TKB195" s="78"/>
      <c r="TKC195" s="78"/>
      <c r="TKD195" s="78"/>
      <c r="TKE195" s="78"/>
      <c r="TKF195" s="83"/>
      <c r="TKG195" s="84"/>
      <c r="TKH195" s="84"/>
      <c r="TKI195" s="84"/>
      <c r="TKJ195" s="85"/>
      <c r="TKK195" s="78"/>
      <c r="TKL195" s="78"/>
      <c r="TKM195" s="78"/>
      <c r="TKN195" s="100"/>
      <c r="TKO195" s="78"/>
      <c r="TKP195" s="81"/>
      <c r="TKQ195" s="102"/>
      <c r="TKR195" s="80"/>
      <c r="TKS195" s="78"/>
      <c r="TKT195" s="78"/>
      <c r="TKU195" s="78"/>
      <c r="TKV195" s="78"/>
      <c r="TKW195" s="83"/>
      <c r="TKX195" s="84"/>
      <c r="TKY195" s="84"/>
      <c r="TKZ195" s="84"/>
      <c r="TLA195" s="85"/>
      <c r="TLB195" s="78"/>
      <c r="TLC195" s="78"/>
      <c r="TLD195" s="78"/>
      <c r="TLE195" s="100"/>
      <c r="TLF195" s="78"/>
      <c r="TLG195" s="81"/>
      <c r="TLH195" s="102"/>
      <c r="TLI195" s="80"/>
      <c r="TLJ195" s="78"/>
      <c r="TLK195" s="78"/>
      <c r="TLL195" s="78"/>
      <c r="TLM195" s="78"/>
      <c r="TLN195" s="83"/>
      <c r="TLO195" s="84"/>
      <c r="TLP195" s="84"/>
      <c r="TLQ195" s="84"/>
      <c r="TLR195" s="85"/>
      <c r="TLS195" s="78"/>
      <c r="TLT195" s="78"/>
      <c r="TLU195" s="78"/>
      <c r="TLV195" s="100"/>
      <c r="TLW195" s="78"/>
      <c r="TLX195" s="81"/>
      <c r="TLY195" s="102"/>
      <c r="TLZ195" s="80"/>
      <c r="TMA195" s="78"/>
      <c r="TMB195" s="78"/>
      <c r="TMC195" s="78"/>
      <c r="TMD195" s="78"/>
      <c r="TME195" s="83"/>
      <c r="TMF195" s="84"/>
      <c r="TMG195" s="84"/>
      <c r="TMH195" s="84"/>
      <c r="TMI195" s="85"/>
      <c r="TMJ195" s="78"/>
      <c r="TMK195" s="78"/>
      <c r="TML195" s="78"/>
      <c r="TMM195" s="100"/>
      <c r="TMN195" s="78"/>
      <c r="TMO195" s="81"/>
      <c r="TMP195" s="102"/>
      <c r="TMQ195" s="80"/>
      <c r="TMR195" s="78"/>
      <c r="TMS195" s="78"/>
      <c r="TMT195" s="78"/>
      <c r="TMU195" s="78"/>
      <c r="TMV195" s="83"/>
      <c r="TMW195" s="84"/>
      <c r="TMX195" s="84"/>
      <c r="TMY195" s="84"/>
      <c r="TMZ195" s="85"/>
      <c r="TNA195" s="78"/>
      <c r="TNB195" s="78"/>
      <c r="TNC195" s="78"/>
      <c r="TND195" s="100"/>
      <c r="TNE195" s="78"/>
      <c r="TNF195" s="81"/>
      <c r="TNG195" s="102"/>
      <c r="TNH195" s="80"/>
      <c r="TNI195" s="78"/>
      <c r="TNJ195" s="78"/>
      <c r="TNK195" s="78"/>
      <c r="TNL195" s="78"/>
      <c r="TNM195" s="83"/>
      <c r="TNN195" s="84"/>
      <c r="TNO195" s="84"/>
      <c r="TNP195" s="84"/>
      <c r="TNQ195" s="85"/>
      <c r="TNR195" s="78"/>
      <c r="TNS195" s="78"/>
      <c r="TNT195" s="78"/>
      <c r="TNU195" s="100"/>
      <c r="TNV195" s="78"/>
      <c r="TNW195" s="81"/>
      <c r="TNX195" s="102"/>
      <c r="TNY195" s="80"/>
      <c r="TNZ195" s="78"/>
      <c r="TOA195" s="78"/>
      <c r="TOB195" s="78"/>
      <c r="TOC195" s="78"/>
      <c r="TOD195" s="83"/>
      <c r="TOE195" s="84"/>
      <c r="TOF195" s="84"/>
      <c r="TOG195" s="84"/>
      <c r="TOH195" s="85"/>
      <c r="TOI195" s="78"/>
      <c r="TOJ195" s="78"/>
      <c r="TOK195" s="78"/>
      <c r="TOL195" s="100"/>
      <c r="TOM195" s="78"/>
      <c r="TON195" s="81"/>
      <c r="TOO195" s="102"/>
      <c r="TOP195" s="80"/>
      <c r="TOQ195" s="78"/>
      <c r="TOR195" s="78"/>
      <c r="TOS195" s="78"/>
      <c r="TOT195" s="78"/>
      <c r="TOU195" s="83"/>
      <c r="TOV195" s="84"/>
      <c r="TOW195" s="84"/>
      <c r="TOX195" s="84"/>
      <c r="TOY195" s="85"/>
      <c r="TOZ195" s="78"/>
      <c r="TPA195" s="78"/>
      <c r="TPB195" s="78"/>
      <c r="TPC195" s="100"/>
      <c r="TPD195" s="78"/>
      <c r="TPE195" s="81"/>
      <c r="TPF195" s="102"/>
      <c r="TPG195" s="80"/>
      <c r="TPH195" s="78"/>
      <c r="TPI195" s="78"/>
      <c r="TPJ195" s="78"/>
      <c r="TPK195" s="78"/>
      <c r="TPL195" s="83"/>
      <c r="TPM195" s="84"/>
      <c r="TPN195" s="84"/>
      <c r="TPO195" s="84"/>
      <c r="TPP195" s="85"/>
      <c r="TPQ195" s="78"/>
      <c r="TPR195" s="78"/>
      <c r="TPS195" s="78"/>
      <c r="TPT195" s="100"/>
      <c r="TPU195" s="78"/>
      <c r="TPV195" s="81"/>
      <c r="TPW195" s="102"/>
      <c r="TPX195" s="80"/>
      <c r="TPY195" s="78"/>
      <c r="TPZ195" s="78"/>
      <c r="TQA195" s="78"/>
      <c r="TQB195" s="78"/>
      <c r="TQC195" s="83"/>
      <c r="TQD195" s="84"/>
      <c r="TQE195" s="84"/>
      <c r="TQF195" s="84"/>
      <c r="TQG195" s="85"/>
      <c r="TQH195" s="78"/>
      <c r="TQI195" s="78"/>
      <c r="TQJ195" s="78"/>
      <c r="TQK195" s="100"/>
      <c r="TQL195" s="78"/>
      <c r="TQM195" s="81"/>
      <c r="TQN195" s="102"/>
      <c r="TQO195" s="80"/>
      <c r="TQP195" s="78"/>
      <c r="TQQ195" s="78"/>
      <c r="TQR195" s="78"/>
      <c r="TQS195" s="78"/>
      <c r="TQT195" s="83"/>
      <c r="TQU195" s="84"/>
      <c r="TQV195" s="84"/>
      <c r="TQW195" s="84"/>
      <c r="TQX195" s="85"/>
      <c r="TQY195" s="78"/>
      <c r="TQZ195" s="78"/>
      <c r="TRA195" s="78"/>
      <c r="TRB195" s="100"/>
      <c r="TRC195" s="78"/>
      <c r="TRD195" s="81"/>
      <c r="TRE195" s="102"/>
      <c r="TRF195" s="80"/>
      <c r="TRG195" s="78"/>
      <c r="TRH195" s="78"/>
      <c r="TRI195" s="78"/>
      <c r="TRJ195" s="78"/>
      <c r="TRK195" s="83"/>
      <c r="TRL195" s="84"/>
      <c r="TRM195" s="84"/>
      <c r="TRN195" s="84"/>
      <c r="TRO195" s="85"/>
      <c r="TRP195" s="78"/>
      <c r="TRQ195" s="78"/>
      <c r="TRR195" s="78"/>
      <c r="TRS195" s="100"/>
      <c r="TRT195" s="78"/>
      <c r="TRU195" s="81"/>
      <c r="TRV195" s="102"/>
      <c r="TRW195" s="80"/>
      <c r="TRX195" s="78"/>
      <c r="TRY195" s="78"/>
      <c r="TRZ195" s="78"/>
      <c r="TSA195" s="78"/>
      <c r="TSB195" s="83"/>
      <c r="TSC195" s="84"/>
      <c r="TSD195" s="84"/>
      <c r="TSE195" s="84"/>
      <c r="TSF195" s="85"/>
      <c r="TSG195" s="78"/>
      <c r="TSH195" s="78"/>
      <c r="TSI195" s="78"/>
      <c r="TSJ195" s="100"/>
      <c r="TSK195" s="78"/>
      <c r="TSL195" s="81"/>
      <c r="TSM195" s="102"/>
      <c r="TSN195" s="80"/>
      <c r="TSO195" s="78"/>
      <c r="TSP195" s="78"/>
      <c r="TSQ195" s="78"/>
      <c r="TSR195" s="78"/>
      <c r="TSS195" s="83"/>
      <c r="TST195" s="84"/>
      <c r="TSU195" s="84"/>
      <c r="TSV195" s="84"/>
      <c r="TSW195" s="85"/>
      <c r="TSX195" s="78"/>
      <c r="TSY195" s="78"/>
      <c r="TSZ195" s="78"/>
      <c r="TTA195" s="100"/>
      <c r="TTB195" s="78"/>
      <c r="TTC195" s="81"/>
      <c r="TTD195" s="102"/>
      <c r="TTE195" s="80"/>
      <c r="TTF195" s="78"/>
      <c r="TTG195" s="78"/>
      <c r="TTH195" s="78"/>
      <c r="TTI195" s="78"/>
      <c r="TTJ195" s="83"/>
      <c r="TTK195" s="84"/>
      <c r="TTL195" s="84"/>
      <c r="TTM195" s="84"/>
      <c r="TTN195" s="85"/>
      <c r="TTO195" s="78"/>
      <c r="TTP195" s="78"/>
      <c r="TTQ195" s="78"/>
      <c r="TTR195" s="100"/>
      <c r="TTS195" s="78"/>
      <c r="TTT195" s="81"/>
      <c r="TTU195" s="102"/>
      <c r="TTV195" s="80"/>
      <c r="TTW195" s="78"/>
      <c r="TTX195" s="78"/>
      <c r="TTY195" s="78"/>
      <c r="TTZ195" s="78"/>
      <c r="TUA195" s="83"/>
      <c r="TUB195" s="84"/>
      <c r="TUC195" s="84"/>
      <c r="TUD195" s="84"/>
      <c r="TUE195" s="85"/>
      <c r="TUF195" s="78"/>
      <c r="TUG195" s="78"/>
      <c r="TUH195" s="78"/>
      <c r="TUI195" s="100"/>
      <c r="TUJ195" s="78"/>
      <c r="TUK195" s="81"/>
      <c r="TUL195" s="102"/>
      <c r="TUM195" s="80"/>
      <c r="TUN195" s="78"/>
      <c r="TUO195" s="78"/>
      <c r="TUP195" s="78"/>
      <c r="TUQ195" s="78"/>
      <c r="TUR195" s="83"/>
      <c r="TUS195" s="84"/>
      <c r="TUT195" s="84"/>
      <c r="TUU195" s="84"/>
      <c r="TUV195" s="85"/>
      <c r="TUW195" s="78"/>
      <c r="TUX195" s="78"/>
      <c r="TUY195" s="78"/>
      <c r="TUZ195" s="100"/>
      <c r="TVA195" s="78"/>
      <c r="TVB195" s="81"/>
      <c r="TVC195" s="102"/>
      <c r="TVD195" s="80"/>
      <c r="TVE195" s="78"/>
      <c r="TVF195" s="78"/>
      <c r="TVG195" s="78"/>
      <c r="TVH195" s="78"/>
      <c r="TVI195" s="83"/>
      <c r="TVJ195" s="84"/>
      <c r="TVK195" s="84"/>
      <c r="TVL195" s="84"/>
      <c r="TVM195" s="85"/>
      <c r="TVN195" s="78"/>
      <c r="TVO195" s="78"/>
      <c r="TVP195" s="78"/>
      <c r="TVQ195" s="100"/>
      <c r="TVR195" s="78"/>
      <c r="TVS195" s="81"/>
      <c r="TVT195" s="102"/>
      <c r="TVU195" s="80"/>
      <c r="TVV195" s="78"/>
      <c r="TVW195" s="78"/>
      <c r="TVX195" s="78"/>
      <c r="TVY195" s="78"/>
      <c r="TVZ195" s="83"/>
      <c r="TWA195" s="84"/>
      <c r="TWB195" s="84"/>
      <c r="TWC195" s="84"/>
      <c r="TWD195" s="85"/>
      <c r="TWE195" s="78"/>
      <c r="TWF195" s="78"/>
      <c r="TWG195" s="78"/>
      <c r="TWH195" s="100"/>
      <c r="TWI195" s="78"/>
      <c r="TWJ195" s="81"/>
      <c r="TWK195" s="102"/>
      <c r="TWL195" s="80"/>
      <c r="TWM195" s="78"/>
      <c r="TWN195" s="78"/>
      <c r="TWO195" s="78"/>
      <c r="TWP195" s="78"/>
      <c r="TWQ195" s="83"/>
      <c r="TWR195" s="84"/>
      <c r="TWS195" s="84"/>
      <c r="TWT195" s="84"/>
      <c r="TWU195" s="85"/>
      <c r="TWV195" s="78"/>
      <c r="TWW195" s="78"/>
      <c r="TWX195" s="78"/>
      <c r="TWY195" s="100"/>
      <c r="TWZ195" s="78"/>
      <c r="TXA195" s="81"/>
      <c r="TXB195" s="102"/>
      <c r="TXC195" s="80"/>
      <c r="TXD195" s="78"/>
      <c r="TXE195" s="78"/>
      <c r="TXF195" s="78"/>
      <c r="TXG195" s="78"/>
      <c r="TXH195" s="83"/>
      <c r="TXI195" s="84"/>
      <c r="TXJ195" s="84"/>
      <c r="TXK195" s="84"/>
      <c r="TXL195" s="85"/>
      <c r="TXM195" s="78"/>
      <c r="TXN195" s="78"/>
      <c r="TXO195" s="78"/>
      <c r="TXP195" s="100"/>
      <c r="TXQ195" s="78"/>
      <c r="TXR195" s="81"/>
      <c r="TXS195" s="102"/>
      <c r="TXT195" s="80"/>
      <c r="TXU195" s="78"/>
      <c r="TXV195" s="78"/>
      <c r="TXW195" s="78"/>
      <c r="TXX195" s="78"/>
      <c r="TXY195" s="83"/>
      <c r="TXZ195" s="84"/>
      <c r="TYA195" s="84"/>
      <c r="TYB195" s="84"/>
      <c r="TYC195" s="85"/>
      <c r="TYD195" s="78"/>
      <c r="TYE195" s="78"/>
      <c r="TYF195" s="78"/>
      <c r="TYG195" s="100"/>
      <c r="TYH195" s="78"/>
      <c r="TYI195" s="81"/>
      <c r="TYJ195" s="102"/>
      <c r="TYK195" s="80"/>
      <c r="TYL195" s="78"/>
      <c r="TYM195" s="78"/>
      <c r="TYN195" s="78"/>
      <c r="TYO195" s="78"/>
      <c r="TYP195" s="83"/>
      <c r="TYQ195" s="84"/>
      <c r="TYR195" s="84"/>
      <c r="TYS195" s="84"/>
      <c r="TYT195" s="85"/>
      <c r="TYU195" s="78"/>
      <c r="TYV195" s="78"/>
      <c r="TYW195" s="78"/>
      <c r="TYX195" s="100"/>
      <c r="TYY195" s="78"/>
      <c r="TYZ195" s="81"/>
      <c r="TZA195" s="102"/>
      <c r="TZB195" s="80"/>
      <c r="TZC195" s="78"/>
      <c r="TZD195" s="78"/>
      <c r="TZE195" s="78"/>
      <c r="TZF195" s="78"/>
      <c r="TZG195" s="83"/>
      <c r="TZH195" s="84"/>
      <c r="TZI195" s="84"/>
      <c r="TZJ195" s="84"/>
      <c r="TZK195" s="85"/>
      <c r="TZL195" s="78"/>
      <c r="TZM195" s="78"/>
      <c r="TZN195" s="78"/>
      <c r="TZO195" s="100"/>
      <c r="TZP195" s="78"/>
      <c r="TZQ195" s="81"/>
      <c r="TZR195" s="102"/>
      <c r="TZS195" s="80"/>
      <c r="TZT195" s="78"/>
      <c r="TZU195" s="78"/>
      <c r="TZV195" s="78"/>
      <c r="TZW195" s="78"/>
      <c r="TZX195" s="83"/>
      <c r="TZY195" s="84"/>
      <c r="TZZ195" s="84"/>
      <c r="UAA195" s="84"/>
      <c r="UAB195" s="85"/>
      <c r="UAC195" s="78"/>
      <c r="UAD195" s="78"/>
      <c r="UAE195" s="78"/>
      <c r="UAF195" s="100"/>
      <c r="UAG195" s="78"/>
      <c r="UAH195" s="81"/>
      <c r="UAI195" s="102"/>
      <c r="UAJ195" s="80"/>
      <c r="UAK195" s="78"/>
      <c r="UAL195" s="78"/>
      <c r="UAM195" s="78"/>
      <c r="UAN195" s="78"/>
      <c r="UAO195" s="83"/>
      <c r="UAP195" s="84"/>
      <c r="UAQ195" s="84"/>
      <c r="UAR195" s="84"/>
      <c r="UAS195" s="85"/>
      <c r="UAT195" s="78"/>
      <c r="UAU195" s="78"/>
      <c r="UAV195" s="78"/>
      <c r="UAW195" s="100"/>
      <c r="UAX195" s="78"/>
      <c r="UAY195" s="81"/>
      <c r="UAZ195" s="102"/>
      <c r="UBA195" s="80"/>
      <c r="UBB195" s="78"/>
      <c r="UBC195" s="78"/>
      <c r="UBD195" s="78"/>
      <c r="UBE195" s="78"/>
      <c r="UBF195" s="83"/>
      <c r="UBG195" s="84"/>
      <c r="UBH195" s="84"/>
      <c r="UBI195" s="84"/>
      <c r="UBJ195" s="85"/>
      <c r="UBK195" s="78"/>
      <c r="UBL195" s="78"/>
      <c r="UBM195" s="78"/>
      <c r="UBN195" s="100"/>
      <c r="UBO195" s="78"/>
      <c r="UBP195" s="81"/>
      <c r="UBQ195" s="102"/>
      <c r="UBR195" s="80"/>
      <c r="UBS195" s="78"/>
      <c r="UBT195" s="78"/>
      <c r="UBU195" s="78"/>
      <c r="UBV195" s="78"/>
      <c r="UBW195" s="83"/>
      <c r="UBX195" s="84"/>
      <c r="UBY195" s="84"/>
      <c r="UBZ195" s="84"/>
      <c r="UCA195" s="85"/>
      <c r="UCB195" s="78"/>
      <c r="UCC195" s="78"/>
      <c r="UCD195" s="78"/>
      <c r="UCE195" s="100"/>
      <c r="UCF195" s="78"/>
      <c r="UCG195" s="81"/>
      <c r="UCH195" s="102"/>
      <c r="UCI195" s="80"/>
      <c r="UCJ195" s="78"/>
      <c r="UCK195" s="78"/>
      <c r="UCL195" s="78"/>
      <c r="UCM195" s="78"/>
      <c r="UCN195" s="83"/>
      <c r="UCO195" s="84"/>
      <c r="UCP195" s="84"/>
      <c r="UCQ195" s="84"/>
      <c r="UCR195" s="85"/>
      <c r="UCS195" s="78"/>
      <c r="UCT195" s="78"/>
      <c r="UCU195" s="78"/>
      <c r="UCV195" s="100"/>
      <c r="UCW195" s="78"/>
      <c r="UCX195" s="81"/>
      <c r="UCY195" s="102"/>
      <c r="UCZ195" s="80"/>
      <c r="UDA195" s="78"/>
      <c r="UDB195" s="78"/>
      <c r="UDC195" s="78"/>
      <c r="UDD195" s="78"/>
      <c r="UDE195" s="83"/>
      <c r="UDF195" s="84"/>
      <c r="UDG195" s="84"/>
      <c r="UDH195" s="84"/>
      <c r="UDI195" s="85"/>
      <c r="UDJ195" s="78"/>
      <c r="UDK195" s="78"/>
      <c r="UDL195" s="78"/>
      <c r="UDM195" s="100"/>
      <c r="UDN195" s="78"/>
      <c r="UDO195" s="81"/>
      <c r="UDP195" s="102"/>
      <c r="UDQ195" s="80"/>
      <c r="UDR195" s="78"/>
      <c r="UDS195" s="78"/>
      <c r="UDT195" s="78"/>
      <c r="UDU195" s="78"/>
      <c r="UDV195" s="83"/>
      <c r="UDW195" s="84"/>
      <c r="UDX195" s="84"/>
      <c r="UDY195" s="84"/>
      <c r="UDZ195" s="85"/>
      <c r="UEA195" s="78"/>
      <c r="UEB195" s="78"/>
      <c r="UEC195" s="78"/>
      <c r="UED195" s="100"/>
      <c r="UEE195" s="78"/>
      <c r="UEF195" s="81"/>
      <c r="UEG195" s="102"/>
      <c r="UEH195" s="80"/>
      <c r="UEI195" s="78"/>
      <c r="UEJ195" s="78"/>
      <c r="UEK195" s="78"/>
      <c r="UEL195" s="78"/>
      <c r="UEM195" s="83"/>
      <c r="UEN195" s="84"/>
      <c r="UEO195" s="84"/>
      <c r="UEP195" s="84"/>
      <c r="UEQ195" s="85"/>
      <c r="UER195" s="78"/>
      <c r="UES195" s="78"/>
      <c r="UET195" s="78"/>
      <c r="UEU195" s="100"/>
      <c r="UEV195" s="78"/>
      <c r="UEW195" s="81"/>
      <c r="UEX195" s="102"/>
      <c r="UEY195" s="80"/>
      <c r="UEZ195" s="78"/>
      <c r="UFA195" s="78"/>
      <c r="UFB195" s="78"/>
      <c r="UFC195" s="78"/>
      <c r="UFD195" s="83"/>
      <c r="UFE195" s="84"/>
      <c r="UFF195" s="84"/>
      <c r="UFG195" s="84"/>
      <c r="UFH195" s="85"/>
      <c r="UFI195" s="78"/>
      <c r="UFJ195" s="78"/>
      <c r="UFK195" s="78"/>
      <c r="UFL195" s="100"/>
      <c r="UFM195" s="78"/>
      <c r="UFN195" s="81"/>
      <c r="UFO195" s="102"/>
      <c r="UFP195" s="80"/>
      <c r="UFQ195" s="78"/>
      <c r="UFR195" s="78"/>
      <c r="UFS195" s="78"/>
      <c r="UFT195" s="78"/>
      <c r="UFU195" s="83"/>
      <c r="UFV195" s="84"/>
      <c r="UFW195" s="84"/>
      <c r="UFX195" s="84"/>
      <c r="UFY195" s="85"/>
      <c r="UFZ195" s="78"/>
      <c r="UGA195" s="78"/>
      <c r="UGB195" s="78"/>
      <c r="UGC195" s="100"/>
      <c r="UGD195" s="78"/>
      <c r="UGE195" s="81"/>
      <c r="UGF195" s="102"/>
      <c r="UGG195" s="80"/>
      <c r="UGH195" s="78"/>
      <c r="UGI195" s="78"/>
      <c r="UGJ195" s="78"/>
      <c r="UGK195" s="78"/>
      <c r="UGL195" s="83"/>
      <c r="UGM195" s="84"/>
      <c r="UGN195" s="84"/>
      <c r="UGO195" s="84"/>
      <c r="UGP195" s="85"/>
      <c r="UGQ195" s="78"/>
      <c r="UGR195" s="78"/>
      <c r="UGS195" s="78"/>
      <c r="UGT195" s="100"/>
      <c r="UGU195" s="78"/>
      <c r="UGV195" s="81"/>
      <c r="UGW195" s="102"/>
      <c r="UGX195" s="80"/>
      <c r="UGY195" s="78"/>
      <c r="UGZ195" s="78"/>
      <c r="UHA195" s="78"/>
      <c r="UHB195" s="78"/>
      <c r="UHC195" s="83"/>
      <c r="UHD195" s="84"/>
      <c r="UHE195" s="84"/>
      <c r="UHF195" s="84"/>
      <c r="UHG195" s="85"/>
      <c r="UHH195" s="78"/>
      <c r="UHI195" s="78"/>
      <c r="UHJ195" s="78"/>
      <c r="UHK195" s="100"/>
      <c r="UHL195" s="78"/>
      <c r="UHM195" s="81"/>
      <c r="UHN195" s="102"/>
      <c r="UHO195" s="80"/>
      <c r="UHP195" s="78"/>
      <c r="UHQ195" s="78"/>
      <c r="UHR195" s="78"/>
      <c r="UHS195" s="78"/>
      <c r="UHT195" s="83"/>
      <c r="UHU195" s="84"/>
      <c r="UHV195" s="84"/>
      <c r="UHW195" s="84"/>
      <c r="UHX195" s="85"/>
      <c r="UHY195" s="78"/>
      <c r="UHZ195" s="78"/>
      <c r="UIA195" s="78"/>
      <c r="UIB195" s="100"/>
      <c r="UIC195" s="78"/>
      <c r="UID195" s="81"/>
      <c r="UIE195" s="102"/>
      <c r="UIF195" s="80"/>
      <c r="UIG195" s="78"/>
      <c r="UIH195" s="78"/>
      <c r="UII195" s="78"/>
      <c r="UIJ195" s="78"/>
      <c r="UIK195" s="83"/>
      <c r="UIL195" s="84"/>
      <c r="UIM195" s="84"/>
      <c r="UIN195" s="84"/>
      <c r="UIO195" s="85"/>
      <c r="UIP195" s="78"/>
      <c r="UIQ195" s="78"/>
      <c r="UIR195" s="78"/>
      <c r="UIS195" s="100"/>
      <c r="UIT195" s="78"/>
      <c r="UIU195" s="81"/>
      <c r="UIV195" s="102"/>
      <c r="UIW195" s="80"/>
      <c r="UIX195" s="78"/>
      <c r="UIY195" s="78"/>
      <c r="UIZ195" s="78"/>
      <c r="UJA195" s="78"/>
      <c r="UJB195" s="83"/>
      <c r="UJC195" s="84"/>
      <c r="UJD195" s="84"/>
      <c r="UJE195" s="84"/>
      <c r="UJF195" s="85"/>
      <c r="UJG195" s="78"/>
      <c r="UJH195" s="78"/>
      <c r="UJI195" s="78"/>
      <c r="UJJ195" s="100"/>
      <c r="UJK195" s="78"/>
      <c r="UJL195" s="81"/>
      <c r="UJM195" s="102"/>
      <c r="UJN195" s="80"/>
      <c r="UJO195" s="78"/>
      <c r="UJP195" s="78"/>
      <c r="UJQ195" s="78"/>
      <c r="UJR195" s="78"/>
      <c r="UJS195" s="83"/>
      <c r="UJT195" s="84"/>
      <c r="UJU195" s="84"/>
      <c r="UJV195" s="84"/>
      <c r="UJW195" s="85"/>
      <c r="UJX195" s="78"/>
      <c r="UJY195" s="78"/>
      <c r="UJZ195" s="78"/>
      <c r="UKA195" s="100"/>
      <c r="UKB195" s="78"/>
      <c r="UKC195" s="81"/>
      <c r="UKD195" s="102"/>
      <c r="UKE195" s="80"/>
      <c r="UKF195" s="78"/>
      <c r="UKG195" s="78"/>
      <c r="UKH195" s="78"/>
      <c r="UKI195" s="78"/>
      <c r="UKJ195" s="83"/>
      <c r="UKK195" s="84"/>
      <c r="UKL195" s="84"/>
      <c r="UKM195" s="84"/>
      <c r="UKN195" s="85"/>
      <c r="UKO195" s="78"/>
      <c r="UKP195" s="78"/>
      <c r="UKQ195" s="78"/>
      <c r="UKR195" s="100"/>
      <c r="UKS195" s="78"/>
      <c r="UKT195" s="81"/>
      <c r="UKU195" s="102"/>
      <c r="UKV195" s="80"/>
      <c r="UKW195" s="78"/>
      <c r="UKX195" s="78"/>
      <c r="UKY195" s="78"/>
      <c r="UKZ195" s="78"/>
      <c r="ULA195" s="83"/>
      <c r="ULB195" s="84"/>
      <c r="ULC195" s="84"/>
      <c r="ULD195" s="84"/>
      <c r="ULE195" s="85"/>
      <c r="ULF195" s="78"/>
      <c r="ULG195" s="78"/>
      <c r="ULH195" s="78"/>
      <c r="ULI195" s="100"/>
      <c r="ULJ195" s="78"/>
      <c r="ULK195" s="81"/>
      <c r="ULL195" s="102"/>
      <c r="ULM195" s="80"/>
      <c r="ULN195" s="78"/>
      <c r="ULO195" s="78"/>
      <c r="ULP195" s="78"/>
      <c r="ULQ195" s="78"/>
      <c r="ULR195" s="83"/>
      <c r="ULS195" s="84"/>
      <c r="ULT195" s="84"/>
      <c r="ULU195" s="84"/>
      <c r="ULV195" s="85"/>
      <c r="ULW195" s="78"/>
      <c r="ULX195" s="78"/>
      <c r="ULY195" s="78"/>
      <c r="ULZ195" s="100"/>
      <c r="UMA195" s="78"/>
      <c r="UMB195" s="81"/>
      <c r="UMC195" s="102"/>
      <c r="UMD195" s="80"/>
      <c r="UME195" s="78"/>
      <c r="UMF195" s="78"/>
      <c r="UMG195" s="78"/>
      <c r="UMH195" s="78"/>
      <c r="UMI195" s="83"/>
      <c r="UMJ195" s="84"/>
      <c r="UMK195" s="84"/>
      <c r="UML195" s="84"/>
      <c r="UMM195" s="85"/>
      <c r="UMN195" s="78"/>
      <c r="UMO195" s="78"/>
      <c r="UMP195" s="78"/>
      <c r="UMQ195" s="100"/>
      <c r="UMR195" s="78"/>
      <c r="UMS195" s="81"/>
      <c r="UMT195" s="102"/>
      <c r="UMU195" s="80"/>
      <c r="UMV195" s="78"/>
      <c r="UMW195" s="78"/>
      <c r="UMX195" s="78"/>
      <c r="UMY195" s="78"/>
      <c r="UMZ195" s="83"/>
      <c r="UNA195" s="84"/>
      <c r="UNB195" s="84"/>
      <c r="UNC195" s="84"/>
      <c r="UND195" s="85"/>
      <c r="UNE195" s="78"/>
      <c r="UNF195" s="78"/>
      <c r="UNG195" s="78"/>
      <c r="UNH195" s="100"/>
      <c r="UNI195" s="78"/>
      <c r="UNJ195" s="81"/>
      <c r="UNK195" s="102"/>
      <c r="UNL195" s="80"/>
      <c r="UNM195" s="78"/>
      <c r="UNN195" s="78"/>
      <c r="UNO195" s="78"/>
      <c r="UNP195" s="78"/>
      <c r="UNQ195" s="83"/>
      <c r="UNR195" s="84"/>
      <c r="UNS195" s="84"/>
      <c r="UNT195" s="84"/>
      <c r="UNU195" s="85"/>
      <c r="UNV195" s="78"/>
      <c r="UNW195" s="78"/>
      <c r="UNX195" s="78"/>
      <c r="UNY195" s="100"/>
      <c r="UNZ195" s="78"/>
      <c r="UOA195" s="81"/>
      <c r="UOB195" s="102"/>
      <c r="UOC195" s="80"/>
      <c r="UOD195" s="78"/>
      <c r="UOE195" s="78"/>
      <c r="UOF195" s="78"/>
      <c r="UOG195" s="78"/>
      <c r="UOH195" s="83"/>
      <c r="UOI195" s="84"/>
      <c r="UOJ195" s="84"/>
      <c r="UOK195" s="84"/>
      <c r="UOL195" s="85"/>
      <c r="UOM195" s="78"/>
      <c r="UON195" s="78"/>
      <c r="UOO195" s="78"/>
      <c r="UOP195" s="100"/>
      <c r="UOQ195" s="78"/>
      <c r="UOR195" s="81"/>
      <c r="UOS195" s="102"/>
      <c r="UOT195" s="80"/>
      <c r="UOU195" s="78"/>
      <c r="UOV195" s="78"/>
      <c r="UOW195" s="78"/>
      <c r="UOX195" s="78"/>
      <c r="UOY195" s="83"/>
      <c r="UOZ195" s="84"/>
      <c r="UPA195" s="84"/>
      <c r="UPB195" s="84"/>
      <c r="UPC195" s="85"/>
      <c r="UPD195" s="78"/>
      <c r="UPE195" s="78"/>
      <c r="UPF195" s="78"/>
      <c r="UPG195" s="100"/>
      <c r="UPH195" s="78"/>
      <c r="UPI195" s="81"/>
      <c r="UPJ195" s="102"/>
      <c r="UPK195" s="80"/>
      <c r="UPL195" s="78"/>
      <c r="UPM195" s="78"/>
      <c r="UPN195" s="78"/>
      <c r="UPO195" s="78"/>
      <c r="UPP195" s="83"/>
      <c r="UPQ195" s="84"/>
      <c r="UPR195" s="84"/>
      <c r="UPS195" s="84"/>
      <c r="UPT195" s="85"/>
      <c r="UPU195" s="78"/>
      <c r="UPV195" s="78"/>
      <c r="UPW195" s="78"/>
      <c r="UPX195" s="100"/>
      <c r="UPY195" s="78"/>
      <c r="UPZ195" s="81"/>
      <c r="UQA195" s="102"/>
      <c r="UQB195" s="80"/>
      <c r="UQC195" s="78"/>
      <c r="UQD195" s="78"/>
      <c r="UQE195" s="78"/>
      <c r="UQF195" s="78"/>
      <c r="UQG195" s="83"/>
      <c r="UQH195" s="84"/>
      <c r="UQI195" s="84"/>
      <c r="UQJ195" s="84"/>
      <c r="UQK195" s="85"/>
      <c r="UQL195" s="78"/>
      <c r="UQM195" s="78"/>
      <c r="UQN195" s="78"/>
      <c r="UQO195" s="100"/>
      <c r="UQP195" s="78"/>
      <c r="UQQ195" s="81"/>
      <c r="UQR195" s="102"/>
      <c r="UQS195" s="80"/>
      <c r="UQT195" s="78"/>
      <c r="UQU195" s="78"/>
      <c r="UQV195" s="78"/>
      <c r="UQW195" s="78"/>
      <c r="UQX195" s="83"/>
      <c r="UQY195" s="84"/>
      <c r="UQZ195" s="84"/>
      <c r="URA195" s="84"/>
      <c r="URB195" s="85"/>
      <c r="URC195" s="78"/>
      <c r="URD195" s="78"/>
      <c r="URE195" s="78"/>
      <c r="URF195" s="100"/>
      <c r="URG195" s="78"/>
      <c r="URH195" s="81"/>
      <c r="URI195" s="102"/>
      <c r="URJ195" s="80"/>
      <c r="URK195" s="78"/>
      <c r="URL195" s="78"/>
      <c r="URM195" s="78"/>
      <c r="URN195" s="78"/>
      <c r="URO195" s="83"/>
      <c r="URP195" s="84"/>
      <c r="URQ195" s="84"/>
      <c r="URR195" s="84"/>
      <c r="URS195" s="85"/>
      <c r="URT195" s="78"/>
      <c r="URU195" s="78"/>
      <c r="URV195" s="78"/>
      <c r="URW195" s="100"/>
      <c r="URX195" s="78"/>
      <c r="URY195" s="81"/>
      <c r="URZ195" s="102"/>
      <c r="USA195" s="80"/>
      <c r="USB195" s="78"/>
      <c r="USC195" s="78"/>
      <c r="USD195" s="78"/>
      <c r="USE195" s="78"/>
      <c r="USF195" s="83"/>
      <c r="USG195" s="84"/>
      <c r="USH195" s="84"/>
      <c r="USI195" s="84"/>
      <c r="USJ195" s="85"/>
      <c r="USK195" s="78"/>
      <c r="USL195" s="78"/>
      <c r="USM195" s="78"/>
      <c r="USN195" s="100"/>
      <c r="USO195" s="78"/>
      <c r="USP195" s="81"/>
      <c r="USQ195" s="102"/>
      <c r="USR195" s="80"/>
      <c r="USS195" s="78"/>
      <c r="UST195" s="78"/>
      <c r="USU195" s="78"/>
      <c r="USV195" s="78"/>
      <c r="USW195" s="83"/>
      <c r="USX195" s="84"/>
      <c r="USY195" s="84"/>
      <c r="USZ195" s="84"/>
      <c r="UTA195" s="85"/>
      <c r="UTB195" s="78"/>
      <c r="UTC195" s="78"/>
      <c r="UTD195" s="78"/>
      <c r="UTE195" s="100"/>
      <c r="UTF195" s="78"/>
      <c r="UTG195" s="81"/>
      <c r="UTH195" s="102"/>
      <c r="UTI195" s="80"/>
      <c r="UTJ195" s="78"/>
      <c r="UTK195" s="78"/>
      <c r="UTL195" s="78"/>
      <c r="UTM195" s="78"/>
      <c r="UTN195" s="83"/>
      <c r="UTO195" s="84"/>
      <c r="UTP195" s="84"/>
      <c r="UTQ195" s="84"/>
      <c r="UTR195" s="85"/>
      <c r="UTS195" s="78"/>
      <c r="UTT195" s="78"/>
      <c r="UTU195" s="78"/>
      <c r="UTV195" s="100"/>
      <c r="UTW195" s="78"/>
      <c r="UTX195" s="81"/>
      <c r="UTY195" s="102"/>
      <c r="UTZ195" s="80"/>
      <c r="UUA195" s="78"/>
      <c r="UUB195" s="78"/>
      <c r="UUC195" s="78"/>
      <c r="UUD195" s="78"/>
      <c r="UUE195" s="83"/>
      <c r="UUF195" s="84"/>
      <c r="UUG195" s="84"/>
      <c r="UUH195" s="84"/>
      <c r="UUI195" s="85"/>
      <c r="UUJ195" s="78"/>
      <c r="UUK195" s="78"/>
      <c r="UUL195" s="78"/>
      <c r="UUM195" s="100"/>
      <c r="UUN195" s="78"/>
      <c r="UUO195" s="81"/>
      <c r="UUP195" s="102"/>
      <c r="UUQ195" s="80"/>
      <c r="UUR195" s="78"/>
      <c r="UUS195" s="78"/>
      <c r="UUT195" s="78"/>
      <c r="UUU195" s="78"/>
      <c r="UUV195" s="83"/>
      <c r="UUW195" s="84"/>
      <c r="UUX195" s="84"/>
      <c r="UUY195" s="84"/>
      <c r="UUZ195" s="85"/>
      <c r="UVA195" s="78"/>
      <c r="UVB195" s="78"/>
      <c r="UVC195" s="78"/>
      <c r="UVD195" s="100"/>
      <c r="UVE195" s="78"/>
      <c r="UVF195" s="81"/>
      <c r="UVG195" s="102"/>
      <c r="UVH195" s="80"/>
      <c r="UVI195" s="78"/>
      <c r="UVJ195" s="78"/>
      <c r="UVK195" s="78"/>
      <c r="UVL195" s="78"/>
      <c r="UVM195" s="83"/>
      <c r="UVN195" s="84"/>
      <c r="UVO195" s="84"/>
      <c r="UVP195" s="84"/>
      <c r="UVQ195" s="85"/>
      <c r="UVR195" s="78"/>
      <c r="UVS195" s="78"/>
      <c r="UVT195" s="78"/>
      <c r="UVU195" s="100"/>
      <c r="UVV195" s="78"/>
      <c r="UVW195" s="81"/>
      <c r="UVX195" s="102"/>
      <c r="UVY195" s="80"/>
      <c r="UVZ195" s="78"/>
      <c r="UWA195" s="78"/>
      <c r="UWB195" s="78"/>
      <c r="UWC195" s="78"/>
      <c r="UWD195" s="83"/>
      <c r="UWE195" s="84"/>
      <c r="UWF195" s="84"/>
      <c r="UWG195" s="84"/>
      <c r="UWH195" s="85"/>
      <c r="UWI195" s="78"/>
      <c r="UWJ195" s="78"/>
      <c r="UWK195" s="78"/>
      <c r="UWL195" s="100"/>
      <c r="UWM195" s="78"/>
      <c r="UWN195" s="81"/>
      <c r="UWO195" s="102"/>
      <c r="UWP195" s="80"/>
      <c r="UWQ195" s="78"/>
      <c r="UWR195" s="78"/>
      <c r="UWS195" s="78"/>
      <c r="UWT195" s="78"/>
      <c r="UWU195" s="83"/>
      <c r="UWV195" s="84"/>
      <c r="UWW195" s="84"/>
      <c r="UWX195" s="84"/>
      <c r="UWY195" s="85"/>
      <c r="UWZ195" s="78"/>
      <c r="UXA195" s="78"/>
      <c r="UXB195" s="78"/>
      <c r="UXC195" s="100"/>
      <c r="UXD195" s="78"/>
      <c r="UXE195" s="81"/>
      <c r="UXF195" s="102"/>
      <c r="UXG195" s="80"/>
      <c r="UXH195" s="78"/>
      <c r="UXI195" s="78"/>
      <c r="UXJ195" s="78"/>
      <c r="UXK195" s="78"/>
      <c r="UXL195" s="83"/>
      <c r="UXM195" s="84"/>
      <c r="UXN195" s="84"/>
      <c r="UXO195" s="84"/>
      <c r="UXP195" s="85"/>
      <c r="UXQ195" s="78"/>
      <c r="UXR195" s="78"/>
      <c r="UXS195" s="78"/>
      <c r="UXT195" s="100"/>
      <c r="UXU195" s="78"/>
      <c r="UXV195" s="81"/>
      <c r="UXW195" s="102"/>
      <c r="UXX195" s="80"/>
      <c r="UXY195" s="78"/>
      <c r="UXZ195" s="78"/>
      <c r="UYA195" s="78"/>
      <c r="UYB195" s="78"/>
      <c r="UYC195" s="83"/>
      <c r="UYD195" s="84"/>
      <c r="UYE195" s="84"/>
      <c r="UYF195" s="84"/>
      <c r="UYG195" s="85"/>
      <c r="UYH195" s="78"/>
      <c r="UYI195" s="78"/>
      <c r="UYJ195" s="78"/>
      <c r="UYK195" s="100"/>
      <c r="UYL195" s="78"/>
      <c r="UYM195" s="81"/>
      <c r="UYN195" s="102"/>
      <c r="UYO195" s="80"/>
      <c r="UYP195" s="78"/>
      <c r="UYQ195" s="78"/>
      <c r="UYR195" s="78"/>
      <c r="UYS195" s="78"/>
      <c r="UYT195" s="83"/>
      <c r="UYU195" s="84"/>
      <c r="UYV195" s="84"/>
      <c r="UYW195" s="84"/>
      <c r="UYX195" s="85"/>
      <c r="UYY195" s="78"/>
      <c r="UYZ195" s="78"/>
      <c r="UZA195" s="78"/>
      <c r="UZB195" s="100"/>
      <c r="UZC195" s="78"/>
      <c r="UZD195" s="81"/>
      <c r="UZE195" s="102"/>
      <c r="UZF195" s="80"/>
      <c r="UZG195" s="78"/>
      <c r="UZH195" s="78"/>
      <c r="UZI195" s="78"/>
      <c r="UZJ195" s="78"/>
      <c r="UZK195" s="83"/>
      <c r="UZL195" s="84"/>
      <c r="UZM195" s="84"/>
      <c r="UZN195" s="84"/>
      <c r="UZO195" s="85"/>
      <c r="UZP195" s="78"/>
      <c r="UZQ195" s="78"/>
      <c r="UZR195" s="78"/>
      <c r="UZS195" s="100"/>
      <c r="UZT195" s="78"/>
      <c r="UZU195" s="81"/>
      <c r="UZV195" s="102"/>
      <c r="UZW195" s="80"/>
      <c r="UZX195" s="78"/>
      <c r="UZY195" s="78"/>
      <c r="UZZ195" s="78"/>
      <c r="VAA195" s="78"/>
      <c r="VAB195" s="83"/>
      <c r="VAC195" s="84"/>
      <c r="VAD195" s="84"/>
      <c r="VAE195" s="84"/>
      <c r="VAF195" s="85"/>
      <c r="VAG195" s="78"/>
      <c r="VAH195" s="78"/>
      <c r="VAI195" s="78"/>
      <c r="VAJ195" s="100"/>
      <c r="VAK195" s="78"/>
      <c r="VAL195" s="81"/>
      <c r="VAM195" s="102"/>
      <c r="VAN195" s="80"/>
      <c r="VAO195" s="78"/>
      <c r="VAP195" s="78"/>
      <c r="VAQ195" s="78"/>
      <c r="VAR195" s="78"/>
      <c r="VAS195" s="83"/>
      <c r="VAT195" s="84"/>
      <c r="VAU195" s="84"/>
      <c r="VAV195" s="84"/>
      <c r="VAW195" s="85"/>
      <c r="VAX195" s="78"/>
      <c r="VAY195" s="78"/>
      <c r="VAZ195" s="78"/>
      <c r="VBA195" s="100"/>
      <c r="VBB195" s="78"/>
      <c r="VBC195" s="81"/>
      <c r="VBD195" s="102"/>
      <c r="VBE195" s="80"/>
      <c r="VBF195" s="78"/>
      <c r="VBG195" s="78"/>
      <c r="VBH195" s="78"/>
      <c r="VBI195" s="78"/>
      <c r="VBJ195" s="83"/>
      <c r="VBK195" s="84"/>
      <c r="VBL195" s="84"/>
      <c r="VBM195" s="84"/>
      <c r="VBN195" s="85"/>
      <c r="VBO195" s="78"/>
      <c r="VBP195" s="78"/>
      <c r="VBQ195" s="78"/>
      <c r="VBR195" s="100"/>
      <c r="VBS195" s="78"/>
      <c r="VBT195" s="81"/>
      <c r="VBU195" s="102"/>
      <c r="VBV195" s="80"/>
      <c r="VBW195" s="78"/>
      <c r="VBX195" s="78"/>
      <c r="VBY195" s="78"/>
      <c r="VBZ195" s="78"/>
      <c r="VCA195" s="83"/>
      <c r="VCB195" s="84"/>
      <c r="VCC195" s="84"/>
      <c r="VCD195" s="84"/>
      <c r="VCE195" s="85"/>
      <c r="VCF195" s="78"/>
      <c r="VCG195" s="78"/>
      <c r="VCH195" s="78"/>
      <c r="VCI195" s="100"/>
      <c r="VCJ195" s="78"/>
      <c r="VCK195" s="81"/>
      <c r="VCL195" s="102"/>
      <c r="VCM195" s="80"/>
      <c r="VCN195" s="78"/>
      <c r="VCO195" s="78"/>
      <c r="VCP195" s="78"/>
      <c r="VCQ195" s="78"/>
      <c r="VCR195" s="83"/>
      <c r="VCS195" s="84"/>
      <c r="VCT195" s="84"/>
      <c r="VCU195" s="84"/>
      <c r="VCV195" s="85"/>
      <c r="VCW195" s="78"/>
      <c r="VCX195" s="78"/>
      <c r="VCY195" s="78"/>
      <c r="VCZ195" s="100"/>
      <c r="VDA195" s="78"/>
      <c r="VDB195" s="81"/>
      <c r="VDC195" s="102"/>
      <c r="VDD195" s="80"/>
      <c r="VDE195" s="78"/>
      <c r="VDF195" s="78"/>
      <c r="VDG195" s="78"/>
      <c r="VDH195" s="78"/>
      <c r="VDI195" s="83"/>
      <c r="VDJ195" s="84"/>
      <c r="VDK195" s="84"/>
      <c r="VDL195" s="84"/>
      <c r="VDM195" s="85"/>
      <c r="VDN195" s="78"/>
      <c r="VDO195" s="78"/>
      <c r="VDP195" s="78"/>
      <c r="VDQ195" s="100"/>
      <c r="VDR195" s="78"/>
      <c r="VDS195" s="81"/>
      <c r="VDT195" s="102"/>
      <c r="VDU195" s="80"/>
      <c r="VDV195" s="78"/>
      <c r="VDW195" s="78"/>
      <c r="VDX195" s="78"/>
      <c r="VDY195" s="78"/>
      <c r="VDZ195" s="83"/>
      <c r="VEA195" s="84"/>
      <c r="VEB195" s="84"/>
      <c r="VEC195" s="84"/>
      <c r="VED195" s="85"/>
      <c r="VEE195" s="78"/>
      <c r="VEF195" s="78"/>
      <c r="VEG195" s="78"/>
      <c r="VEH195" s="100"/>
      <c r="VEI195" s="78"/>
      <c r="VEJ195" s="81"/>
      <c r="VEK195" s="102"/>
      <c r="VEL195" s="80"/>
      <c r="VEM195" s="78"/>
      <c r="VEN195" s="78"/>
      <c r="VEO195" s="78"/>
      <c r="VEP195" s="78"/>
      <c r="VEQ195" s="83"/>
      <c r="VER195" s="84"/>
      <c r="VES195" s="84"/>
      <c r="VET195" s="84"/>
      <c r="VEU195" s="85"/>
      <c r="VEV195" s="78"/>
      <c r="VEW195" s="78"/>
      <c r="VEX195" s="78"/>
      <c r="VEY195" s="100"/>
      <c r="VEZ195" s="78"/>
      <c r="VFA195" s="81"/>
      <c r="VFB195" s="102"/>
      <c r="VFC195" s="80"/>
      <c r="VFD195" s="78"/>
      <c r="VFE195" s="78"/>
      <c r="VFF195" s="78"/>
      <c r="VFG195" s="78"/>
      <c r="VFH195" s="83"/>
      <c r="VFI195" s="84"/>
      <c r="VFJ195" s="84"/>
      <c r="VFK195" s="84"/>
      <c r="VFL195" s="85"/>
      <c r="VFM195" s="78"/>
      <c r="VFN195" s="78"/>
      <c r="VFO195" s="78"/>
      <c r="VFP195" s="100"/>
      <c r="VFQ195" s="78"/>
      <c r="VFR195" s="81"/>
      <c r="VFS195" s="102"/>
      <c r="VFT195" s="80"/>
      <c r="VFU195" s="78"/>
      <c r="VFV195" s="78"/>
      <c r="VFW195" s="78"/>
      <c r="VFX195" s="78"/>
      <c r="VFY195" s="83"/>
      <c r="VFZ195" s="84"/>
      <c r="VGA195" s="84"/>
      <c r="VGB195" s="84"/>
      <c r="VGC195" s="85"/>
      <c r="VGD195" s="78"/>
      <c r="VGE195" s="78"/>
      <c r="VGF195" s="78"/>
      <c r="VGG195" s="100"/>
      <c r="VGH195" s="78"/>
      <c r="VGI195" s="81"/>
      <c r="VGJ195" s="102"/>
      <c r="VGK195" s="80"/>
      <c r="VGL195" s="78"/>
      <c r="VGM195" s="78"/>
      <c r="VGN195" s="78"/>
      <c r="VGO195" s="78"/>
      <c r="VGP195" s="83"/>
      <c r="VGQ195" s="84"/>
      <c r="VGR195" s="84"/>
      <c r="VGS195" s="84"/>
      <c r="VGT195" s="85"/>
      <c r="VGU195" s="78"/>
      <c r="VGV195" s="78"/>
      <c r="VGW195" s="78"/>
      <c r="VGX195" s="100"/>
      <c r="VGY195" s="78"/>
      <c r="VGZ195" s="81"/>
      <c r="VHA195" s="102"/>
      <c r="VHB195" s="80"/>
      <c r="VHC195" s="78"/>
      <c r="VHD195" s="78"/>
      <c r="VHE195" s="78"/>
      <c r="VHF195" s="78"/>
      <c r="VHG195" s="83"/>
      <c r="VHH195" s="84"/>
      <c r="VHI195" s="84"/>
      <c r="VHJ195" s="84"/>
      <c r="VHK195" s="85"/>
      <c r="VHL195" s="78"/>
      <c r="VHM195" s="78"/>
      <c r="VHN195" s="78"/>
      <c r="VHO195" s="100"/>
      <c r="VHP195" s="78"/>
      <c r="VHQ195" s="81"/>
      <c r="VHR195" s="102"/>
      <c r="VHS195" s="80"/>
      <c r="VHT195" s="78"/>
      <c r="VHU195" s="78"/>
      <c r="VHV195" s="78"/>
      <c r="VHW195" s="78"/>
      <c r="VHX195" s="83"/>
      <c r="VHY195" s="84"/>
      <c r="VHZ195" s="84"/>
      <c r="VIA195" s="84"/>
      <c r="VIB195" s="85"/>
      <c r="VIC195" s="78"/>
      <c r="VID195" s="78"/>
      <c r="VIE195" s="78"/>
      <c r="VIF195" s="100"/>
      <c r="VIG195" s="78"/>
      <c r="VIH195" s="81"/>
      <c r="VII195" s="102"/>
      <c r="VIJ195" s="80"/>
      <c r="VIK195" s="78"/>
      <c r="VIL195" s="78"/>
      <c r="VIM195" s="78"/>
      <c r="VIN195" s="78"/>
      <c r="VIO195" s="83"/>
      <c r="VIP195" s="84"/>
      <c r="VIQ195" s="84"/>
      <c r="VIR195" s="84"/>
      <c r="VIS195" s="85"/>
      <c r="VIT195" s="78"/>
      <c r="VIU195" s="78"/>
      <c r="VIV195" s="78"/>
      <c r="VIW195" s="100"/>
      <c r="VIX195" s="78"/>
      <c r="VIY195" s="81"/>
      <c r="VIZ195" s="102"/>
      <c r="VJA195" s="80"/>
      <c r="VJB195" s="78"/>
      <c r="VJC195" s="78"/>
      <c r="VJD195" s="78"/>
      <c r="VJE195" s="78"/>
      <c r="VJF195" s="83"/>
      <c r="VJG195" s="84"/>
      <c r="VJH195" s="84"/>
      <c r="VJI195" s="84"/>
      <c r="VJJ195" s="85"/>
      <c r="VJK195" s="78"/>
      <c r="VJL195" s="78"/>
      <c r="VJM195" s="78"/>
      <c r="VJN195" s="100"/>
      <c r="VJO195" s="78"/>
      <c r="VJP195" s="81"/>
      <c r="VJQ195" s="102"/>
      <c r="VJR195" s="80"/>
      <c r="VJS195" s="78"/>
      <c r="VJT195" s="78"/>
      <c r="VJU195" s="78"/>
      <c r="VJV195" s="78"/>
      <c r="VJW195" s="83"/>
      <c r="VJX195" s="84"/>
      <c r="VJY195" s="84"/>
      <c r="VJZ195" s="84"/>
      <c r="VKA195" s="85"/>
      <c r="VKB195" s="78"/>
      <c r="VKC195" s="78"/>
      <c r="VKD195" s="78"/>
      <c r="VKE195" s="100"/>
      <c r="VKF195" s="78"/>
      <c r="VKG195" s="81"/>
      <c r="VKH195" s="102"/>
      <c r="VKI195" s="80"/>
      <c r="VKJ195" s="78"/>
      <c r="VKK195" s="78"/>
      <c r="VKL195" s="78"/>
      <c r="VKM195" s="78"/>
      <c r="VKN195" s="83"/>
      <c r="VKO195" s="84"/>
      <c r="VKP195" s="84"/>
      <c r="VKQ195" s="84"/>
      <c r="VKR195" s="85"/>
      <c r="VKS195" s="78"/>
      <c r="VKT195" s="78"/>
      <c r="VKU195" s="78"/>
      <c r="VKV195" s="100"/>
      <c r="VKW195" s="78"/>
      <c r="VKX195" s="81"/>
      <c r="VKY195" s="102"/>
      <c r="VKZ195" s="80"/>
      <c r="VLA195" s="78"/>
      <c r="VLB195" s="78"/>
      <c r="VLC195" s="78"/>
      <c r="VLD195" s="78"/>
      <c r="VLE195" s="83"/>
      <c r="VLF195" s="84"/>
      <c r="VLG195" s="84"/>
      <c r="VLH195" s="84"/>
      <c r="VLI195" s="85"/>
      <c r="VLJ195" s="78"/>
      <c r="VLK195" s="78"/>
      <c r="VLL195" s="78"/>
      <c r="VLM195" s="100"/>
      <c r="VLN195" s="78"/>
      <c r="VLO195" s="81"/>
      <c r="VLP195" s="102"/>
      <c r="VLQ195" s="80"/>
      <c r="VLR195" s="78"/>
      <c r="VLS195" s="78"/>
      <c r="VLT195" s="78"/>
      <c r="VLU195" s="78"/>
      <c r="VLV195" s="83"/>
      <c r="VLW195" s="84"/>
      <c r="VLX195" s="84"/>
      <c r="VLY195" s="84"/>
      <c r="VLZ195" s="85"/>
      <c r="VMA195" s="78"/>
      <c r="VMB195" s="78"/>
      <c r="VMC195" s="78"/>
      <c r="VMD195" s="100"/>
      <c r="VME195" s="78"/>
      <c r="VMF195" s="81"/>
      <c r="VMG195" s="102"/>
      <c r="VMH195" s="80"/>
      <c r="VMI195" s="78"/>
      <c r="VMJ195" s="78"/>
      <c r="VMK195" s="78"/>
      <c r="VML195" s="78"/>
      <c r="VMM195" s="83"/>
      <c r="VMN195" s="84"/>
      <c r="VMO195" s="84"/>
      <c r="VMP195" s="84"/>
      <c r="VMQ195" s="85"/>
      <c r="VMR195" s="78"/>
      <c r="VMS195" s="78"/>
      <c r="VMT195" s="78"/>
      <c r="VMU195" s="100"/>
      <c r="VMV195" s="78"/>
      <c r="VMW195" s="81"/>
      <c r="VMX195" s="102"/>
      <c r="VMY195" s="80"/>
      <c r="VMZ195" s="78"/>
      <c r="VNA195" s="78"/>
      <c r="VNB195" s="78"/>
      <c r="VNC195" s="78"/>
      <c r="VND195" s="83"/>
      <c r="VNE195" s="84"/>
      <c r="VNF195" s="84"/>
      <c r="VNG195" s="84"/>
      <c r="VNH195" s="85"/>
      <c r="VNI195" s="78"/>
      <c r="VNJ195" s="78"/>
      <c r="VNK195" s="78"/>
      <c r="VNL195" s="100"/>
      <c r="VNM195" s="78"/>
      <c r="VNN195" s="81"/>
      <c r="VNO195" s="102"/>
      <c r="VNP195" s="80"/>
      <c r="VNQ195" s="78"/>
      <c r="VNR195" s="78"/>
      <c r="VNS195" s="78"/>
      <c r="VNT195" s="78"/>
      <c r="VNU195" s="83"/>
      <c r="VNV195" s="84"/>
      <c r="VNW195" s="84"/>
      <c r="VNX195" s="84"/>
      <c r="VNY195" s="85"/>
      <c r="VNZ195" s="78"/>
      <c r="VOA195" s="78"/>
      <c r="VOB195" s="78"/>
      <c r="VOC195" s="100"/>
      <c r="VOD195" s="78"/>
      <c r="VOE195" s="81"/>
      <c r="VOF195" s="102"/>
      <c r="VOG195" s="80"/>
      <c r="VOH195" s="78"/>
      <c r="VOI195" s="78"/>
      <c r="VOJ195" s="78"/>
      <c r="VOK195" s="78"/>
      <c r="VOL195" s="83"/>
      <c r="VOM195" s="84"/>
      <c r="VON195" s="84"/>
      <c r="VOO195" s="84"/>
      <c r="VOP195" s="85"/>
      <c r="VOQ195" s="78"/>
      <c r="VOR195" s="78"/>
      <c r="VOS195" s="78"/>
      <c r="VOT195" s="100"/>
      <c r="VOU195" s="78"/>
      <c r="VOV195" s="81"/>
      <c r="VOW195" s="102"/>
      <c r="VOX195" s="80"/>
      <c r="VOY195" s="78"/>
      <c r="VOZ195" s="78"/>
      <c r="VPA195" s="78"/>
      <c r="VPB195" s="78"/>
      <c r="VPC195" s="83"/>
      <c r="VPD195" s="84"/>
      <c r="VPE195" s="84"/>
      <c r="VPF195" s="84"/>
      <c r="VPG195" s="85"/>
      <c r="VPH195" s="78"/>
      <c r="VPI195" s="78"/>
      <c r="VPJ195" s="78"/>
      <c r="VPK195" s="100"/>
      <c r="VPL195" s="78"/>
      <c r="VPM195" s="81"/>
      <c r="VPN195" s="102"/>
      <c r="VPO195" s="80"/>
      <c r="VPP195" s="78"/>
      <c r="VPQ195" s="78"/>
      <c r="VPR195" s="78"/>
      <c r="VPS195" s="78"/>
      <c r="VPT195" s="83"/>
      <c r="VPU195" s="84"/>
      <c r="VPV195" s="84"/>
      <c r="VPW195" s="84"/>
      <c r="VPX195" s="85"/>
      <c r="VPY195" s="78"/>
      <c r="VPZ195" s="78"/>
      <c r="VQA195" s="78"/>
      <c r="VQB195" s="100"/>
      <c r="VQC195" s="78"/>
      <c r="VQD195" s="81"/>
      <c r="VQE195" s="102"/>
      <c r="VQF195" s="80"/>
      <c r="VQG195" s="78"/>
      <c r="VQH195" s="78"/>
      <c r="VQI195" s="78"/>
      <c r="VQJ195" s="78"/>
      <c r="VQK195" s="83"/>
      <c r="VQL195" s="84"/>
      <c r="VQM195" s="84"/>
      <c r="VQN195" s="84"/>
      <c r="VQO195" s="85"/>
      <c r="VQP195" s="78"/>
      <c r="VQQ195" s="78"/>
      <c r="VQR195" s="78"/>
      <c r="VQS195" s="100"/>
      <c r="VQT195" s="78"/>
      <c r="VQU195" s="81"/>
      <c r="VQV195" s="102"/>
      <c r="VQW195" s="80"/>
      <c r="VQX195" s="78"/>
      <c r="VQY195" s="78"/>
      <c r="VQZ195" s="78"/>
      <c r="VRA195" s="78"/>
      <c r="VRB195" s="83"/>
      <c r="VRC195" s="84"/>
      <c r="VRD195" s="84"/>
      <c r="VRE195" s="84"/>
      <c r="VRF195" s="85"/>
      <c r="VRG195" s="78"/>
      <c r="VRH195" s="78"/>
      <c r="VRI195" s="78"/>
      <c r="VRJ195" s="100"/>
      <c r="VRK195" s="78"/>
      <c r="VRL195" s="81"/>
      <c r="VRM195" s="102"/>
      <c r="VRN195" s="80"/>
      <c r="VRO195" s="78"/>
      <c r="VRP195" s="78"/>
      <c r="VRQ195" s="78"/>
      <c r="VRR195" s="78"/>
      <c r="VRS195" s="83"/>
      <c r="VRT195" s="84"/>
      <c r="VRU195" s="84"/>
      <c r="VRV195" s="84"/>
      <c r="VRW195" s="85"/>
      <c r="VRX195" s="78"/>
      <c r="VRY195" s="78"/>
      <c r="VRZ195" s="78"/>
      <c r="VSA195" s="100"/>
      <c r="VSB195" s="78"/>
      <c r="VSC195" s="81"/>
      <c r="VSD195" s="102"/>
      <c r="VSE195" s="80"/>
      <c r="VSF195" s="78"/>
      <c r="VSG195" s="78"/>
      <c r="VSH195" s="78"/>
      <c r="VSI195" s="78"/>
      <c r="VSJ195" s="83"/>
      <c r="VSK195" s="84"/>
      <c r="VSL195" s="84"/>
      <c r="VSM195" s="84"/>
      <c r="VSN195" s="85"/>
      <c r="VSO195" s="78"/>
      <c r="VSP195" s="78"/>
      <c r="VSQ195" s="78"/>
      <c r="VSR195" s="100"/>
      <c r="VSS195" s="78"/>
      <c r="VST195" s="81"/>
      <c r="VSU195" s="102"/>
      <c r="VSV195" s="80"/>
      <c r="VSW195" s="78"/>
      <c r="VSX195" s="78"/>
      <c r="VSY195" s="78"/>
      <c r="VSZ195" s="78"/>
      <c r="VTA195" s="83"/>
      <c r="VTB195" s="84"/>
      <c r="VTC195" s="84"/>
      <c r="VTD195" s="84"/>
      <c r="VTE195" s="85"/>
      <c r="VTF195" s="78"/>
      <c r="VTG195" s="78"/>
      <c r="VTH195" s="78"/>
      <c r="VTI195" s="100"/>
      <c r="VTJ195" s="78"/>
      <c r="VTK195" s="81"/>
      <c r="VTL195" s="102"/>
      <c r="VTM195" s="80"/>
      <c r="VTN195" s="78"/>
      <c r="VTO195" s="78"/>
      <c r="VTP195" s="78"/>
      <c r="VTQ195" s="78"/>
      <c r="VTR195" s="83"/>
      <c r="VTS195" s="84"/>
      <c r="VTT195" s="84"/>
      <c r="VTU195" s="84"/>
      <c r="VTV195" s="85"/>
      <c r="VTW195" s="78"/>
      <c r="VTX195" s="78"/>
      <c r="VTY195" s="78"/>
      <c r="VTZ195" s="100"/>
      <c r="VUA195" s="78"/>
      <c r="VUB195" s="81"/>
      <c r="VUC195" s="102"/>
      <c r="VUD195" s="80"/>
      <c r="VUE195" s="78"/>
      <c r="VUF195" s="78"/>
      <c r="VUG195" s="78"/>
      <c r="VUH195" s="78"/>
      <c r="VUI195" s="83"/>
      <c r="VUJ195" s="84"/>
      <c r="VUK195" s="84"/>
      <c r="VUL195" s="84"/>
      <c r="VUM195" s="85"/>
      <c r="VUN195" s="78"/>
      <c r="VUO195" s="78"/>
      <c r="VUP195" s="78"/>
      <c r="VUQ195" s="100"/>
      <c r="VUR195" s="78"/>
      <c r="VUS195" s="81"/>
      <c r="VUT195" s="102"/>
      <c r="VUU195" s="80"/>
      <c r="VUV195" s="78"/>
      <c r="VUW195" s="78"/>
      <c r="VUX195" s="78"/>
      <c r="VUY195" s="78"/>
      <c r="VUZ195" s="83"/>
      <c r="VVA195" s="84"/>
      <c r="VVB195" s="84"/>
      <c r="VVC195" s="84"/>
      <c r="VVD195" s="85"/>
      <c r="VVE195" s="78"/>
      <c r="VVF195" s="78"/>
      <c r="VVG195" s="78"/>
      <c r="VVH195" s="100"/>
      <c r="VVI195" s="78"/>
      <c r="VVJ195" s="81"/>
      <c r="VVK195" s="102"/>
      <c r="VVL195" s="80"/>
      <c r="VVM195" s="78"/>
      <c r="VVN195" s="78"/>
      <c r="VVO195" s="78"/>
      <c r="VVP195" s="78"/>
      <c r="VVQ195" s="83"/>
      <c r="VVR195" s="84"/>
      <c r="VVS195" s="84"/>
      <c r="VVT195" s="84"/>
      <c r="VVU195" s="85"/>
      <c r="VVV195" s="78"/>
      <c r="VVW195" s="78"/>
      <c r="VVX195" s="78"/>
      <c r="VVY195" s="100"/>
      <c r="VVZ195" s="78"/>
      <c r="VWA195" s="81"/>
      <c r="VWB195" s="102"/>
      <c r="VWC195" s="80"/>
      <c r="VWD195" s="78"/>
      <c r="VWE195" s="78"/>
      <c r="VWF195" s="78"/>
      <c r="VWG195" s="78"/>
      <c r="VWH195" s="83"/>
      <c r="VWI195" s="84"/>
      <c r="VWJ195" s="84"/>
      <c r="VWK195" s="84"/>
      <c r="VWL195" s="85"/>
      <c r="VWM195" s="78"/>
      <c r="VWN195" s="78"/>
      <c r="VWO195" s="78"/>
      <c r="VWP195" s="100"/>
      <c r="VWQ195" s="78"/>
      <c r="VWR195" s="81"/>
      <c r="VWS195" s="102"/>
      <c r="VWT195" s="80"/>
      <c r="VWU195" s="78"/>
      <c r="VWV195" s="78"/>
      <c r="VWW195" s="78"/>
      <c r="VWX195" s="78"/>
      <c r="VWY195" s="83"/>
      <c r="VWZ195" s="84"/>
      <c r="VXA195" s="84"/>
      <c r="VXB195" s="84"/>
      <c r="VXC195" s="85"/>
      <c r="VXD195" s="78"/>
      <c r="VXE195" s="78"/>
      <c r="VXF195" s="78"/>
      <c r="VXG195" s="100"/>
      <c r="VXH195" s="78"/>
      <c r="VXI195" s="81"/>
      <c r="VXJ195" s="102"/>
      <c r="VXK195" s="80"/>
      <c r="VXL195" s="78"/>
      <c r="VXM195" s="78"/>
      <c r="VXN195" s="78"/>
      <c r="VXO195" s="78"/>
      <c r="VXP195" s="83"/>
      <c r="VXQ195" s="84"/>
      <c r="VXR195" s="84"/>
      <c r="VXS195" s="84"/>
      <c r="VXT195" s="85"/>
      <c r="VXU195" s="78"/>
      <c r="VXV195" s="78"/>
      <c r="VXW195" s="78"/>
      <c r="VXX195" s="100"/>
      <c r="VXY195" s="78"/>
      <c r="VXZ195" s="81"/>
      <c r="VYA195" s="102"/>
      <c r="VYB195" s="80"/>
      <c r="VYC195" s="78"/>
      <c r="VYD195" s="78"/>
      <c r="VYE195" s="78"/>
      <c r="VYF195" s="78"/>
      <c r="VYG195" s="83"/>
      <c r="VYH195" s="84"/>
      <c r="VYI195" s="84"/>
      <c r="VYJ195" s="84"/>
      <c r="VYK195" s="85"/>
      <c r="VYL195" s="78"/>
      <c r="VYM195" s="78"/>
      <c r="VYN195" s="78"/>
      <c r="VYO195" s="100"/>
      <c r="VYP195" s="78"/>
      <c r="VYQ195" s="81"/>
      <c r="VYR195" s="102"/>
      <c r="VYS195" s="80"/>
      <c r="VYT195" s="78"/>
      <c r="VYU195" s="78"/>
      <c r="VYV195" s="78"/>
      <c r="VYW195" s="78"/>
      <c r="VYX195" s="83"/>
      <c r="VYY195" s="84"/>
      <c r="VYZ195" s="84"/>
      <c r="VZA195" s="84"/>
      <c r="VZB195" s="85"/>
      <c r="VZC195" s="78"/>
      <c r="VZD195" s="78"/>
      <c r="VZE195" s="78"/>
      <c r="VZF195" s="100"/>
      <c r="VZG195" s="78"/>
      <c r="VZH195" s="81"/>
      <c r="VZI195" s="102"/>
      <c r="VZJ195" s="80"/>
      <c r="VZK195" s="78"/>
      <c r="VZL195" s="78"/>
      <c r="VZM195" s="78"/>
      <c r="VZN195" s="78"/>
      <c r="VZO195" s="83"/>
      <c r="VZP195" s="84"/>
      <c r="VZQ195" s="84"/>
      <c r="VZR195" s="84"/>
      <c r="VZS195" s="85"/>
      <c r="VZT195" s="78"/>
      <c r="VZU195" s="78"/>
      <c r="VZV195" s="78"/>
      <c r="VZW195" s="100"/>
      <c r="VZX195" s="78"/>
      <c r="VZY195" s="81"/>
      <c r="VZZ195" s="102"/>
      <c r="WAA195" s="80"/>
      <c r="WAB195" s="78"/>
      <c r="WAC195" s="78"/>
      <c r="WAD195" s="78"/>
      <c r="WAE195" s="78"/>
      <c r="WAF195" s="83"/>
      <c r="WAG195" s="84"/>
      <c r="WAH195" s="84"/>
      <c r="WAI195" s="84"/>
      <c r="WAJ195" s="85"/>
      <c r="WAK195" s="78"/>
      <c r="WAL195" s="78"/>
      <c r="WAM195" s="78"/>
      <c r="WAN195" s="100"/>
      <c r="WAO195" s="78"/>
      <c r="WAP195" s="81"/>
      <c r="WAQ195" s="102"/>
      <c r="WAR195" s="80"/>
      <c r="WAS195" s="78"/>
      <c r="WAT195" s="78"/>
      <c r="WAU195" s="78"/>
      <c r="WAV195" s="78"/>
      <c r="WAW195" s="83"/>
      <c r="WAX195" s="84"/>
      <c r="WAY195" s="84"/>
      <c r="WAZ195" s="84"/>
      <c r="WBA195" s="85"/>
      <c r="WBB195" s="78"/>
      <c r="WBC195" s="78"/>
      <c r="WBD195" s="78"/>
      <c r="WBE195" s="100"/>
      <c r="WBF195" s="78"/>
      <c r="WBG195" s="81"/>
      <c r="WBH195" s="102"/>
      <c r="WBI195" s="80"/>
      <c r="WBJ195" s="78"/>
      <c r="WBK195" s="78"/>
      <c r="WBL195" s="78"/>
      <c r="WBM195" s="78"/>
      <c r="WBN195" s="83"/>
      <c r="WBO195" s="84"/>
      <c r="WBP195" s="84"/>
      <c r="WBQ195" s="84"/>
      <c r="WBR195" s="85"/>
      <c r="WBS195" s="78"/>
      <c r="WBT195" s="78"/>
      <c r="WBU195" s="78"/>
      <c r="WBV195" s="100"/>
      <c r="WBW195" s="78"/>
      <c r="WBX195" s="81"/>
      <c r="WBY195" s="102"/>
      <c r="WBZ195" s="80"/>
      <c r="WCA195" s="78"/>
      <c r="WCB195" s="78"/>
      <c r="WCC195" s="78"/>
      <c r="WCD195" s="78"/>
      <c r="WCE195" s="83"/>
      <c r="WCF195" s="84"/>
      <c r="WCG195" s="84"/>
      <c r="WCH195" s="84"/>
      <c r="WCI195" s="85"/>
      <c r="WCJ195" s="78"/>
      <c r="WCK195" s="78"/>
      <c r="WCL195" s="78"/>
      <c r="WCM195" s="100"/>
      <c r="WCN195" s="78"/>
      <c r="WCO195" s="81"/>
      <c r="WCP195" s="102"/>
      <c r="WCQ195" s="80"/>
      <c r="WCR195" s="78"/>
      <c r="WCS195" s="78"/>
      <c r="WCT195" s="78"/>
      <c r="WCU195" s="78"/>
      <c r="WCV195" s="83"/>
      <c r="WCW195" s="84"/>
      <c r="WCX195" s="84"/>
      <c r="WCY195" s="84"/>
      <c r="WCZ195" s="85"/>
      <c r="WDA195" s="78"/>
      <c r="WDB195" s="78"/>
      <c r="WDC195" s="78"/>
      <c r="WDD195" s="100"/>
      <c r="WDE195" s="78"/>
      <c r="WDF195" s="81"/>
      <c r="WDG195" s="102"/>
      <c r="WDH195" s="80"/>
      <c r="WDI195" s="78"/>
      <c r="WDJ195" s="78"/>
      <c r="WDK195" s="78"/>
      <c r="WDL195" s="78"/>
      <c r="WDM195" s="83"/>
      <c r="WDN195" s="84"/>
      <c r="WDO195" s="84"/>
      <c r="WDP195" s="84"/>
      <c r="WDQ195" s="85"/>
      <c r="WDR195" s="78"/>
      <c r="WDS195" s="78"/>
      <c r="WDT195" s="78"/>
      <c r="WDU195" s="100"/>
      <c r="WDV195" s="78"/>
      <c r="WDW195" s="81"/>
      <c r="WDX195" s="102"/>
      <c r="WDY195" s="80"/>
      <c r="WDZ195" s="78"/>
      <c r="WEA195" s="78"/>
      <c r="WEB195" s="78"/>
      <c r="WEC195" s="78"/>
      <c r="WED195" s="83"/>
      <c r="WEE195" s="84"/>
      <c r="WEF195" s="84"/>
      <c r="WEG195" s="84"/>
      <c r="WEH195" s="85"/>
      <c r="WEI195" s="78"/>
      <c r="WEJ195" s="78"/>
      <c r="WEK195" s="78"/>
      <c r="WEL195" s="100"/>
      <c r="WEM195" s="78"/>
      <c r="WEN195" s="81"/>
      <c r="WEO195" s="102"/>
      <c r="WEP195" s="80"/>
      <c r="WEQ195" s="78"/>
      <c r="WER195" s="78"/>
      <c r="WES195" s="78"/>
      <c r="WET195" s="78"/>
      <c r="WEU195" s="83"/>
      <c r="WEV195" s="84"/>
      <c r="WEW195" s="84"/>
      <c r="WEX195" s="84"/>
      <c r="WEY195" s="85"/>
      <c r="WEZ195" s="78"/>
      <c r="WFA195" s="78"/>
      <c r="WFB195" s="78"/>
      <c r="WFC195" s="100"/>
      <c r="WFD195" s="78"/>
      <c r="WFE195" s="81"/>
      <c r="WFF195" s="102"/>
      <c r="WFG195" s="80"/>
      <c r="WFH195" s="78"/>
      <c r="WFI195" s="78"/>
      <c r="WFJ195" s="78"/>
      <c r="WFK195" s="78"/>
      <c r="WFL195" s="83"/>
      <c r="WFM195" s="84"/>
      <c r="WFN195" s="84"/>
      <c r="WFO195" s="84"/>
      <c r="WFP195" s="85"/>
      <c r="WFQ195" s="78"/>
      <c r="WFR195" s="78"/>
      <c r="WFS195" s="78"/>
      <c r="WFT195" s="100"/>
      <c r="WFU195" s="78"/>
      <c r="WFV195" s="81"/>
      <c r="WFW195" s="102"/>
      <c r="WFX195" s="80"/>
      <c r="WFY195" s="78"/>
      <c r="WFZ195" s="78"/>
      <c r="WGA195" s="78"/>
      <c r="WGB195" s="78"/>
      <c r="WGC195" s="83"/>
      <c r="WGD195" s="84"/>
      <c r="WGE195" s="84"/>
      <c r="WGF195" s="84"/>
      <c r="WGG195" s="85"/>
      <c r="WGH195" s="78"/>
      <c r="WGI195" s="78"/>
      <c r="WGJ195" s="78"/>
      <c r="WGK195" s="100"/>
      <c r="WGL195" s="78"/>
      <c r="WGM195" s="81"/>
      <c r="WGN195" s="102"/>
      <c r="WGO195" s="80"/>
      <c r="WGP195" s="78"/>
      <c r="WGQ195" s="78"/>
      <c r="WGR195" s="78"/>
      <c r="WGS195" s="78"/>
      <c r="WGT195" s="83"/>
      <c r="WGU195" s="84"/>
      <c r="WGV195" s="84"/>
      <c r="WGW195" s="84"/>
      <c r="WGX195" s="85"/>
      <c r="WGY195" s="78"/>
      <c r="WGZ195" s="78"/>
      <c r="WHA195" s="78"/>
      <c r="WHB195" s="100"/>
      <c r="WHC195" s="78"/>
      <c r="WHD195" s="81"/>
      <c r="WHE195" s="102"/>
      <c r="WHF195" s="80"/>
      <c r="WHG195" s="78"/>
      <c r="WHH195" s="78"/>
      <c r="WHI195" s="78"/>
      <c r="WHJ195" s="78"/>
      <c r="WHK195" s="83"/>
      <c r="WHL195" s="84"/>
      <c r="WHM195" s="84"/>
      <c r="WHN195" s="84"/>
      <c r="WHO195" s="85"/>
      <c r="WHP195" s="78"/>
      <c r="WHQ195" s="78"/>
      <c r="WHR195" s="78"/>
      <c r="WHS195" s="100"/>
      <c r="WHT195" s="78"/>
      <c r="WHU195" s="81"/>
      <c r="WHV195" s="102"/>
      <c r="WHW195" s="80"/>
      <c r="WHX195" s="78"/>
      <c r="WHY195" s="78"/>
      <c r="WHZ195" s="78"/>
      <c r="WIA195" s="78"/>
      <c r="WIB195" s="83"/>
      <c r="WIC195" s="84"/>
      <c r="WID195" s="84"/>
      <c r="WIE195" s="84"/>
      <c r="WIF195" s="85"/>
      <c r="WIG195" s="78"/>
      <c r="WIH195" s="78"/>
      <c r="WII195" s="78"/>
      <c r="WIJ195" s="100"/>
      <c r="WIK195" s="78"/>
      <c r="WIL195" s="81"/>
      <c r="WIM195" s="102"/>
      <c r="WIN195" s="80"/>
      <c r="WIO195" s="78"/>
      <c r="WIP195" s="78"/>
      <c r="WIQ195" s="78"/>
      <c r="WIR195" s="78"/>
      <c r="WIS195" s="83"/>
      <c r="WIT195" s="84"/>
      <c r="WIU195" s="84"/>
      <c r="WIV195" s="84"/>
      <c r="WIW195" s="85"/>
      <c r="WIX195" s="78"/>
      <c r="WIY195" s="78"/>
      <c r="WIZ195" s="78"/>
      <c r="WJA195" s="100"/>
      <c r="WJB195" s="78"/>
      <c r="WJC195" s="81"/>
      <c r="WJD195" s="102"/>
      <c r="WJE195" s="80"/>
      <c r="WJF195" s="78"/>
      <c r="WJG195" s="78"/>
      <c r="WJH195" s="78"/>
      <c r="WJI195" s="78"/>
      <c r="WJJ195" s="83"/>
      <c r="WJK195" s="84"/>
      <c r="WJL195" s="84"/>
      <c r="WJM195" s="84"/>
      <c r="WJN195" s="85"/>
      <c r="WJO195" s="78"/>
      <c r="WJP195" s="78"/>
      <c r="WJQ195" s="78"/>
      <c r="WJR195" s="100"/>
      <c r="WJS195" s="78"/>
      <c r="WJT195" s="81"/>
      <c r="WJU195" s="102"/>
      <c r="WJV195" s="80"/>
      <c r="WJW195" s="78"/>
      <c r="WJX195" s="78"/>
      <c r="WJY195" s="78"/>
      <c r="WJZ195" s="78"/>
      <c r="WKA195" s="83"/>
      <c r="WKB195" s="84"/>
      <c r="WKC195" s="84"/>
      <c r="WKD195" s="84"/>
      <c r="WKE195" s="85"/>
      <c r="WKF195" s="78"/>
      <c r="WKG195" s="78"/>
      <c r="WKH195" s="78"/>
      <c r="WKI195" s="100"/>
      <c r="WKJ195" s="78"/>
      <c r="WKK195" s="81"/>
      <c r="WKL195" s="102"/>
      <c r="WKM195" s="80"/>
      <c r="WKN195" s="78"/>
      <c r="WKO195" s="78"/>
      <c r="WKP195" s="78"/>
      <c r="WKQ195" s="78"/>
      <c r="WKR195" s="83"/>
      <c r="WKS195" s="84"/>
      <c r="WKT195" s="84"/>
      <c r="WKU195" s="84"/>
      <c r="WKV195" s="85"/>
      <c r="WKW195" s="78"/>
      <c r="WKX195" s="78"/>
      <c r="WKY195" s="78"/>
      <c r="WKZ195" s="100"/>
      <c r="WLA195" s="78"/>
      <c r="WLB195" s="81"/>
      <c r="WLC195" s="102"/>
      <c r="WLD195" s="80"/>
      <c r="WLE195" s="78"/>
      <c r="WLF195" s="78"/>
      <c r="WLG195" s="78"/>
      <c r="WLH195" s="78"/>
      <c r="WLI195" s="83"/>
      <c r="WLJ195" s="84"/>
      <c r="WLK195" s="84"/>
      <c r="WLL195" s="84"/>
      <c r="WLM195" s="85"/>
      <c r="WLN195" s="78"/>
      <c r="WLO195" s="78"/>
      <c r="WLP195" s="78"/>
      <c r="WLQ195" s="100"/>
      <c r="WLR195" s="78"/>
      <c r="WLS195" s="81"/>
      <c r="WLT195" s="102"/>
      <c r="WLU195" s="80"/>
      <c r="WLV195" s="78"/>
      <c r="WLW195" s="78"/>
      <c r="WLX195" s="78"/>
      <c r="WLY195" s="78"/>
      <c r="WLZ195" s="83"/>
      <c r="WMA195" s="84"/>
      <c r="WMB195" s="84"/>
      <c r="WMC195" s="84"/>
      <c r="WMD195" s="85"/>
      <c r="WME195" s="78"/>
      <c r="WMF195" s="78"/>
      <c r="WMG195" s="78"/>
      <c r="WMH195" s="100"/>
      <c r="WMI195" s="78"/>
      <c r="WMJ195" s="81"/>
      <c r="WMK195" s="102"/>
      <c r="WML195" s="80"/>
      <c r="WMM195" s="78"/>
      <c r="WMN195" s="78"/>
      <c r="WMO195" s="78"/>
      <c r="WMP195" s="78"/>
      <c r="WMQ195" s="83"/>
      <c r="WMR195" s="84"/>
      <c r="WMS195" s="84"/>
      <c r="WMT195" s="84"/>
      <c r="WMU195" s="85"/>
      <c r="WMV195" s="78"/>
      <c r="WMW195" s="78"/>
      <c r="WMX195" s="78"/>
      <c r="WMY195" s="100"/>
      <c r="WMZ195" s="78"/>
      <c r="WNA195" s="81"/>
      <c r="WNB195" s="102"/>
      <c r="WNC195" s="80"/>
      <c r="WND195" s="78"/>
      <c r="WNE195" s="78"/>
      <c r="WNF195" s="78"/>
      <c r="WNG195" s="78"/>
      <c r="WNH195" s="83"/>
      <c r="WNI195" s="84"/>
      <c r="WNJ195" s="84"/>
      <c r="WNK195" s="84"/>
      <c r="WNL195" s="85"/>
      <c r="WNM195" s="78"/>
      <c r="WNN195" s="78"/>
      <c r="WNO195" s="78"/>
      <c r="WNP195" s="100"/>
      <c r="WNQ195" s="78"/>
      <c r="WNR195" s="81"/>
      <c r="WNS195" s="102"/>
      <c r="WNT195" s="80"/>
      <c r="WNU195" s="78"/>
      <c r="WNV195" s="78"/>
      <c r="WNW195" s="78"/>
      <c r="WNX195" s="78"/>
      <c r="WNY195" s="83"/>
      <c r="WNZ195" s="84"/>
      <c r="WOA195" s="84"/>
      <c r="WOB195" s="84"/>
      <c r="WOC195" s="85"/>
      <c r="WOD195" s="78"/>
      <c r="WOE195" s="78"/>
      <c r="WOF195" s="78"/>
      <c r="WOG195" s="100"/>
      <c r="WOH195" s="78"/>
      <c r="WOI195" s="81"/>
      <c r="WOJ195" s="102"/>
      <c r="WOK195" s="80"/>
      <c r="WOL195" s="78"/>
      <c r="WOM195" s="78"/>
      <c r="WON195" s="78"/>
      <c r="WOO195" s="78"/>
      <c r="WOP195" s="83"/>
      <c r="WOQ195" s="84"/>
      <c r="WOR195" s="84"/>
      <c r="WOS195" s="84"/>
      <c r="WOT195" s="85"/>
      <c r="WOU195" s="78"/>
      <c r="WOV195" s="78"/>
      <c r="WOW195" s="78"/>
      <c r="WOX195" s="100"/>
      <c r="WOY195" s="78"/>
      <c r="WOZ195" s="81"/>
      <c r="WPA195" s="102"/>
      <c r="WPB195" s="80"/>
      <c r="WPC195" s="78"/>
      <c r="WPD195" s="78"/>
      <c r="WPE195" s="78"/>
      <c r="WPF195" s="78"/>
      <c r="WPG195" s="83"/>
      <c r="WPH195" s="84"/>
      <c r="WPI195" s="84"/>
      <c r="WPJ195" s="84"/>
      <c r="WPK195" s="85"/>
      <c r="WPL195" s="78"/>
      <c r="WPM195" s="78"/>
      <c r="WPN195" s="78"/>
      <c r="WPO195" s="100"/>
      <c r="WPP195" s="78"/>
      <c r="WPQ195" s="81"/>
      <c r="WPR195" s="102"/>
      <c r="WPS195" s="80"/>
      <c r="WPT195" s="78"/>
      <c r="WPU195" s="78"/>
      <c r="WPV195" s="78"/>
      <c r="WPW195" s="78"/>
      <c r="WPX195" s="83"/>
      <c r="WPY195" s="84"/>
      <c r="WPZ195" s="84"/>
      <c r="WQA195" s="84"/>
      <c r="WQB195" s="85"/>
      <c r="WQC195" s="78"/>
      <c r="WQD195" s="78"/>
      <c r="WQE195" s="78"/>
      <c r="WQF195" s="100"/>
      <c r="WQG195" s="78"/>
      <c r="WQH195" s="81"/>
      <c r="WQI195" s="102"/>
      <c r="WQJ195" s="80"/>
      <c r="WQK195" s="78"/>
      <c r="WQL195" s="78"/>
      <c r="WQM195" s="78"/>
      <c r="WQN195" s="78"/>
      <c r="WQO195" s="83"/>
      <c r="WQP195" s="84"/>
      <c r="WQQ195" s="84"/>
      <c r="WQR195" s="84"/>
      <c r="WQS195" s="85"/>
      <c r="WQT195" s="78"/>
      <c r="WQU195" s="78"/>
      <c r="WQV195" s="78"/>
      <c r="WQW195" s="100"/>
      <c r="WQX195" s="78"/>
      <c r="WQY195" s="81"/>
      <c r="WQZ195" s="102"/>
      <c r="WRA195" s="80"/>
      <c r="WRB195" s="78"/>
      <c r="WRC195" s="78"/>
      <c r="WRD195" s="78"/>
      <c r="WRE195" s="78"/>
      <c r="WRF195" s="83"/>
      <c r="WRG195" s="84"/>
      <c r="WRH195" s="84"/>
      <c r="WRI195" s="84"/>
      <c r="WRJ195" s="85"/>
      <c r="WRK195" s="78"/>
      <c r="WRL195" s="78"/>
      <c r="WRM195" s="78"/>
      <c r="WRN195" s="100"/>
      <c r="WRO195" s="78"/>
      <c r="WRP195" s="81"/>
      <c r="WRQ195" s="102"/>
      <c r="WRR195" s="80"/>
      <c r="WRS195" s="78"/>
      <c r="WRT195" s="78"/>
      <c r="WRU195" s="78"/>
      <c r="WRV195" s="78"/>
      <c r="WRW195" s="83"/>
      <c r="WRX195" s="84"/>
      <c r="WRY195" s="84"/>
      <c r="WRZ195" s="84"/>
      <c r="WSA195" s="85"/>
      <c r="WSB195" s="78"/>
      <c r="WSC195" s="78"/>
      <c r="WSD195" s="78"/>
      <c r="WSE195" s="100"/>
      <c r="WSF195" s="78"/>
      <c r="WSG195" s="81"/>
      <c r="WSH195" s="102"/>
      <c r="WSI195" s="80"/>
      <c r="WSJ195" s="78"/>
      <c r="WSK195" s="78"/>
      <c r="WSL195" s="78"/>
      <c r="WSM195" s="78"/>
      <c r="WSN195" s="83"/>
      <c r="WSO195" s="84"/>
      <c r="WSP195" s="84"/>
      <c r="WSQ195" s="84"/>
      <c r="WSR195" s="85"/>
      <c r="WSS195" s="78"/>
      <c r="WST195" s="78"/>
      <c r="WSU195" s="78"/>
      <c r="WSV195" s="100"/>
      <c r="WSW195" s="78"/>
      <c r="WSX195" s="81"/>
      <c r="WSY195" s="102"/>
      <c r="WSZ195" s="80"/>
      <c r="WTA195" s="78"/>
      <c r="WTB195" s="78"/>
      <c r="WTC195" s="78"/>
      <c r="WTD195" s="78"/>
      <c r="WTE195" s="83"/>
      <c r="WTF195" s="84"/>
      <c r="WTG195" s="84"/>
      <c r="WTH195" s="84"/>
      <c r="WTI195" s="85"/>
      <c r="WTJ195" s="78"/>
      <c r="WTK195" s="78"/>
      <c r="WTL195" s="78"/>
      <c r="WTM195" s="100"/>
      <c r="WTN195" s="78"/>
      <c r="WTO195" s="81"/>
      <c r="WTP195" s="102"/>
      <c r="WTQ195" s="80"/>
      <c r="WTR195" s="78"/>
      <c r="WTS195" s="78"/>
      <c r="WTT195" s="78"/>
      <c r="WTU195" s="78"/>
      <c r="WTV195" s="83"/>
      <c r="WTW195" s="84"/>
      <c r="WTX195" s="84"/>
      <c r="WTY195" s="84"/>
      <c r="WTZ195" s="85"/>
      <c r="WUA195" s="78"/>
      <c r="WUB195" s="78"/>
      <c r="WUC195" s="78"/>
      <c r="WUD195" s="100"/>
      <c r="WUE195" s="78"/>
      <c r="WUF195" s="81"/>
      <c r="WUG195" s="102"/>
      <c r="WUH195" s="80"/>
      <c r="WUI195" s="78"/>
      <c r="WUJ195" s="78"/>
      <c r="WUK195" s="78"/>
      <c r="WUL195" s="78"/>
      <c r="WUM195" s="83"/>
      <c r="WUN195" s="84"/>
      <c r="WUO195" s="84"/>
      <c r="WUP195" s="84"/>
      <c r="WUQ195" s="85"/>
      <c r="WUR195" s="78"/>
      <c r="WUS195" s="78"/>
      <c r="WUT195" s="78"/>
      <c r="WUU195" s="100"/>
      <c r="WUV195" s="78"/>
      <c r="WUW195" s="81"/>
      <c r="WUX195" s="102"/>
      <c r="WUY195" s="80"/>
      <c r="WUZ195" s="78"/>
      <c r="WVA195" s="78"/>
      <c r="WVB195" s="78"/>
      <c r="WVC195" s="78"/>
      <c r="WVD195" s="83"/>
      <c r="WVE195" s="84"/>
      <c r="WVF195" s="84"/>
      <c r="WVG195" s="84"/>
      <c r="WVH195" s="85"/>
      <c r="WVI195" s="78"/>
      <c r="WVJ195" s="78"/>
      <c r="WVK195" s="78"/>
      <c r="WVL195" s="100"/>
      <c r="WVM195" s="78"/>
      <c r="WVN195" s="81"/>
      <c r="WVO195" s="102"/>
      <c r="WVP195" s="80"/>
      <c r="WVQ195" s="78"/>
      <c r="WVR195" s="78"/>
      <c r="WVS195" s="78"/>
      <c r="WVT195" s="78"/>
      <c r="WVU195" s="83"/>
      <c r="WVV195" s="84"/>
      <c r="WVW195" s="84"/>
      <c r="WVX195" s="84"/>
      <c r="WVY195" s="85"/>
      <c r="WVZ195" s="78"/>
      <c r="WWA195" s="78"/>
      <c r="WWB195" s="78"/>
      <c r="WWC195" s="100"/>
      <c r="WWD195" s="78"/>
      <c r="WWE195" s="81"/>
      <c r="WWF195" s="102"/>
      <c r="WWG195" s="80"/>
      <c r="WWH195" s="78"/>
      <c r="WWI195" s="78"/>
      <c r="WWJ195" s="78"/>
      <c r="WWK195" s="78"/>
      <c r="WWL195" s="83"/>
      <c r="WWM195" s="84"/>
      <c r="WWN195" s="84"/>
      <c r="WWO195" s="84"/>
      <c r="WWP195" s="85"/>
      <c r="WWQ195" s="78"/>
      <c r="WWR195" s="78"/>
      <c r="WWS195" s="78"/>
      <c r="WWT195" s="100"/>
      <c r="WWU195" s="78"/>
      <c r="WWV195" s="81"/>
      <c r="WWW195" s="102"/>
      <c r="WWX195" s="80"/>
      <c r="WWY195" s="78"/>
      <c r="WWZ195" s="78"/>
      <c r="WXA195" s="78"/>
      <c r="WXB195" s="78"/>
      <c r="WXC195" s="83"/>
      <c r="WXD195" s="84"/>
      <c r="WXE195" s="84"/>
      <c r="WXF195" s="84"/>
      <c r="WXG195" s="85"/>
      <c r="WXH195" s="78"/>
      <c r="WXI195" s="78"/>
      <c r="WXJ195" s="78"/>
      <c r="WXK195" s="100"/>
      <c r="WXL195" s="78"/>
      <c r="WXM195" s="81"/>
      <c r="WXN195" s="102"/>
      <c r="WXO195" s="80"/>
      <c r="WXP195" s="78"/>
      <c r="WXQ195" s="78"/>
      <c r="WXR195" s="78"/>
      <c r="WXS195" s="78"/>
      <c r="WXT195" s="83"/>
      <c r="WXU195" s="84"/>
      <c r="WXV195" s="84"/>
      <c r="WXW195" s="84"/>
      <c r="WXX195" s="85"/>
      <c r="WXY195" s="78"/>
      <c r="WXZ195" s="78"/>
      <c r="WYA195" s="78"/>
      <c r="WYB195" s="100"/>
      <c r="WYC195" s="78"/>
      <c r="WYD195" s="81"/>
      <c r="WYE195" s="102"/>
      <c r="WYF195" s="80"/>
      <c r="WYG195" s="78"/>
      <c r="WYH195" s="78"/>
      <c r="WYI195" s="78"/>
      <c r="WYJ195" s="78"/>
      <c r="WYK195" s="83"/>
      <c r="WYL195" s="84"/>
      <c r="WYM195" s="84"/>
      <c r="WYN195" s="84"/>
      <c r="WYO195" s="85"/>
      <c r="WYP195" s="78"/>
      <c r="WYQ195" s="78"/>
      <c r="WYR195" s="78"/>
      <c r="WYS195" s="100"/>
      <c r="WYT195" s="78"/>
      <c r="WYU195" s="81"/>
      <c r="WYV195" s="102"/>
      <c r="WYW195" s="80"/>
      <c r="WYX195" s="78"/>
      <c r="WYY195" s="78"/>
      <c r="WYZ195" s="78"/>
      <c r="WZA195" s="78"/>
      <c r="WZB195" s="83"/>
      <c r="WZC195" s="84"/>
      <c r="WZD195" s="84"/>
      <c r="WZE195" s="84"/>
      <c r="WZF195" s="85"/>
      <c r="WZG195" s="78"/>
      <c r="WZH195" s="78"/>
      <c r="WZI195" s="78"/>
      <c r="WZJ195" s="100"/>
      <c r="WZK195" s="78"/>
      <c r="WZL195" s="81"/>
      <c r="WZM195" s="102"/>
      <c r="WZN195" s="80"/>
      <c r="WZO195" s="78"/>
      <c r="WZP195" s="78"/>
      <c r="WZQ195" s="78"/>
      <c r="WZR195" s="78"/>
      <c r="WZS195" s="83"/>
      <c r="WZT195" s="84"/>
      <c r="WZU195" s="84"/>
      <c r="WZV195" s="84"/>
      <c r="WZW195" s="85"/>
      <c r="WZX195" s="78"/>
      <c r="WZY195" s="78"/>
      <c r="WZZ195" s="78"/>
      <c r="XAA195" s="100"/>
      <c r="XAB195" s="78"/>
      <c r="XAC195" s="81"/>
      <c r="XAD195" s="102"/>
      <c r="XAE195" s="80"/>
      <c r="XAF195" s="78"/>
      <c r="XAG195" s="78"/>
      <c r="XAH195" s="78"/>
      <c r="XAI195" s="78"/>
      <c r="XAJ195" s="83"/>
      <c r="XAK195" s="84"/>
      <c r="XAL195" s="84"/>
      <c r="XAM195" s="84"/>
      <c r="XAN195" s="85"/>
      <c r="XAO195" s="78"/>
      <c r="XAP195" s="78"/>
      <c r="XAQ195" s="78"/>
      <c r="XAR195" s="100"/>
      <c r="XAS195" s="78"/>
      <c r="XAT195" s="81"/>
      <c r="XAU195" s="102"/>
      <c r="XAV195" s="80"/>
      <c r="XAW195" s="78"/>
      <c r="XAX195" s="78"/>
      <c r="XAY195" s="78"/>
      <c r="XAZ195" s="78"/>
      <c r="XBA195" s="83"/>
      <c r="XBB195" s="84"/>
      <c r="XBC195" s="84"/>
      <c r="XBD195" s="84"/>
      <c r="XBE195" s="85"/>
      <c r="XBF195" s="78"/>
      <c r="XBG195" s="78"/>
      <c r="XBH195" s="78"/>
      <c r="XBI195" s="100"/>
      <c r="XBJ195" s="78"/>
      <c r="XBK195" s="81"/>
      <c r="XBL195" s="102"/>
      <c r="XBM195" s="80"/>
      <c r="XBN195" s="78"/>
      <c r="XBO195" s="78"/>
      <c r="XBP195" s="78"/>
      <c r="XBQ195" s="78"/>
      <c r="XBR195" s="83"/>
      <c r="XBS195" s="84"/>
      <c r="XBT195" s="84"/>
      <c r="XBU195" s="84"/>
      <c r="XBV195" s="85"/>
      <c r="XBW195" s="78"/>
      <c r="XBX195" s="78"/>
      <c r="XBY195" s="78"/>
      <c r="XBZ195" s="100"/>
      <c r="XCA195" s="78"/>
      <c r="XCB195" s="81"/>
      <c r="XCC195" s="102"/>
      <c r="XCD195" s="80"/>
      <c r="XCE195" s="78"/>
      <c r="XCF195" s="78"/>
      <c r="XCG195" s="78"/>
      <c r="XCH195" s="78"/>
      <c r="XCI195" s="83"/>
      <c r="XCJ195" s="84"/>
      <c r="XCK195" s="84"/>
      <c r="XCL195" s="84"/>
      <c r="XCM195" s="85"/>
      <c r="XCN195" s="78"/>
      <c r="XCO195" s="78"/>
      <c r="XCP195" s="78"/>
      <c r="XCQ195" s="100"/>
      <c r="XCR195" s="78"/>
      <c r="XCS195" s="81"/>
      <c r="XCT195" s="102"/>
      <c r="XCU195" s="80"/>
      <c r="XCV195" s="78"/>
      <c r="XCW195" s="78"/>
      <c r="XCX195" s="78"/>
      <c r="XCY195" s="78"/>
      <c r="XCZ195" s="83"/>
      <c r="XDA195" s="84"/>
      <c r="XDB195" s="84"/>
      <c r="XDC195" s="84"/>
      <c r="XDD195" s="85"/>
      <c r="XDE195" s="78"/>
      <c r="XDF195" s="78"/>
      <c r="XDG195" s="78"/>
      <c r="XDH195" s="100"/>
      <c r="XDI195" s="78"/>
      <c r="XDJ195" s="81"/>
      <c r="XDK195" s="102"/>
      <c r="XDL195" s="80"/>
      <c r="XDM195" s="78"/>
      <c r="XDN195" s="78"/>
      <c r="XDO195" s="78"/>
      <c r="XDP195" s="78"/>
      <c r="XDQ195" s="83"/>
      <c r="XDR195" s="84"/>
      <c r="XDS195" s="84"/>
      <c r="XDT195" s="84"/>
      <c r="XDU195" s="85"/>
      <c r="XDV195" s="78"/>
      <c r="XDW195" s="78"/>
      <c r="XDX195" s="78"/>
      <c r="XDY195" s="100"/>
      <c r="XDZ195" s="78"/>
      <c r="XEA195" s="81"/>
      <c r="XEB195" s="102"/>
      <c r="XEC195" s="80"/>
      <c r="XED195" s="78"/>
      <c r="XEE195" s="78"/>
      <c r="XEF195" s="78"/>
      <c r="XEG195" s="78"/>
      <c r="XEH195" s="83"/>
      <c r="XEI195" s="84"/>
      <c r="XEJ195" s="84"/>
      <c r="XEK195" s="84"/>
      <c r="XEL195" s="85"/>
      <c r="XEM195" s="78"/>
      <c r="XEN195" s="78"/>
      <c r="XEO195" s="78"/>
      <c r="XEP195" s="100"/>
      <c r="XEQ195" s="78"/>
      <c r="XER195" s="81"/>
      <c r="XES195" s="102"/>
      <c r="XET195" s="80"/>
      <c r="XEU195" s="78"/>
      <c r="XEV195" s="78"/>
      <c r="XEW195" s="78"/>
      <c r="XEX195" s="78"/>
      <c r="XEY195" s="83"/>
      <c r="XEZ195" s="84"/>
      <c r="XFA195" s="84"/>
      <c r="XFB195" s="84"/>
    </row>
    <row r="196" spans="1:16382" ht="46.5" customHeight="1" x14ac:dyDescent="0.25">
      <c r="A196" s="100" t="s">
        <v>2919</v>
      </c>
      <c r="B196" s="78" t="s">
        <v>2814</v>
      </c>
      <c r="C196" s="101" t="s">
        <v>586</v>
      </c>
      <c r="D196" s="102" t="s">
        <v>3271</v>
      </c>
      <c r="E196" s="80" t="s">
        <v>2911</v>
      </c>
      <c r="F196" s="78" t="s">
        <v>2964</v>
      </c>
      <c r="G196" s="92" t="s">
        <v>2615</v>
      </c>
      <c r="H196" s="92" t="s">
        <v>2775</v>
      </c>
      <c r="I196" s="84" t="s">
        <v>1806</v>
      </c>
      <c r="J196" s="84" t="s">
        <v>1807</v>
      </c>
      <c r="K196" s="84" t="s">
        <v>195</v>
      </c>
      <c r="L196" s="78"/>
      <c r="M196" s="103">
        <v>15000</v>
      </c>
      <c r="N196" s="85" t="s">
        <v>109</v>
      </c>
      <c r="O196" s="78" t="s">
        <v>1797</v>
      </c>
      <c r="P196" s="78"/>
      <c r="Q196" s="78" t="s">
        <v>232</v>
      </c>
      <c r="R196" s="100" t="s">
        <v>218</v>
      </c>
      <c r="S196" s="78" t="s">
        <v>224</v>
      </c>
      <c r="T196" s="81" t="s">
        <v>1808</v>
      </c>
      <c r="U196" s="102">
        <v>1</v>
      </c>
      <c r="V196" s="80">
        <v>1</v>
      </c>
      <c r="W196" s="78">
        <v>1</v>
      </c>
      <c r="X196" s="78">
        <v>15000</v>
      </c>
      <c r="Y196" s="78">
        <v>0</v>
      </c>
      <c r="Z196" s="78">
        <v>15000</v>
      </c>
      <c r="AA196" s="83">
        <v>0</v>
      </c>
      <c r="AB196" s="84"/>
      <c r="AC196" s="84"/>
      <c r="AD196" s="104" t="str">
        <f>VLOOKUP($G196,'[1]datos totales (FINAL) 2022'!$A$2:$F$408,3,FALSE)</f>
        <v>SI</v>
      </c>
      <c r="AE196" s="85" t="str">
        <f>VLOOKUP($G196,'[1]datos totales (FINAL) 2022'!$A$2:$F$408,4,FALSE)</f>
        <v>OBJETIVO 4: GARANTIZAR UNA EDUCACIÓN INCLUSIVA, EQUITATIVA Y DE CALIDAD Y PROMOVER OPORTUNIDADES DE APRENDIZAJE DURANTE TODA LA VIDA PARA TODOS</v>
      </c>
      <c r="AF196" s="92" t="str">
        <f>VLOOKUP($G196,'[1]datos totales (FINAL) 2022'!$A$2:$F$408,5,FALSE)</f>
        <v>Metas 4.4 y 4.5.</v>
      </c>
      <c r="AG196" s="78" t="str">
        <f>VLOOKUP($G196,'[1]datos totales (FINAL) 2022'!$A$2:$F$408,6,FALSE)</f>
        <v>También vinculado al ODS 10 (meta 10.2)</v>
      </c>
      <c r="AH196" s="78"/>
      <c r="AI196" s="81"/>
      <c r="AJ196" s="102"/>
      <c r="AK196" s="80"/>
      <c r="AL196" s="78"/>
      <c r="AM196" s="78"/>
      <c r="AN196" s="78"/>
      <c r="AO196" s="78"/>
      <c r="AP196" s="83"/>
      <c r="AQ196" s="84"/>
      <c r="AR196" s="84"/>
      <c r="AS196" s="84"/>
      <c r="AT196" s="85"/>
      <c r="AU196" s="78"/>
      <c r="AV196" s="78"/>
      <c r="AW196" s="78"/>
      <c r="AX196" s="100"/>
      <c r="AY196" s="78"/>
      <c r="AZ196" s="81"/>
      <c r="BA196" s="102"/>
      <c r="BB196" s="80"/>
      <c r="BC196" s="78"/>
      <c r="BD196" s="78"/>
      <c r="BE196" s="78"/>
      <c r="BF196" s="78"/>
      <c r="BG196" s="83"/>
      <c r="BH196" s="84"/>
      <c r="BI196" s="84"/>
      <c r="BJ196" s="84"/>
      <c r="BK196" s="85"/>
      <c r="BL196" s="78"/>
      <c r="BM196" s="78"/>
      <c r="BN196" s="78"/>
      <c r="BO196" s="100"/>
      <c r="BP196" s="78"/>
      <c r="BQ196" s="81"/>
      <c r="BR196" s="102"/>
      <c r="BS196" s="80"/>
      <c r="BT196" s="78"/>
      <c r="BU196" s="78"/>
      <c r="BV196" s="78"/>
      <c r="BW196" s="78"/>
      <c r="BX196" s="83"/>
      <c r="BY196" s="84"/>
      <c r="BZ196" s="84"/>
      <c r="CA196" s="84"/>
      <c r="CB196" s="85"/>
      <c r="CC196" s="78"/>
      <c r="CD196" s="78"/>
      <c r="CE196" s="78"/>
      <c r="CF196" s="100"/>
      <c r="CG196" s="78"/>
      <c r="CH196" s="81"/>
      <c r="CI196" s="102"/>
      <c r="CJ196" s="80"/>
      <c r="CK196" s="78"/>
      <c r="CL196" s="78"/>
      <c r="CM196" s="78"/>
      <c r="CN196" s="78"/>
      <c r="CO196" s="83"/>
      <c r="CP196" s="84"/>
      <c r="CQ196" s="84"/>
      <c r="CR196" s="84"/>
      <c r="CS196" s="85"/>
      <c r="CT196" s="78"/>
      <c r="CU196" s="78"/>
      <c r="CV196" s="78"/>
      <c r="CW196" s="100"/>
      <c r="CX196" s="78"/>
      <c r="CY196" s="81"/>
      <c r="CZ196" s="102"/>
      <c r="DA196" s="80"/>
      <c r="DB196" s="78"/>
      <c r="DC196" s="78"/>
      <c r="DD196" s="78"/>
      <c r="DE196" s="78"/>
      <c r="DF196" s="83"/>
      <c r="DG196" s="84"/>
      <c r="DH196" s="84"/>
      <c r="DI196" s="84"/>
      <c r="DJ196" s="85"/>
      <c r="DK196" s="78"/>
      <c r="DL196" s="78"/>
      <c r="DM196" s="78"/>
      <c r="DN196" s="100"/>
      <c r="DO196" s="78"/>
      <c r="DP196" s="81"/>
      <c r="DQ196" s="102"/>
      <c r="DR196" s="80"/>
      <c r="DS196" s="78"/>
      <c r="DT196" s="78"/>
      <c r="DU196" s="78"/>
      <c r="DV196" s="78"/>
      <c r="DW196" s="83"/>
      <c r="DX196" s="84"/>
      <c r="DY196" s="84"/>
      <c r="DZ196" s="84"/>
      <c r="EA196" s="85"/>
      <c r="EB196" s="78"/>
      <c r="EC196" s="78"/>
      <c r="ED196" s="78"/>
      <c r="EE196" s="100"/>
      <c r="EF196" s="78"/>
      <c r="EG196" s="81"/>
      <c r="EH196" s="102"/>
      <c r="EI196" s="80"/>
      <c r="EJ196" s="78"/>
      <c r="EK196" s="78"/>
      <c r="EL196" s="78"/>
      <c r="EM196" s="78"/>
      <c r="EN196" s="83"/>
      <c r="EO196" s="84"/>
      <c r="EP196" s="84"/>
      <c r="EQ196" s="84"/>
      <c r="ER196" s="85"/>
      <c r="ES196" s="78"/>
      <c r="ET196" s="78"/>
      <c r="EU196" s="78"/>
      <c r="EV196" s="100"/>
      <c r="EW196" s="78"/>
      <c r="EX196" s="81"/>
      <c r="EY196" s="102"/>
      <c r="EZ196" s="80"/>
      <c r="FA196" s="78"/>
      <c r="FB196" s="78"/>
      <c r="FC196" s="78"/>
      <c r="FD196" s="78"/>
      <c r="FE196" s="83"/>
      <c r="FF196" s="84"/>
      <c r="FG196" s="84"/>
      <c r="FH196" s="84"/>
      <c r="FI196" s="85"/>
      <c r="FJ196" s="78"/>
      <c r="FK196" s="78"/>
      <c r="FL196" s="78"/>
      <c r="FM196" s="100"/>
      <c r="FN196" s="78"/>
      <c r="FO196" s="81"/>
      <c r="FP196" s="102"/>
      <c r="FQ196" s="80"/>
      <c r="FR196" s="78"/>
      <c r="FS196" s="78"/>
      <c r="FT196" s="78"/>
      <c r="FU196" s="78"/>
      <c r="FV196" s="83"/>
      <c r="FW196" s="84"/>
      <c r="FX196" s="84"/>
      <c r="FY196" s="84"/>
      <c r="FZ196" s="85"/>
      <c r="GA196" s="78"/>
      <c r="GB196" s="78"/>
      <c r="GC196" s="78"/>
      <c r="GD196" s="100"/>
      <c r="GE196" s="78"/>
      <c r="GF196" s="81"/>
      <c r="GG196" s="102"/>
      <c r="GH196" s="80"/>
      <c r="GI196" s="78"/>
      <c r="GJ196" s="78"/>
      <c r="GK196" s="78"/>
      <c r="GL196" s="78"/>
      <c r="GM196" s="83"/>
      <c r="GN196" s="84"/>
      <c r="GO196" s="84"/>
      <c r="GP196" s="84"/>
      <c r="GQ196" s="85"/>
      <c r="GR196" s="78"/>
      <c r="GS196" s="78"/>
      <c r="GT196" s="78"/>
      <c r="GU196" s="100"/>
      <c r="GV196" s="78"/>
      <c r="GW196" s="81"/>
      <c r="GX196" s="102"/>
      <c r="GY196" s="80"/>
      <c r="GZ196" s="78"/>
      <c r="HA196" s="78"/>
      <c r="HB196" s="78"/>
      <c r="HC196" s="78"/>
      <c r="HD196" s="83"/>
      <c r="HE196" s="84"/>
      <c r="HF196" s="84"/>
      <c r="HG196" s="84"/>
      <c r="HH196" s="85"/>
      <c r="HI196" s="78"/>
      <c r="HJ196" s="78"/>
      <c r="HK196" s="78"/>
      <c r="HL196" s="100"/>
      <c r="HM196" s="78"/>
      <c r="HN196" s="81"/>
      <c r="HO196" s="102"/>
      <c r="HP196" s="80"/>
      <c r="HQ196" s="78"/>
      <c r="HR196" s="78"/>
      <c r="HS196" s="78"/>
      <c r="HT196" s="78"/>
      <c r="HU196" s="83"/>
      <c r="HV196" s="84"/>
      <c r="HW196" s="84"/>
      <c r="HX196" s="84"/>
      <c r="HY196" s="85"/>
      <c r="HZ196" s="78"/>
      <c r="IA196" s="78"/>
      <c r="IB196" s="78"/>
      <c r="IC196" s="100"/>
      <c r="ID196" s="78"/>
      <c r="IE196" s="81"/>
      <c r="IF196" s="102"/>
      <c r="IG196" s="80"/>
      <c r="IH196" s="78"/>
      <c r="II196" s="78"/>
      <c r="IJ196" s="78"/>
      <c r="IK196" s="78"/>
      <c r="IL196" s="83"/>
      <c r="IM196" s="84"/>
      <c r="IN196" s="84"/>
      <c r="IO196" s="84"/>
      <c r="IP196" s="85"/>
      <c r="IQ196" s="78"/>
      <c r="IR196" s="78"/>
      <c r="IS196" s="78"/>
      <c r="IT196" s="100"/>
      <c r="IU196" s="78"/>
      <c r="IV196" s="81"/>
      <c r="IW196" s="102"/>
      <c r="IX196" s="80"/>
      <c r="IY196" s="78"/>
      <c r="IZ196" s="78"/>
      <c r="JA196" s="78"/>
      <c r="JB196" s="78"/>
      <c r="JC196" s="83"/>
      <c r="JD196" s="84"/>
      <c r="JE196" s="84"/>
      <c r="JF196" s="84"/>
      <c r="JG196" s="85"/>
      <c r="JH196" s="78"/>
      <c r="JI196" s="78"/>
      <c r="JJ196" s="78"/>
      <c r="JK196" s="100"/>
      <c r="JL196" s="78"/>
      <c r="JM196" s="81"/>
      <c r="JN196" s="102"/>
      <c r="JO196" s="80"/>
      <c r="JP196" s="78"/>
      <c r="JQ196" s="78"/>
      <c r="JR196" s="78"/>
      <c r="JS196" s="78"/>
      <c r="JT196" s="83"/>
      <c r="JU196" s="84"/>
      <c r="JV196" s="84"/>
      <c r="JW196" s="84"/>
      <c r="JX196" s="85"/>
      <c r="JY196" s="78"/>
      <c r="JZ196" s="78"/>
      <c r="KA196" s="78"/>
      <c r="KB196" s="100"/>
      <c r="KC196" s="78"/>
      <c r="KD196" s="81"/>
      <c r="KE196" s="102"/>
      <c r="KF196" s="80"/>
      <c r="KG196" s="78"/>
      <c r="KH196" s="78"/>
      <c r="KI196" s="78"/>
      <c r="KJ196" s="78"/>
      <c r="KK196" s="83"/>
      <c r="KL196" s="84"/>
      <c r="KM196" s="84"/>
      <c r="KN196" s="84"/>
      <c r="KO196" s="85"/>
      <c r="KP196" s="78"/>
      <c r="KQ196" s="78"/>
      <c r="KR196" s="78"/>
      <c r="KS196" s="100"/>
      <c r="KT196" s="78"/>
      <c r="KU196" s="81"/>
      <c r="KV196" s="102"/>
      <c r="KW196" s="80"/>
      <c r="KX196" s="78"/>
      <c r="KY196" s="78"/>
      <c r="KZ196" s="78"/>
      <c r="LA196" s="78"/>
      <c r="LB196" s="83"/>
      <c r="LC196" s="84"/>
      <c r="LD196" s="84"/>
      <c r="LE196" s="84"/>
      <c r="LF196" s="85"/>
      <c r="LG196" s="78"/>
      <c r="LH196" s="78"/>
      <c r="LI196" s="78"/>
      <c r="LJ196" s="100"/>
      <c r="LK196" s="78"/>
      <c r="LL196" s="81"/>
      <c r="LM196" s="102"/>
      <c r="LN196" s="80"/>
      <c r="LO196" s="78"/>
      <c r="LP196" s="78"/>
      <c r="LQ196" s="78"/>
      <c r="LR196" s="78"/>
      <c r="LS196" s="83"/>
      <c r="LT196" s="84"/>
      <c r="LU196" s="84"/>
      <c r="LV196" s="84"/>
      <c r="LW196" s="85"/>
      <c r="LX196" s="78"/>
      <c r="LY196" s="78"/>
      <c r="LZ196" s="78"/>
      <c r="MA196" s="100"/>
      <c r="MB196" s="78"/>
      <c r="MC196" s="81"/>
      <c r="MD196" s="102"/>
      <c r="ME196" s="80"/>
      <c r="MF196" s="78"/>
      <c r="MG196" s="78"/>
      <c r="MH196" s="78"/>
      <c r="MI196" s="78"/>
      <c r="MJ196" s="83"/>
      <c r="MK196" s="84"/>
      <c r="ML196" s="84"/>
      <c r="MM196" s="84"/>
      <c r="MN196" s="85"/>
      <c r="MO196" s="78"/>
      <c r="MP196" s="78"/>
      <c r="MQ196" s="78"/>
      <c r="MR196" s="100"/>
      <c r="MS196" s="78"/>
      <c r="MT196" s="81"/>
      <c r="MU196" s="102"/>
      <c r="MV196" s="80"/>
      <c r="MW196" s="78"/>
      <c r="MX196" s="78"/>
      <c r="MY196" s="78"/>
      <c r="MZ196" s="78"/>
      <c r="NA196" s="83"/>
      <c r="NB196" s="84"/>
      <c r="NC196" s="84"/>
      <c r="ND196" s="84"/>
      <c r="NE196" s="85"/>
      <c r="NF196" s="78"/>
      <c r="NG196" s="78"/>
      <c r="NH196" s="78"/>
      <c r="NI196" s="100"/>
      <c r="NJ196" s="78"/>
      <c r="NK196" s="81"/>
      <c r="NL196" s="102"/>
      <c r="NM196" s="80"/>
      <c r="NN196" s="78"/>
      <c r="NO196" s="78"/>
      <c r="NP196" s="78"/>
      <c r="NQ196" s="78"/>
      <c r="NR196" s="83"/>
      <c r="NS196" s="84"/>
      <c r="NT196" s="84"/>
      <c r="NU196" s="84"/>
      <c r="NV196" s="85"/>
      <c r="NW196" s="78"/>
      <c r="NX196" s="78"/>
      <c r="NY196" s="78"/>
      <c r="NZ196" s="100"/>
      <c r="OA196" s="78"/>
      <c r="OB196" s="81"/>
      <c r="OC196" s="102"/>
      <c r="OD196" s="80"/>
      <c r="OE196" s="78"/>
      <c r="OF196" s="78"/>
      <c r="OG196" s="78"/>
      <c r="OH196" s="78"/>
      <c r="OI196" s="83"/>
      <c r="OJ196" s="84"/>
      <c r="OK196" s="84"/>
      <c r="OL196" s="84"/>
      <c r="OM196" s="85"/>
      <c r="ON196" s="78"/>
      <c r="OO196" s="78"/>
      <c r="OP196" s="78"/>
      <c r="OQ196" s="100"/>
      <c r="OR196" s="78"/>
      <c r="OS196" s="81"/>
      <c r="OT196" s="102"/>
      <c r="OU196" s="80"/>
      <c r="OV196" s="78"/>
      <c r="OW196" s="78"/>
      <c r="OX196" s="78"/>
      <c r="OY196" s="78"/>
      <c r="OZ196" s="83"/>
      <c r="PA196" s="84"/>
      <c r="PB196" s="84"/>
      <c r="PC196" s="84"/>
      <c r="PD196" s="85"/>
      <c r="PE196" s="78"/>
      <c r="PF196" s="78"/>
      <c r="PG196" s="78"/>
      <c r="PH196" s="100"/>
      <c r="PI196" s="78"/>
      <c r="PJ196" s="81"/>
      <c r="PK196" s="102"/>
      <c r="PL196" s="80"/>
      <c r="PM196" s="78"/>
      <c r="PN196" s="78"/>
      <c r="PO196" s="78"/>
      <c r="PP196" s="78"/>
      <c r="PQ196" s="83"/>
      <c r="PR196" s="84"/>
      <c r="PS196" s="84"/>
      <c r="PT196" s="84"/>
      <c r="PU196" s="85"/>
      <c r="PV196" s="78"/>
      <c r="PW196" s="78"/>
      <c r="PX196" s="78"/>
      <c r="PY196" s="100"/>
      <c r="PZ196" s="78"/>
      <c r="QA196" s="81"/>
      <c r="QB196" s="102"/>
      <c r="QC196" s="80"/>
      <c r="QD196" s="78"/>
      <c r="QE196" s="78"/>
      <c r="QF196" s="78"/>
      <c r="QG196" s="78"/>
      <c r="QH196" s="83"/>
      <c r="QI196" s="84"/>
      <c r="QJ196" s="84"/>
      <c r="QK196" s="84"/>
      <c r="QL196" s="85"/>
      <c r="QM196" s="78"/>
      <c r="QN196" s="78"/>
      <c r="QO196" s="78"/>
      <c r="QP196" s="100"/>
      <c r="QQ196" s="78"/>
      <c r="QR196" s="81"/>
      <c r="QS196" s="102"/>
      <c r="QT196" s="80"/>
      <c r="QU196" s="78"/>
      <c r="QV196" s="78"/>
      <c r="QW196" s="78"/>
      <c r="QX196" s="78"/>
      <c r="QY196" s="83"/>
      <c r="QZ196" s="84"/>
      <c r="RA196" s="84"/>
      <c r="RB196" s="84"/>
      <c r="RC196" s="85"/>
      <c r="RD196" s="78"/>
      <c r="RE196" s="78"/>
      <c r="RF196" s="78"/>
      <c r="RG196" s="100"/>
      <c r="RH196" s="78"/>
      <c r="RI196" s="81"/>
      <c r="RJ196" s="102"/>
      <c r="RK196" s="80"/>
      <c r="RL196" s="78"/>
      <c r="RM196" s="78"/>
      <c r="RN196" s="78"/>
      <c r="RO196" s="78"/>
      <c r="RP196" s="83"/>
      <c r="RQ196" s="84"/>
      <c r="RR196" s="84"/>
      <c r="RS196" s="84"/>
      <c r="RT196" s="85"/>
      <c r="RU196" s="78"/>
      <c r="RV196" s="78"/>
      <c r="RW196" s="78"/>
      <c r="RX196" s="100"/>
      <c r="RY196" s="78"/>
      <c r="RZ196" s="81"/>
      <c r="SA196" s="102"/>
      <c r="SB196" s="80"/>
      <c r="SC196" s="78"/>
      <c r="SD196" s="78"/>
      <c r="SE196" s="78"/>
      <c r="SF196" s="78"/>
      <c r="SG196" s="83"/>
      <c r="SH196" s="84"/>
      <c r="SI196" s="84"/>
      <c r="SJ196" s="84"/>
      <c r="SK196" s="85"/>
      <c r="SL196" s="78"/>
      <c r="SM196" s="78"/>
      <c r="SN196" s="78"/>
      <c r="SO196" s="100"/>
      <c r="SP196" s="78"/>
      <c r="SQ196" s="81"/>
      <c r="SR196" s="102"/>
      <c r="SS196" s="80"/>
      <c r="ST196" s="78"/>
      <c r="SU196" s="78"/>
      <c r="SV196" s="78"/>
      <c r="SW196" s="78"/>
      <c r="SX196" s="83"/>
      <c r="SY196" s="84"/>
      <c r="SZ196" s="84"/>
      <c r="TA196" s="84"/>
      <c r="TB196" s="85"/>
      <c r="TC196" s="78"/>
      <c r="TD196" s="78"/>
      <c r="TE196" s="78"/>
      <c r="TF196" s="100"/>
      <c r="TG196" s="78"/>
      <c r="TH196" s="81"/>
      <c r="TI196" s="102"/>
      <c r="TJ196" s="80"/>
      <c r="TK196" s="78"/>
      <c r="TL196" s="78"/>
      <c r="TM196" s="78"/>
      <c r="TN196" s="78"/>
      <c r="TO196" s="83"/>
      <c r="TP196" s="84"/>
      <c r="TQ196" s="84"/>
      <c r="TR196" s="84"/>
      <c r="TS196" s="85"/>
      <c r="TT196" s="78"/>
      <c r="TU196" s="78"/>
      <c r="TV196" s="78"/>
      <c r="TW196" s="100"/>
      <c r="TX196" s="78"/>
      <c r="TY196" s="81"/>
      <c r="TZ196" s="102"/>
      <c r="UA196" s="80"/>
      <c r="UB196" s="78"/>
      <c r="UC196" s="78"/>
      <c r="UD196" s="78"/>
      <c r="UE196" s="78"/>
      <c r="UF196" s="83"/>
      <c r="UG196" s="84"/>
      <c r="UH196" s="84"/>
      <c r="UI196" s="84"/>
      <c r="UJ196" s="85"/>
      <c r="UK196" s="78"/>
      <c r="UL196" s="78"/>
      <c r="UM196" s="78"/>
      <c r="UN196" s="100"/>
      <c r="UO196" s="78"/>
      <c r="UP196" s="81"/>
      <c r="UQ196" s="102"/>
      <c r="UR196" s="80"/>
      <c r="US196" s="78"/>
      <c r="UT196" s="78"/>
      <c r="UU196" s="78"/>
      <c r="UV196" s="78"/>
      <c r="UW196" s="83"/>
      <c r="UX196" s="84"/>
      <c r="UY196" s="84"/>
      <c r="UZ196" s="84"/>
      <c r="VA196" s="85"/>
      <c r="VB196" s="78"/>
      <c r="VC196" s="78"/>
      <c r="VD196" s="78"/>
      <c r="VE196" s="100"/>
      <c r="VF196" s="78"/>
      <c r="VG196" s="81"/>
      <c r="VH196" s="102"/>
      <c r="VI196" s="80"/>
      <c r="VJ196" s="78"/>
      <c r="VK196" s="78"/>
      <c r="VL196" s="78"/>
      <c r="VM196" s="78"/>
      <c r="VN196" s="83"/>
      <c r="VO196" s="84"/>
      <c r="VP196" s="84"/>
      <c r="VQ196" s="84"/>
      <c r="VR196" s="85"/>
      <c r="VS196" s="78"/>
      <c r="VT196" s="78"/>
      <c r="VU196" s="78"/>
      <c r="VV196" s="100"/>
      <c r="VW196" s="78"/>
      <c r="VX196" s="81"/>
      <c r="VY196" s="102"/>
      <c r="VZ196" s="80"/>
      <c r="WA196" s="78"/>
      <c r="WB196" s="78"/>
      <c r="WC196" s="78"/>
      <c r="WD196" s="78"/>
      <c r="WE196" s="83"/>
      <c r="WF196" s="84"/>
      <c r="WG196" s="84"/>
      <c r="WH196" s="84"/>
      <c r="WI196" s="85"/>
      <c r="WJ196" s="78"/>
      <c r="WK196" s="78"/>
      <c r="WL196" s="78"/>
      <c r="WM196" s="100"/>
      <c r="WN196" s="78"/>
      <c r="WO196" s="81"/>
      <c r="WP196" s="102"/>
      <c r="WQ196" s="80"/>
      <c r="WR196" s="78"/>
      <c r="WS196" s="78"/>
      <c r="WT196" s="78"/>
      <c r="WU196" s="78"/>
      <c r="WV196" s="83"/>
      <c r="WW196" s="84"/>
      <c r="WX196" s="84"/>
      <c r="WY196" s="84"/>
      <c r="WZ196" s="85"/>
      <c r="XA196" s="78"/>
      <c r="XB196" s="78"/>
      <c r="XC196" s="78"/>
      <c r="XD196" s="100"/>
      <c r="XE196" s="78"/>
      <c r="XF196" s="81"/>
      <c r="XG196" s="102"/>
      <c r="XH196" s="80"/>
      <c r="XI196" s="78"/>
      <c r="XJ196" s="78"/>
      <c r="XK196" s="78"/>
      <c r="XL196" s="78"/>
      <c r="XM196" s="83"/>
      <c r="XN196" s="84"/>
      <c r="XO196" s="84"/>
      <c r="XP196" s="84"/>
      <c r="XQ196" s="85"/>
      <c r="XR196" s="78"/>
      <c r="XS196" s="78"/>
      <c r="XT196" s="78"/>
      <c r="XU196" s="100"/>
      <c r="XV196" s="78"/>
      <c r="XW196" s="81"/>
      <c r="XX196" s="102"/>
      <c r="XY196" s="80"/>
      <c r="XZ196" s="78"/>
      <c r="YA196" s="78"/>
      <c r="YB196" s="78"/>
      <c r="YC196" s="78"/>
      <c r="YD196" s="83"/>
      <c r="YE196" s="84"/>
      <c r="YF196" s="84"/>
      <c r="YG196" s="84"/>
      <c r="YH196" s="85"/>
      <c r="YI196" s="78"/>
      <c r="YJ196" s="78"/>
      <c r="YK196" s="78"/>
      <c r="YL196" s="100"/>
      <c r="YM196" s="78"/>
      <c r="YN196" s="81"/>
      <c r="YO196" s="102"/>
      <c r="YP196" s="80"/>
      <c r="YQ196" s="78"/>
      <c r="YR196" s="78"/>
      <c r="YS196" s="78"/>
      <c r="YT196" s="78"/>
      <c r="YU196" s="83"/>
      <c r="YV196" s="84"/>
      <c r="YW196" s="84"/>
      <c r="YX196" s="84"/>
      <c r="YY196" s="85"/>
      <c r="YZ196" s="78"/>
      <c r="ZA196" s="78"/>
      <c r="ZB196" s="78"/>
      <c r="ZC196" s="100"/>
      <c r="ZD196" s="78"/>
      <c r="ZE196" s="81"/>
      <c r="ZF196" s="102"/>
      <c r="ZG196" s="80"/>
      <c r="ZH196" s="78"/>
      <c r="ZI196" s="78"/>
      <c r="ZJ196" s="78"/>
      <c r="ZK196" s="78"/>
      <c r="ZL196" s="83"/>
      <c r="ZM196" s="84"/>
      <c r="ZN196" s="84"/>
      <c r="ZO196" s="84"/>
      <c r="ZP196" s="85"/>
      <c r="ZQ196" s="78"/>
      <c r="ZR196" s="78"/>
      <c r="ZS196" s="78"/>
      <c r="ZT196" s="100"/>
      <c r="ZU196" s="78"/>
      <c r="ZV196" s="81"/>
      <c r="ZW196" s="102"/>
      <c r="ZX196" s="80"/>
      <c r="ZY196" s="78"/>
      <c r="ZZ196" s="78"/>
      <c r="AAA196" s="78"/>
      <c r="AAB196" s="78"/>
      <c r="AAC196" s="83"/>
      <c r="AAD196" s="84"/>
      <c r="AAE196" s="84"/>
      <c r="AAF196" s="84"/>
      <c r="AAG196" s="85"/>
      <c r="AAH196" s="78"/>
      <c r="AAI196" s="78"/>
      <c r="AAJ196" s="78"/>
      <c r="AAK196" s="100"/>
      <c r="AAL196" s="78"/>
      <c r="AAM196" s="81"/>
      <c r="AAN196" s="102"/>
      <c r="AAO196" s="80"/>
      <c r="AAP196" s="78"/>
      <c r="AAQ196" s="78"/>
      <c r="AAR196" s="78"/>
      <c r="AAS196" s="78"/>
      <c r="AAT196" s="83"/>
      <c r="AAU196" s="84"/>
      <c r="AAV196" s="84"/>
      <c r="AAW196" s="84"/>
      <c r="AAX196" s="85"/>
      <c r="AAY196" s="78"/>
      <c r="AAZ196" s="78"/>
      <c r="ABA196" s="78"/>
      <c r="ABB196" s="100"/>
      <c r="ABC196" s="78"/>
      <c r="ABD196" s="81"/>
      <c r="ABE196" s="102"/>
      <c r="ABF196" s="80"/>
      <c r="ABG196" s="78"/>
      <c r="ABH196" s="78"/>
      <c r="ABI196" s="78"/>
      <c r="ABJ196" s="78"/>
      <c r="ABK196" s="83"/>
      <c r="ABL196" s="84"/>
      <c r="ABM196" s="84"/>
      <c r="ABN196" s="84"/>
      <c r="ABO196" s="85"/>
      <c r="ABP196" s="78"/>
      <c r="ABQ196" s="78"/>
      <c r="ABR196" s="78"/>
      <c r="ABS196" s="100"/>
      <c r="ABT196" s="78"/>
      <c r="ABU196" s="81"/>
      <c r="ABV196" s="102"/>
      <c r="ABW196" s="80"/>
      <c r="ABX196" s="78"/>
      <c r="ABY196" s="78"/>
      <c r="ABZ196" s="78"/>
      <c r="ACA196" s="78"/>
      <c r="ACB196" s="83"/>
      <c r="ACC196" s="84"/>
      <c r="ACD196" s="84"/>
      <c r="ACE196" s="84"/>
      <c r="ACF196" s="85"/>
      <c r="ACG196" s="78"/>
      <c r="ACH196" s="78"/>
      <c r="ACI196" s="78"/>
      <c r="ACJ196" s="100"/>
      <c r="ACK196" s="78"/>
      <c r="ACL196" s="81"/>
      <c r="ACM196" s="102"/>
      <c r="ACN196" s="80"/>
      <c r="ACO196" s="78"/>
      <c r="ACP196" s="78"/>
      <c r="ACQ196" s="78"/>
      <c r="ACR196" s="78"/>
      <c r="ACS196" s="83"/>
      <c r="ACT196" s="84"/>
      <c r="ACU196" s="84"/>
      <c r="ACV196" s="84"/>
      <c r="ACW196" s="85"/>
      <c r="ACX196" s="78"/>
      <c r="ACY196" s="78"/>
      <c r="ACZ196" s="78"/>
      <c r="ADA196" s="100"/>
      <c r="ADB196" s="78"/>
      <c r="ADC196" s="81"/>
      <c r="ADD196" s="102"/>
      <c r="ADE196" s="80"/>
      <c r="ADF196" s="78"/>
      <c r="ADG196" s="78"/>
      <c r="ADH196" s="78"/>
      <c r="ADI196" s="78"/>
      <c r="ADJ196" s="83"/>
      <c r="ADK196" s="84"/>
      <c r="ADL196" s="84"/>
      <c r="ADM196" s="84"/>
      <c r="ADN196" s="85"/>
      <c r="ADO196" s="78"/>
      <c r="ADP196" s="78"/>
      <c r="ADQ196" s="78"/>
      <c r="ADR196" s="100"/>
      <c r="ADS196" s="78"/>
      <c r="ADT196" s="81"/>
      <c r="ADU196" s="102"/>
      <c r="ADV196" s="80"/>
      <c r="ADW196" s="78"/>
      <c r="ADX196" s="78"/>
      <c r="ADY196" s="78"/>
      <c r="ADZ196" s="78"/>
      <c r="AEA196" s="83"/>
      <c r="AEB196" s="84"/>
      <c r="AEC196" s="84"/>
      <c r="AED196" s="84"/>
      <c r="AEE196" s="85"/>
      <c r="AEF196" s="78"/>
      <c r="AEG196" s="78"/>
      <c r="AEH196" s="78"/>
      <c r="AEI196" s="100"/>
      <c r="AEJ196" s="78"/>
      <c r="AEK196" s="81"/>
      <c r="AEL196" s="102"/>
      <c r="AEM196" s="80"/>
      <c r="AEN196" s="78"/>
      <c r="AEO196" s="78"/>
      <c r="AEP196" s="78"/>
      <c r="AEQ196" s="78"/>
      <c r="AER196" s="83"/>
      <c r="AES196" s="84"/>
      <c r="AET196" s="84"/>
      <c r="AEU196" s="84"/>
      <c r="AEV196" s="85"/>
      <c r="AEW196" s="78"/>
      <c r="AEX196" s="78"/>
      <c r="AEY196" s="78"/>
      <c r="AEZ196" s="100"/>
      <c r="AFA196" s="78"/>
      <c r="AFB196" s="81"/>
      <c r="AFC196" s="102"/>
      <c r="AFD196" s="80"/>
      <c r="AFE196" s="78"/>
      <c r="AFF196" s="78"/>
      <c r="AFG196" s="78"/>
      <c r="AFH196" s="78"/>
      <c r="AFI196" s="83"/>
      <c r="AFJ196" s="84"/>
      <c r="AFK196" s="84"/>
      <c r="AFL196" s="84"/>
      <c r="AFM196" s="85"/>
      <c r="AFN196" s="78"/>
      <c r="AFO196" s="78"/>
      <c r="AFP196" s="78"/>
      <c r="AFQ196" s="100"/>
      <c r="AFR196" s="78"/>
      <c r="AFS196" s="81"/>
      <c r="AFT196" s="102"/>
      <c r="AFU196" s="80"/>
      <c r="AFV196" s="78"/>
      <c r="AFW196" s="78"/>
      <c r="AFX196" s="78"/>
      <c r="AFY196" s="78"/>
      <c r="AFZ196" s="83"/>
      <c r="AGA196" s="84"/>
      <c r="AGB196" s="84"/>
      <c r="AGC196" s="84"/>
      <c r="AGD196" s="85"/>
      <c r="AGE196" s="78"/>
      <c r="AGF196" s="78"/>
      <c r="AGG196" s="78"/>
      <c r="AGH196" s="100"/>
      <c r="AGI196" s="78"/>
      <c r="AGJ196" s="81"/>
      <c r="AGK196" s="102"/>
      <c r="AGL196" s="80"/>
      <c r="AGM196" s="78"/>
      <c r="AGN196" s="78"/>
      <c r="AGO196" s="78"/>
      <c r="AGP196" s="78"/>
      <c r="AGQ196" s="83"/>
      <c r="AGR196" s="84"/>
      <c r="AGS196" s="84"/>
      <c r="AGT196" s="84"/>
      <c r="AGU196" s="85"/>
      <c r="AGV196" s="78"/>
      <c r="AGW196" s="78"/>
      <c r="AGX196" s="78"/>
      <c r="AGY196" s="100"/>
      <c r="AGZ196" s="78"/>
      <c r="AHA196" s="81"/>
      <c r="AHB196" s="102"/>
      <c r="AHC196" s="80"/>
      <c r="AHD196" s="78"/>
      <c r="AHE196" s="78"/>
      <c r="AHF196" s="78"/>
      <c r="AHG196" s="78"/>
      <c r="AHH196" s="83"/>
      <c r="AHI196" s="84"/>
      <c r="AHJ196" s="84"/>
      <c r="AHK196" s="84"/>
      <c r="AHL196" s="85"/>
      <c r="AHM196" s="78"/>
      <c r="AHN196" s="78"/>
      <c r="AHO196" s="78"/>
      <c r="AHP196" s="100"/>
      <c r="AHQ196" s="78"/>
      <c r="AHR196" s="81"/>
      <c r="AHS196" s="102"/>
      <c r="AHT196" s="80"/>
      <c r="AHU196" s="78"/>
      <c r="AHV196" s="78"/>
      <c r="AHW196" s="78"/>
      <c r="AHX196" s="78"/>
      <c r="AHY196" s="83"/>
      <c r="AHZ196" s="84"/>
      <c r="AIA196" s="84"/>
      <c r="AIB196" s="84"/>
      <c r="AIC196" s="85"/>
      <c r="AID196" s="78"/>
      <c r="AIE196" s="78"/>
      <c r="AIF196" s="78"/>
      <c r="AIG196" s="100"/>
      <c r="AIH196" s="78"/>
      <c r="AII196" s="81"/>
      <c r="AIJ196" s="102"/>
      <c r="AIK196" s="80"/>
      <c r="AIL196" s="78"/>
      <c r="AIM196" s="78"/>
      <c r="AIN196" s="78"/>
      <c r="AIO196" s="78"/>
      <c r="AIP196" s="83"/>
      <c r="AIQ196" s="84"/>
      <c r="AIR196" s="84"/>
      <c r="AIS196" s="84"/>
      <c r="AIT196" s="85"/>
      <c r="AIU196" s="78"/>
      <c r="AIV196" s="78"/>
      <c r="AIW196" s="78"/>
      <c r="AIX196" s="100"/>
      <c r="AIY196" s="78"/>
      <c r="AIZ196" s="81"/>
      <c r="AJA196" s="102"/>
      <c r="AJB196" s="80"/>
      <c r="AJC196" s="78"/>
      <c r="AJD196" s="78"/>
      <c r="AJE196" s="78"/>
      <c r="AJF196" s="78"/>
      <c r="AJG196" s="83"/>
      <c r="AJH196" s="84"/>
      <c r="AJI196" s="84"/>
      <c r="AJJ196" s="84"/>
      <c r="AJK196" s="85"/>
      <c r="AJL196" s="78"/>
      <c r="AJM196" s="78"/>
      <c r="AJN196" s="78"/>
      <c r="AJO196" s="100"/>
      <c r="AJP196" s="78"/>
      <c r="AJQ196" s="81"/>
      <c r="AJR196" s="102"/>
      <c r="AJS196" s="80"/>
      <c r="AJT196" s="78"/>
      <c r="AJU196" s="78"/>
      <c r="AJV196" s="78"/>
      <c r="AJW196" s="78"/>
      <c r="AJX196" s="83"/>
      <c r="AJY196" s="84"/>
      <c r="AJZ196" s="84"/>
      <c r="AKA196" s="84"/>
      <c r="AKB196" s="85"/>
      <c r="AKC196" s="78"/>
      <c r="AKD196" s="78"/>
      <c r="AKE196" s="78"/>
      <c r="AKF196" s="100"/>
      <c r="AKG196" s="78"/>
      <c r="AKH196" s="81"/>
      <c r="AKI196" s="102"/>
      <c r="AKJ196" s="80"/>
      <c r="AKK196" s="78"/>
      <c r="AKL196" s="78"/>
      <c r="AKM196" s="78"/>
      <c r="AKN196" s="78"/>
      <c r="AKO196" s="83"/>
      <c r="AKP196" s="84"/>
      <c r="AKQ196" s="84"/>
      <c r="AKR196" s="84"/>
      <c r="AKS196" s="85"/>
      <c r="AKT196" s="78"/>
      <c r="AKU196" s="78"/>
      <c r="AKV196" s="78"/>
      <c r="AKW196" s="100"/>
      <c r="AKX196" s="78"/>
      <c r="AKY196" s="81"/>
      <c r="AKZ196" s="102"/>
      <c r="ALA196" s="80"/>
      <c r="ALB196" s="78"/>
      <c r="ALC196" s="78"/>
      <c r="ALD196" s="78"/>
      <c r="ALE196" s="78"/>
      <c r="ALF196" s="83"/>
      <c r="ALG196" s="84"/>
      <c r="ALH196" s="84"/>
      <c r="ALI196" s="84"/>
      <c r="ALJ196" s="85"/>
      <c r="ALK196" s="78"/>
      <c r="ALL196" s="78"/>
      <c r="ALM196" s="78"/>
      <c r="ALN196" s="100"/>
      <c r="ALO196" s="78"/>
      <c r="ALP196" s="81"/>
      <c r="ALQ196" s="102"/>
      <c r="ALR196" s="80"/>
      <c r="ALS196" s="78"/>
      <c r="ALT196" s="78"/>
      <c r="ALU196" s="78"/>
      <c r="ALV196" s="78"/>
      <c r="ALW196" s="83"/>
      <c r="ALX196" s="84"/>
      <c r="ALY196" s="84"/>
      <c r="ALZ196" s="84"/>
      <c r="AMA196" s="85"/>
      <c r="AMB196" s="78"/>
      <c r="AMC196" s="78"/>
      <c r="AMD196" s="78"/>
      <c r="AME196" s="100"/>
      <c r="AMF196" s="78"/>
      <c r="AMG196" s="81"/>
      <c r="AMH196" s="102"/>
      <c r="AMI196" s="80"/>
      <c r="AMJ196" s="78"/>
      <c r="AMK196" s="78"/>
      <c r="AML196" s="78"/>
      <c r="AMM196" s="78"/>
      <c r="AMN196" s="83"/>
      <c r="AMO196" s="84"/>
      <c r="AMP196" s="84"/>
      <c r="AMQ196" s="84"/>
      <c r="AMR196" s="85"/>
      <c r="AMS196" s="78"/>
      <c r="AMT196" s="78"/>
      <c r="AMU196" s="78"/>
      <c r="AMV196" s="100"/>
      <c r="AMW196" s="78"/>
      <c r="AMX196" s="81"/>
      <c r="AMY196" s="102"/>
      <c r="AMZ196" s="80"/>
      <c r="ANA196" s="78"/>
      <c r="ANB196" s="78"/>
      <c r="ANC196" s="78"/>
      <c r="AND196" s="78"/>
      <c r="ANE196" s="83"/>
      <c r="ANF196" s="84"/>
      <c r="ANG196" s="84"/>
      <c r="ANH196" s="84"/>
      <c r="ANI196" s="85"/>
      <c r="ANJ196" s="78"/>
      <c r="ANK196" s="78"/>
      <c r="ANL196" s="78"/>
      <c r="ANM196" s="100"/>
      <c r="ANN196" s="78"/>
      <c r="ANO196" s="81"/>
      <c r="ANP196" s="102"/>
      <c r="ANQ196" s="80"/>
      <c r="ANR196" s="78"/>
      <c r="ANS196" s="78"/>
      <c r="ANT196" s="78"/>
      <c r="ANU196" s="78"/>
      <c r="ANV196" s="83"/>
      <c r="ANW196" s="84"/>
      <c r="ANX196" s="84"/>
      <c r="ANY196" s="84"/>
      <c r="ANZ196" s="85"/>
      <c r="AOA196" s="78"/>
      <c r="AOB196" s="78"/>
      <c r="AOC196" s="78"/>
      <c r="AOD196" s="100"/>
      <c r="AOE196" s="78"/>
      <c r="AOF196" s="81"/>
      <c r="AOG196" s="102"/>
      <c r="AOH196" s="80"/>
      <c r="AOI196" s="78"/>
      <c r="AOJ196" s="78"/>
      <c r="AOK196" s="78"/>
      <c r="AOL196" s="78"/>
      <c r="AOM196" s="83"/>
      <c r="AON196" s="84"/>
      <c r="AOO196" s="84"/>
      <c r="AOP196" s="84"/>
      <c r="AOQ196" s="85"/>
      <c r="AOR196" s="78"/>
      <c r="AOS196" s="78"/>
      <c r="AOT196" s="78"/>
      <c r="AOU196" s="100"/>
      <c r="AOV196" s="78"/>
      <c r="AOW196" s="81"/>
      <c r="AOX196" s="102"/>
      <c r="AOY196" s="80"/>
      <c r="AOZ196" s="78"/>
      <c r="APA196" s="78"/>
      <c r="APB196" s="78"/>
      <c r="APC196" s="78"/>
      <c r="APD196" s="83"/>
      <c r="APE196" s="84"/>
      <c r="APF196" s="84"/>
      <c r="APG196" s="84"/>
      <c r="APH196" s="85"/>
      <c r="API196" s="78"/>
      <c r="APJ196" s="78"/>
      <c r="APK196" s="78"/>
      <c r="APL196" s="100"/>
      <c r="APM196" s="78"/>
      <c r="APN196" s="81"/>
      <c r="APO196" s="102"/>
      <c r="APP196" s="80"/>
      <c r="APQ196" s="78"/>
      <c r="APR196" s="78"/>
      <c r="APS196" s="78"/>
      <c r="APT196" s="78"/>
      <c r="APU196" s="83"/>
      <c r="APV196" s="84"/>
      <c r="APW196" s="84"/>
      <c r="APX196" s="84"/>
      <c r="APY196" s="85"/>
      <c r="APZ196" s="78"/>
      <c r="AQA196" s="78"/>
      <c r="AQB196" s="78"/>
      <c r="AQC196" s="100"/>
      <c r="AQD196" s="78"/>
      <c r="AQE196" s="81"/>
      <c r="AQF196" s="102"/>
      <c r="AQG196" s="80"/>
      <c r="AQH196" s="78"/>
      <c r="AQI196" s="78"/>
      <c r="AQJ196" s="78"/>
      <c r="AQK196" s="78"/>
      <c r="AQL196" s="83"/>
      <c r="AQM196" s="84"/>
      <c r="AQN196" s="84"/>
      <c r="AQO196" s="84"/>
      <c r="AQP196" s="85"/>
      <c r="AQQ196" s="78"/>
      <c r="AQR196" s="78"/>
      <c r="AQS196" s="78"/>
      <c r="AQT196" s="100"/>
      <c r="AQU196" s="78"/>
      <c r="AQV196" s="81"/>
      <c r="AQW196" s="102"/>
      <c r="AQX196" s="80"/>
      <c r="AQY196" s="78"/>
      <c r="AQZ196" s="78"/>
      <c r="ARA196" s="78"/>
      <c r="ARB196" s="78"/>
      <c r="ARC196" s="83"/>
      <c r="ARD196" s="84"/>
      <c r="ARE196" s="84"/>
      <c r="ARF196" s="84"/>
      <c r="ARG196" s="85"/>
      <c r="ARH196" s="78"/>
      <c r="ARI196" s="78"/>
      <c r="ARJ196" s="78"/>
      <c r="ARK196" s="100"/>
      <c r="ARL196" s="78"/>
      <c r="ARM196" s="81"/>
      <c r="ARN196" s="102"/>
      <c r="ARO196" s="80"/>
      <c r="ARP196" s="78"/>
      <c r="ARQ196" s="78"/>
      <c r="ARR196" s="78"/>
      <c r="ARS196" s="78"/>
      <c r="ART196" s="83"/>
      <c r="ARU196" s="84"/>
      <c r="ARV196" s="84"/>
      <c r="ARW196" s="84"/>
      <c r="ARX196" s="85"/>
      <c r="ARY196" s="78"/>
      <c r="ARZ196" s="78"/>
      <c r="ASA196" s="78"/>
      <c r="ASB196" s="100"/>
      <c r="ASC196" s="78"/>
      <c r="ASD196" s="81"/>
      <c r="ASE196" s="102"/>
      <c r="ASF196" s="80"/>
      <c r="ASG196" s="78"/>
      <c r="ASH196" s="78"/>
      <c r="ASI196" s="78"/>
      <c r="ASJ196" s="78"/>
      <c r="ASK196" s="83"/>
      <c r="ASL196" s="84"/>
      <c r="ASM196" s="84"/>
      <c r="ASN196" s="84"/>
      <c r="ASO196" s="85"/>
      <c r="ASP196" s="78"/>
      <c r="ASQ196" s="78"/>
      <c r="ASR196" s="78"/>
      <c r="ASS196" s="100"/>
      <c r="AST196" s="78"/>
      <c r="ASU196" s="81"/>
      <c r="ASV196" s="102"/>
      <c r="ASW196" s="80"/>
      <c r="ASX196" s="78"/>
      <c r="ASY196" s="78"/>
      <c r="ASZ196" s="78"/>
      <c r="ATA196" s="78"/>
      <c r="ATB196" s="83"/>
      <c r="ATC196" s="84"/>
      <c r="ATD196" s="84"/>
      <c r="ATE196" s="84"/>
      <c r="ATF196" s="85"/>
      <c r="ATG196" s="78"/>
      <c r="ATH196" s="78"/>
      <c r="ATI196" s="78"/>
      <c r="ATJ196" s="100"/>
      <c r="ATK196" s="78"/>
      <c r="ATL196" s="81"/>
      <c r="ATM196" s="102"/>
      <c r="ATN196" s="80"/>
      <c r="ATO196" s="78"/>
      <c r="ATP196" s="78"/>
      <c r="ATQ196" s="78"/>
      <c r="ATR196" s="78"/>
      <c r="ATS196" s="83"/>
      <c r="ATT196" s="84"/>
      <c r="ATU196" s="84"/>
      <c r="ATV196" s="84"/>
      <c r="ATW196" s="85"/>
      <c r="ATX196" s="78"/>
      <c r="ATY196" s="78"/>
      <c r="ATZ196" s="78"/>
      <c r="AUA196" s="100"/>
      <c r="AUB196" s="78"/>
      <c r="AUC196" s="81"/>
      <c r="AUD196" s="102"/>
      <c r="AUE196" s="80"/>
      <c r="AUF196" s="78"/>
      <c r="AUG196" s="78"/>
      <c r="AUH196" s="78"/>
      <c r="AUI196" s="78"/>
      <c r="AUJ196" s="83"/>
      <c r="AUK196" s="84"/>
      <c r="AUL196" s="84"/>
      <c r="AUM196" s="84"/>
      <c r="AUN196" s="85"/>
      <c r="AUO196" s="78"/>
      <c r="AUP196" s="78"/>
      <c r="AUQ196" s="78"/>
      <c r="AUR196" s="100"/>
      <c r="AUS196" s="78"/>
      <c r="AUT196" s="81"/>
      <c r="AUU196" s="102"/>
      <c r="AUV196" s="80"/>
      <c r="AUW196" s="78"/>
      <c r="AUX196" s="78"/>
      <c r="AUY196" s="78"/>
      <c r="AUZ196" s="78"/>
      <c r="AVA196" s="83"/>
      <c r="AVB196" s="84"/>
      <c r="AVC196" s="84"/>
      <c r="AVD196" s="84"/>
      <c r="AVE196" s="85"/>
      <c r="AVF196" s="78"/>
      <c r="AVG196" s="78"/>
      <c r="AVH196" s="78"/>
      <c r="AVI196" s="100"/>
      <c r="AVJ196" s="78"/>
      <c r="AVK196" s="81"/>
      <c r="AVL196" s="102"/>
      <c r="AVM196" s="80"/>
      <c r="AVN196" s="78"/>
      <c r="AVO196" s="78"/>
      <c r="AVP196" s="78"/>
      <c r="AVQ196" s="78"/>
      <c r="AVR196" s="83"/>
      <c r="AVS196" s="84"/>
      <c r="AVT196" s="84"/>
      <c r="AVU196" s="84"/>
      <c r="AVV196" s="85"/>
      <c r="AVW196" s="78"/>
      <c r="AVX196" s="78"/>
      <c r="AVY196" s="78"/>
      <c r="AVZ196" s="100"/>
      <c r="AWA196" s="78"/>
      <c r="AWB196" s="81"/>
      <c r="AWC196" s="102"/>
      <c r="AWD196" s="80"/>
      <c r="AWE196" s="78"/>
      <c r="AWF196" s="78"/>
      <c r="AWG196" s="78"/>
      <c r="AWH196" s="78"/>
      <c r="AWI196" s="83"/>
      <c r="AWJ196" s="84"/>
      <c r="AWK196" s="84"/>
      <c r="AWL196" s="84"/>
      <c r="AWM196" s="85"/>
      <c r="AWN196" s="78"/>
      <c r="AWO196" s="78"/>
      <c r="AWP196" s="78"/>
      <c r="AWQ196" s="100"/>
      <c r="AWR196" s="78"/>
      <c r="AWS196" s="81"/>
      <c r="AWT196" s="102"/>
      <c r="AWU196" s="80"/>
      <c r="AWV196" s="78"/>
      <c r="AWW196" s="78"/>
      <c r="AWX196" s="78"/>
      <c r="AWY196" s="78"/>
      <c r="AWZ196" s="83"/>
      <c r="AXA196" s="84"/>
      <c r="AXB196" s="84"/>
      <c r="AXC196" s="84"/>
      <c r="AXD196" s="85"/>
      <c r="AXE196" s="78"/>
      <c r="AXF196" s="78"/>
      <c r="AXG196" s="78"/>
      <c r="AXH196" s="100"/>
      <c r="AXI196" s="78"/>
      <c r="AXJ196" s="81"/>
      <c r="AXK196" s="102"/>
      <c r="AXL196" s="80"/>
      <c r="AXM196" s="78"/>
      <c r="AXN196" s="78"/>
      <c r="AXO196" s="78"/>
      <c r="AXP196" s="78"/>
      <c r="AXQ196" s="83"/>
      <c r="AXR196" s="84"/>
      <c r="AXS196" s="84"/>
      <c r="AXT196" s="84"/>
      <c r="AXU196" s="85"/>
      <c r="AXV196" s="78"/>
      <c r="AXW196" s="78"/>
      <c r="AXX196" s="78"/>
      <c r="AXY196" s="100"/>
      <c r="AXZ196" s="78"/>
      <c r="AYA196" s="81"/>
      <c r="AYB196" s="102"/>
      <c r="AYC196" s="80"/>
      <c r="AYD196" s="78"/>
      <c r="AYE196" s="78"/>
      <c r="AYF196" s="78"/>
      <c r="AYG196" s="78"/>
      <c r="AYH196" s="83"/>
      <c r="AYI196" s="84"/>
      <c r="AYJ196" s="84"/>
      <c r="AYK196" s="84"/>
      <c r="AYL196" s="85"/>
      <c r="AYM196" s="78"/>
      <c r="AYN196" s="78"/>
      <c r="AYO196" s="78"/>
      <c r="AYP196" s="100"/>
      <c r="AYQ196" s="78"/>
      <c r="AYR196" s="81"/>
      <c r="AYS196" s="102"/>
      <c r="AYT196" s="80"/>
      <c r="AYU196" s="78"/>
      <c r="AYV196" s="78"/>
      <c r="AYW196" s="78"/>
      <c r="AYX196" s="78"/>
      <c r="AYY196" s="83"/>
      <c r="AYZ196" s="84"/>
      <c r="AZA196" s="84"/>
      <c r="AZB196" s="84"/>
      <c r="AZC196" s="85"/>
      <c r="AZD196" s="78"/>
      <c r="AZE196" s="78"/>
      <c r="AZF196" s="78"/>
      <c r="AZG196" s="100"/>
      <c r="AZH196" s="78"/>
      <c r="AZI196" s="81"/>
      <c r="AZJ196" s="102"/>
      <c r="AZK196" s="80"/>
      <c r="AZL196" s="78"/>
      <c r="AZM196" s="78"/>
      <c r="AZN196" s="78"/>
      <c r="AZO196" s="78"/>
      <c r="AZP196" s="83"/>
      <c r="AZQ196" s="84"/>
      <c r="AZR196" s="84"/>
      <c r="AZS196" s="84"/>
      <c r="AZT196" s="85"/>
      <c r="AZU196" s="78"/>
      <c r="AZV196" s="78"/>
      <c r="AZW196" s="78"/>
      <c r="AZX196" s="100"/>
      <c r="AZY196" s="78"/>
      <c r="AZZ196" s="81"/>
      <c r="BAA196" s="102"/>
      <c r="BAB196" s="80"/>
      <c r="BAC196" s="78"/>
      <c r="BAD196" s="78"/>
      <c r="BAE196" s="78"/>
      <c r="BAF196" s="78"/>
      <c r="BAG196" s="83"/>
      <c r="BAH196" s="84"/>
      <c r="BAI196" s="84"/>
      <c r="BAJ196" s="84"/>
      <c r="BAK196" s="85"/>
      <c r="BAL196" s="78"/>
      <c r="BAM196" s="78"/>
      <c r="BAN196" s="78"/>
      <c r="BAO196" s="100"/>
      <c r="BAP196" s="78"/>
      <c r="BAQ196" s="81"/>
      <c r="BAR196" s="102"/>
      <c r="BAS196" s="80"/>
      <c r="BAT196" s="78"/>
      <c r="BAU196" s="78"/>
      <c r="BAV196" s="78"/>
      <c r="BAW196" s="78"/>
      <c r="BAX196" s="83"/>
      <c r="BAY196" s="84"/>
      <c r="BAZ196" s="84"/>
      <c r="BBA196" s="84"/>
      <c r="BBB196" s="85"/>
      <c r="BBC196" s="78"/>
      <c r="BBD196" s="78"/>
      <c r="BBE196" s="78"/>
      <c r="BBF196" s="100"/>
      <c r="BBG196" s="78"/>
      <c r="BBH196" s="81"/>
      <c r="BBI196" s="102"/>
      <c r="BBJ196" s="80"/>
      <c r="BBK196" s="78"/>
      <c r="BBL196" s="78"/>
      <c r="BBM196" s="78"/>
      <c r="BBN196" s="78"/>
      <c r="BBO196" s="83"/>
      <c r="BBP196" s="84"/>
      <c r="BBQ196" s="84"/>
      <c r="BBR196" s="84"/>
      <c r="BBS196" s="85"/>
      <c r="BBT196" s="78"/>
      <c r="BBU196" s="78"/>
      <c r="BBV196" s="78"/>
      <c r="BBW196" s="100"/>
      <c r="BBX196" s="78"/>
      <c r="BBY196" s="81"/>
      <c r="BBZ196" s="102"/>
      <c r="BCA196" s="80"/>
      <c r="BCB196" s="78"/>
      <c r="BCC196" s="78"/>
      <c r="BCD196" s="78"/>
      <c r="BCE196" s="78"/>
      <c r="BCF196" s="83"/>
      <c r="BCG196" s="84"/>
      <c r="BCH196" s="84"/>
      <c r="BCI196" s="84"/>
      <c r="BCJ196" s="85"/>
      <c r="BCK196" s="78"/>
      <c r="BCL196" s="78"/>
      <c r="BCM196" s="78"/>
      <c r="BCN196" s="100"/>
      <c r="BCO196" s="78"/>
      <c r="BCP196" s="81"/>
      <c r="BCQ196" s="102"/>
      <c r="BCR196" s="80"/>
      <c r="BCS196" s="78"/>
      <c r="BCT196" s="78"/>
      <c r="BCU196" s="78"/>
      <c r="BCV196" s="78"/>
      <c r="BCW196" s="83"/>
      <c r="BCX196" s="84"/>
      <c r="BCY196" s="84"/>
      <c r="BCZ196" s="84"/>
      <c r="BDA196" s="85"/>
      <c r="BDB196" s="78"/>
      <c r="BDC196" s="78"/>
      <c r="BDD196" s="78"/>
      <c r="BDE196" s="100"/>
      <c r="BDF196" s="78"/>
      <c r="BDG196" s="81"/>
      <c r="BDH196" s="102"/>
      <c r="BDI196" s="80"/>
      <c r="BDJ196" s="78"/>
      <c r="BDK196" s="78"/>
      <c r="BDL196" s="78"/>
      <c r="BDM196" s="78"/>
      <c r="BDN196" s="83"/>
      <c r="BDO196" s="84"/>
      <c r="BDP196" s="84"/>
      <c r="BDQ196" s="84"/>
      <c r="BDR196" s="85"/>
      <c r="BDS196" s="78"/>
      <c r="BDT196" s="78"/>
      <c r="BDU196" s="78"/>
      <c r="BDV196" s="100"/>
      <c r="BDW196" s="78"/>
      <c r="BDX196" s="81"/>
      <c r="BDY196" s="102"/>
      <c r="BDZ196" s="80"/>
      <c r="BEA196" s="78"/>
      <c r="BEB196" s="78"/>
      <c r="BEC196" s="78"/>
      <c r="BED196" s="78"/>
      <c r="BEE196" s="83"/>
      <c r="BEF196" s="84"/>
      <c r="BEG196" s="84"/>
      <c r="BEH196" s="84"/>
      <c r="BEI196" s="85"/>
      <c r="BEJ196" s="78"/>
      <c r="BEK196" s="78"/>
      <c r="BEL196" s="78"/>
      <c r="BEM196" s="100"/>
      <c r="BEN196" s="78"/>
      <c r="BEO196" s="81"/>
      <c r="BEP196" s="102"/>
      <c r="BEQ196" s="80"/>
      <c r="BER196" s="78"/>
      <c r="BES196" s="78"/>
      <c r="BET196" s="78"/>
      <c r="BEU196" s="78"/>
      <c r="BEV196" s="83"/>
      <c r="BEW196" s="84"/>
      <c r="BEX196" s="84"/>
      <c r="BEY196" s="84"/>
      <c r="BEZ196" s="85"/>
      <c r="BFA196" s="78"/>
      <c r="BFB196" s="78"/>
      <c r="BFC196" s="78"/>
      <c r="BFD196" s="100"/>
      <c r="BFE196" s="78"/>
      <c r="BFF196" s="81"/>
      <c r="BFG196" s="102"/>
      <c r="BFH196" s="80"/>
      <c r="BFI196" s="78"/>
      <c r="BFJ196" s="78"/>
      <c r="BFK196" s="78"/>
      <c r="BFL196" s="78"/>
      <c r="BFM196" s="83"/>
      <c r="BFN196" s="84"/>
      <c r="BFO196" s="84"/>
      <c r="BFP196" s="84"/>
      <c r="BFQ196" s="85"/>
      <c r="BFR196" s="78"/>
      <c r="BFS196" s="78"/>
      <c r="BFT196" s="78"/>
      <c r="BFU196" s="100"/>
      <c r="BFV196" s="78"/>
      <c r="BFW196" s="81"/>
      <c r="BFX196" s="102"/>
      <c r="BFY196" s="80"/>
      <c r="BFZ196" s="78"/>
      <c r="BGA196" s="78"/>
      <c r="BGB196" s="78"/>
      <c r="BGC196" s="78"/>
      <c r="BGD196" s="83"/>
      <c r="BGE196" s="84"/>
      <c r="BGF196" s="84"/>
      <c r="BGG196" s="84"/>
      <c r="BGH196" s="85"/>
      <c r="BGI196" s="78"/>
      <c r="BGJ196" s="78"/>
      <c r="BGK196" s="78"/>
      <c r="BGL196" s="100"/>
      <c r="BGM196" s="78"/>
      <c r="BGN196" s="81"/>
      <c r="BGO196" s="102"/>
      <c r="BGP196" s="80"/>
      <c r="BGQ196" s="78"/>
      <c r="BGR196" s="78"/>
      <c r="BGS196" s="78"/>
      <c r="BGT196" s="78"/>
      <c r="BGU196" s="83"/>
      <c r="BGV196" s="84"/>
      <c r="BGW196" s="84"/>
      <c r="BGX196" s="84"/>
      <c r="BGY196" s="85"/>
      <c r="BGZ196" s="78"/>
      <c r="BHA196" s="78"/>
      <c r="BHB196" s="78"/>
      <c r="BHC196" s="100"/>
      <c r="BHD196" s="78"/>
      <c r="BHE196" s="81"/>
      <c r="BHF196" s="102"/>
      <c r="BHG196" s="80"/>
      <c r="BHH196" s="78"/>
      <c r="BHI196" s="78"/>
      <c r="BHJ196" s="78"/>
      <c r="BHK196" s="78"/>
      <c r="BHL196" s="83"/>
      <c r="BHM196" s="84"/>
      <c r="BHN196" s="84"/>
      <c r="BHO196" s="84"/>
      <c r="BHP196" s="85"/>
      <c r="BHQ196" s="78"/>
      <c r="BHR196" s="78"/>
      <c r="BHS196" s="78"/>
      <c r="BHT196" s="100"/>
      <c r="BHU196" s="78"/>
      <c r="BHV196" s="81"/>
      <c r="BHW196" s="102"/>
      <c r="BHX196" s="80"/>
      <c r="BHY196" s="78"/>
      <c r="BHZ196" s="78"/>
      <c r="BIA196" s="78"/>
      <c r="BIB196" s="78"/>
      <c r="BIC196" s="83"/>
      <c r="BID196" s="84"/>
      <c r="BIE196" s="84"/>
      <c r="BIF196" s="84"/>
      <c r="BIG196" s="85"/>
      <c r="BIH196" s="78"/>
      <c r="BII196" s="78"/>
      <c r="BIJ196" s="78"/>
      <c r="BIK196" s="100"/>
      <c r="BIL196" s="78"/>
      <c r="BIM196" s="81"/>
      <c r="BIN196" s="102"/>
      <c r="BIO196" s="80"/>
      <c r="BIP196" s="78"/>
      <c r="BIQ196" s="78"/>
      <c r="BIR196" s="78"/>
      <c r="BIS196" s="78"/>
      <c r="BIT196" s="83"/>
      <c r="BIU196" s="84"/>
      <c r="BIV196" s="84"/>
      <c r="BIW196" s="84"/>
      <c r="BIX196" s="85"/>
      <c r="BIY196" s="78"/>
      <c r="BIZ196" s="78"/>
      <c r="BJA196" s="78"/>
      <c r="BJB196" s="100"/>
      <c r="BJC196" s="78"/>
      <c r="BJD196" s="81"/>
      <c r="BJE196" s="102"/>
      <c r="BJF196" s="80"/>
      <c r="BJG196" s="78"/>
      <c r="BJH196" s="78"/>
      <c r="BJI196" s="78"/>
      <c r="BJJ196" s="78"/>
      <c r="BJK196" s="83"/>
      <c r="BJL196" s="84"/>
      <c r="BJM196" s="84"/>
      <c r="BJN196" s="84"/>
      <c r="BJO196" s="85"/>
      <c r="BJP196" s="78"/>
      <c r="BJQ196" s="78"/>
      <c r="BJR196" s="78"/>
      <c r="BJS196" s="100"/>
      <c r="BJT196" s="78"/>
      <c r="BJU196" s="81"/>
      <c r="BJV196" s="102"/>
      <c r="BJW196" s="80"/>
      <c r="BJX196" s="78"/>
      <c r="BJY196" s="78"/>
      <c r="BJZ196" s="78"/>
      <c r="BKA196" s="78"/>
      <c r="BKB196" s="83"/>
      <c r="BKC196" s="84"/>
      <c r="BKD196" s="84"/>
      <c r="BKE196" s="84"/>
      <c r="BKF196" s="85"/>
      <c r="BKG196" s="78"/>
      <c r="BKH196" s="78"/>
      <c r="BKI196" s="78"/>
      <c r="BKJ196" s="100"/>
      <c r="BKK196" s="78"/>
      <c r="BKL196" s="81"/>
      <c r="BKM196" s="102"/>
      <c r="BKN196" s="80"/>
      <c r="BKO196" s="78"/>
      <c r="BKP196" s="78"/>
      <c r="BKQ196" s="78"/>
      <c r="BKR196" s="78"/>
      <c r="BKS196" s="83"/>
      <c r="BKT196" s="84"/>
      <c r="BKU196" s="84"/>
      <c r="BKV196" s="84"/>
      <c r="BKW196" s="85"/>
      <c r="BKX196" s="78"/>
      <c r="BKY196" s="78"/>
      <c r="BKZ196" s="78"/>
      <c r="BLA196" s="100"/>
      <c r="BLB196" s="78"/>
      <c r="BLC196" s="81"/>
      <c r="BLD196" s="102"/>
      <c r="BLE196" s="80"/>
      <c r="BLF196" s="78"/>
      <c r="BLG196" s="78"/>
      <c r="BLH196" s="78"/>
      <c r="BLI196" s="78"/>
      <c r="BLJ196" s="83"/>
      <c r="BLK196" s="84"/>
      <c r="BLL196" s="84"/>
      <c r="BLM196" s="84"/>
      <c r="BLN196" s="85"/>
      <c r="BLO196" s="78"/>
      <c r="BLP196" s="78"/>
      <c r="BLQ196" s="78"/>
      <c r="BLR196" s="100"/>
      <c r="BLS196" s="78"/>
      <c r="BLT196" s="81"/>
      <c r="BLU196" s="102"/>
      <c r="BLV196" s="80"/>
      <c r="BLW196" s="78"/>
      <c r="BLX196" s="78"/>
      <c r="BLY196" s="78"/>
      <c r="BLZ196" s="78"/>
      <c r="BMA196" s="83"/>
      <c r="BMB196" s="84"/>
      <c r="BMC196" s="84"/>
      <c r="BMD196" s="84"/>
      <c r="BME196" s="85"/>
      <c r="BMF196" s="78"/>
      <c r="BMG196" s="78"/>
      <c r="BMH196" s="78"/>
      <c r="BMI196" s="100"/>
      <c r="BMJ196" s="78"/>
      <c r="BMK196" s="81"/>
      <c r="BML196" s="102"/>
      <c r="BMM196" s="80"/>
      <c r="BMN196" s="78"/>
      <c r="BMO196" s="78"/>
      <c r="BMP196" s="78"/>
      <c r="BMQ196" s="78"/>
      <c r="BMR196" s="83"/>
      <c r="BMS196" s="84"/>
      <c r="BMT196" s="84"/>
      <c r="BMU196" s="84"/>
      <c r="BMV196" s="85"/>
      <c r="BMW196" s="78"/>
      <c r="BMX196" s="78"/>
      <c r="BMY196" s="78"/>
      <c r="BMZ196" s="100"/>
      <c r="BNA196" s="78"/>
      <c r="BNB196" s="81"/>
      <c r="BNC196" s="102"/>
      <c r="BND196" s="80"/>
      <c r="BNE196" s="78"/>
      <c r="BNF196" s="78"/>
      <c r="BNG196" s="78"/>
      <c r="BNH196" s="78"/>
      <c r="BNI196" s="83"/>
      <c r="BNJ196" s="84"/>
      <c r="BNK196" s="84"/>
      <c r="BNL196" s="84"/>
      <c r="BNM196" s="85"/>
      <c r="BNN196" s="78"/>
      <c r="BNO196" s="78"/>
      <c r="BNP196" s="78"/>
      <c r="BNQ196" s="100"/>
      <c r="BNR196" s="78"/>
      <c r="BNS196" s="81"/>
      <c r="BNT196" s="102"/>
      <c r="BNU196" s="80"/>
      <c r="BNV196" s="78"/>
      <c r="BNW196" s="78"/>
      <c r="BNX196" s="78"/>
      <c r="BNY196" s="78"/>
      <c r="BNZ196" s="83"/>
      <c r="BOA196" s="84"/>
      <c r="BOB196" s="84"/>
      <c r="BOC196" s="84"/>
      <c r="BOD196" s="85"/>
      <c r="BOE196" s="78"/>
      <c r="BOF196" s="78"/>
      <c r="BOG196" s="78"/>
      <c r="BOH196" s="100"/>
      <c r="BOI196" s="78"/>
      <c r="BOJ196" s="81"/>
      <c r="BOK196" s="102"/>
      <c r="BOL196" s="80"/>
      <c r="BOM196" s="78"/>
      <c r="BON196" s="78"/>
      <c r="BOO196" s="78"/>
      <c r="BOP196" s="78"/>
      <c r="BOQ196" s="83"/>
      <c r="BOR196" s="84"/>
      <c r="BOS196" s="84"/>
      <c r="BOT196" s="84"/>
      <c r="BOU196" s="85"/>
      <c r="BOV196" s="78"/>
      <c r="BOW196" s="78"/>
      <c r="BOX196" s="78"/>
      <c r="BOY196" s="100"/>
      <c r="BOZ196" s="78"/>
      <c r="BPA196" s="81"/>
      <c r="BPB196" s="102"/>
      <c r="BPC196" s="80"/>
      <c r="BPD196" s="78"/>
      <c r="BPE196" s="78"/>
      <c r="BPF196" s="78"/>
      <c r="BPG196" s="78"/>
      <c r="BPH196" s="83"/>
      <c r="BPI196" s="84"/>
      <c r="BPJ196" s="84"/>
      <c r="BPK196" s="84"/>
      <c r="BPL196" s="85"/>
      <c r="BPM196" s="78"/>
      <c r="BPN196" s="78"/>
      <c r="BPO196" s="78"/>
      <c r="BPP196" s="100"/>
      <c r="BPQ196" s="78"/>
      <c r="BPR196" s="81"/>
      <c r="BPS196" s="102"/>
      <c r="BPT196" s="80"/>
      <c r="BPU196" s="78"/>
      <c r="BPV196" s="78"/>
      <c r="BPW196" s="78"/>
      <c r="BPX196" s="78"/>
      <c r="BPY196" s="83"/>
      <c r="BPZ196" s="84"/>
      <c r="BQA196" s="84"/>
      <c r="BQB196" s="84"/>
      <c r="BQC196" s="85"/>
      <c r="BQD196" s="78"/>
      <c r="BQE196" s="78"/>
      <c r="BQF196" s="78"/>
      <c r="BQG196" s="100"/>
      <c r="BQH196" s="78"/>
      <c r="BQI196" s="81"/>
      <c r="BQJ196" s="102"/>
      <c r="BQK196" s="80"/>
      <c r="BQL196" s="78"/>
      <c r="BQM196" s="78"/>
      <c r="BQN196" s="78"/>
      <c r="BQO196" s="78"/>
      <c r="BQP196" s="83"/>
      <c r="BQQ196" s="84"/>
      <c r="BQR196" s="84"/>
      <c r="BQS196" s="84"/>
      <c r="BQT196" s="85"/>
      <c r="BQU196" s="78"/>
      <c r="BQV196" s="78"/>
      <c r="BQW196" s="78"/>
      <c r="BQX196" s="100"/>
      <c r="BQY196" s="78"/>
      <c r="BQZ196" s="81"/>
      <c r="BRA196" s="102"/>
      <c r="BRB196" s="80"/>
      <c r="BRC196" s="78"/>
      <c r="BRD196" s="78"/>
      <c r="BRE196" s="78"/>
      <c r="BRF196" s="78"/>
      <c r="BRG196" s="83"/>
      <c r="BRH196" s="84"/>
      <c r="BRI196" s="84"/>
      <c r="BRJ196" s="84"/>
      <c r="BRK196" s="85"/>
      <c r="BRL196" s="78"/>
      <c r="BRM196" s="78"/>
      <c r="BRN196" s="78"/>
      <c r="BRO196" s="100"/>
      <c r="BRP196" s="78"/>
      <c r="BRQ196" s="81"/>
      <c r="BRR196" s="102"/>
      <c r="BRS196" s="80"/>
      <c r="BRT196" s="78"/>
      <c r="BRU196" s="78"/>
      <c r="BRV196" s="78"/>
      <c r="BRW196" s="78"/>
      <c r="BRX196" s="83"/>
      <c r="BRY196" s="84"/>
      <c r="BRZ196" s="84"/>
      <c r="BSA196" s="84"/>
      <c r="BSB196" s="85"/>
      <c r="BSC196" s="78"/>
      <c r="BSD196" s="78"/>
      <c r="BSE196" s="78"/>
      <c r="BSF196" s="100"/>
      <c r="BSG196" s="78"/>
      <c r="BSH196" s="81"/>
      <c r="BSI196" s="102"/>
      <c r="BSJ196" s="80"/>
      <c r="BSK196" s="78"/>
      <c r="BSL196" s="78"/>
      <c r="BSM196" s="78"/>
      <c r="BSN196" s="78"/>
      <c r="BSO196" s="83"/>
      <c r="BSP196" s="84"/>
      <c r="BSQ196" s="84"/>
      <c r="BSR196" s="84"/>
      <c r="BSS196" s="85"/>
      <c r="BST196" s="78"/>
      <c r="BSU196" s="78"/>
      <c r="BSV196" s="78"/>
      <c r="BSW196" s="100"/>
      <c r="BSX196" s="78"/>
      <c r="BSY196" s="81"/>
      <c r="BSZ196" s="102"/>
      <c r="BTA196" s="80"/>
      <c r="BTB196" s="78"/>
      <c r="BTC196" s="78"/>
      <c r="BTD196" s="78"/>
      <c r="BTE196" s="78"/>
      <c r="BTF196" s="83"/>
      <c r="BTG196" s="84"/>
      <c r="BTH196" s="84"/>
      <c r="BTI196" s="84"/>
      <c r="BTJ196" s="85"/>
      <c r="BTK196" s="78"/>
      <c r="BTL196" s="78"/>
      <c r="BTM196" s="78"/>
      <c r="BTN196" s="100"/>
      <c r="BTO196" s="78"/>
      <c r="BTP196" s="81"/>
      <c r="BTQ196" s="102"/>
      <c r="BTR196" s="80"/>
      <c r="BTS196" s="78"/>
      <c r="BTT196" s="78"/>
      <c r="BTU196" s="78"/>
      <c r="BTV196" s="78"/>
      <c r="BTW196" s="83"/>
      <c r="BTX196" s="84"/>
      <c r="BTY196" s="84"/>
      <c r="BTZ196" s="84"/>
      <c r="BUA196" s="85"/>
      <c r="BUB196" s="78"/>
      <c r="BUC196" s="78"/>
      <c r="BUD196" s="78"/>
      <c r="BUE196" s="100"/>
      <c r="BUF196" s="78"/>
      <c r="BUG196" s="81"/>
      <c r="BUH196" s="102"/>
      <c r="BUI196" s="80"/>
      <c r="BUJ196" s="78"/>
      <c r="BUK196" s="78"/>
      <c r="BUL196" s="78"/>
      <c r="BUM196" s="78"/>
      <c r="BUN196" s="83"/>
      <c r="BUO196" s="84"/>
      <c r="BUP196" s="84"/>
      <c r="BUQ196" s="84"/>
      <c r="BUR196" s="85"/>
      <c r="BUS196" s="78"/>
      <c r="BUT196" s="78"/>
      <c r="BUU196" s="78"/>
      <c r="BUV196" s="100"/>
      <c r="BUW196" s="78"/>
      <c r="BUX196" s="81"/>
      <c r="BUY196" s="102"/>
      <c r="BUZ196" s="80"/>
      <c r="BVA196" s="78"/>
      <c r="BVB196" s="78"/>
      <c r="BVC196" s="78"/>
      <c r="BVD196" s="78"/>
      <c r="BVE196" s="83"/>
      <c r="BVF196" s="84"/>
      <c r="BVG196" s="84"/>
      <c r="BVH196" s="84"/>
      <c r="BVI196" s="85"/>
      <c r="BVJ196" s="78"/>
      <c r="BVK196" s="78"/>
      <c r="BVL196" s="78"/>
      <c r="BVM196" s="100"/>
      <c r="BVN196" s="78"/>
      <c r="BVO196" s="81"/>
      <c r="BVP196" s="102"/>
      <c r="BVQ196" s="80"/>
      <c r="BVR196" s="78"/>
      <c r="BVS196" s="78"/>
      <c r="BVT196" s="78"/>
      <c r="BVU196" s="78"/>
      <c r="BVV196" s="83"/>
      <c r="BVW196" s="84"/>
      <c r="BVX196" s="84"/>
      <c r="BVY196" s="84"/>
      <c r="BVZ196" s="85"/>
      <c r="BWA196" s="78"/>
      <c r="BWB196" s="78"/>
      <c r="BWC196" s="78"/>
      <c r="BWD196" s="100"/>
      <c r="BWE196" s="78"/>
      <c r="BWF196" s="81"/>
      <c r="BWG196" s="102"/>
      <c r="BWH196" s="80"/>
      <c r="BWI196" s="78"/>
      <c r="BWJ196" s="78"/>
      <c r="BWK196" s="78"/>
      <c r="BWL196" s="78"/>
      <c r="BWM196" s="83"/>
      <c r="BWN196" s="84"/>
      <c r="BWO196" s="84"/>
      <c r="BWP196" s="84"/>
      <c r="BWQ196" s="85"/>
      <c r="BWR196" s="78"/>
      <c r="BWS196" s="78"/>
      <c r="BWT196" s="78"/>
      <c r="BWU196" s="100"/>
      <c r="BWV196" s="78"/>
      <c r="BWW196" s="81"/>
      <c r="BWX196" s="102"/>
      <c r="BWY196" s="80"/>
      <c r="BWZ196" s="78"/>
      <c r="BXA196" s="78"/>
      <c r="BXB196" s="78"/>
      <c r="BXC196" s="78"/>
      <c r="BXD196" s="83"/>
      <c r="BXE196" s="84"/>
      <c r="BXF196" s="84"/>
      <c r="BXG196" s="84"/>
      <c r="BXH196" s="85"/>
      <c r="BXI196" s="78"/>
      <c r="BXJ196" s="78"/>
      <c r="BXK196" s="78"/>
      <c r="BXL196" s="100"/>
      <c r="BXM196" s="78"/>
      <c r="BXN196" s="81"/>
      <c r="BXO196" s="102"/>
      <c r="BXP196" s="80"/>
      <c r="BXQ196" s="78"/>
      <c r="BXR196" s="78"/>
      <c r="BXS196" s="78"/>
      <c r="BXT196" s="78"/>
      <c r="BXU196" s="83"/>
      <c r="BXV196" s="84"/>
      <c r="BXW196" s="84"/>
      <c r="BXX196" s="84"/>
      <c r="BXY196" s="85"/>
      <c r="BXZ196" s="78"/>
      <c r="BYA196" s="78"/>
      <c r="BYB196" s="78"/>
      <c r="BYC196" s="100"/>
      <c r="BYD196" s="78"/>
      <c r="BYE196" s="81"/>
      <c r="BYF196" s="102"/>
      <c r="BYG196" s="80"/>
      <c r="BYH196" s="78"/>
      <c r="BYI196" s="78"/>
      <c r="BYJ196" s="78"/>
      <c r="BYK196" s="78"/>
      <c r="BYL196" s="83"/>
      <c r="BYM196" s="84"/>
      <c r="BYN196" s="84"/>
      <c r="BYO196" s="84"/>
      <c r="BYP196" s="85"/>
      <c r="BYQ196" s="78"/>
      <c r="BYR196" s="78"/>
      <c r="BYS196" s="78"/>
      <c r="BYT196" s="100"/>
      <c r="BYU196" s="78"/>
      <c r="BYV196" s="81"/>
      <c r="BYW196" s="102"/>
      <c r="BYX196" s="80"/>
      <c r="BYY196" s="78"/>
      <c r="BYZ196" s="78"/>
      <c r="BZA196" s="78"/>
      <c r="BZB196" s="78"/>
      <c r="BZC196" s="83"/>
      <c r="BZD196" s="84"/>
      <c r="BZE196" s="84"/>
      <c r="BZF196" s="84"/>
      <c r="BZG196" s="85"/>
      <c r="BZH196" s="78"/>
      <c r="BZI196" s="78"/>
      <c r="BZJ196" s="78"/>
      <c r="BZK196" s="100"/>
      <c r="BZL196" s="78"/>
      <c r="BZM196" s="81"/>
      <c r="BZN196" s="102"/>
      <c r="BZO196" s="80"/>
      <c r="BZP196" s="78"/>
      <c r="BZQ196" s="78"/>
      <c r="BZR196" s="78"/>
      <c r="BZS196" s="78"/>
      <c r="BZT196" s="83"/>
      <c r="BZU196" s="84"/>
      <c r="BZV196" s="84"/>
      <c r="BZW196" s="84"/>
      <c r="BZX196" s="85"/>
      <c r="BZY196" s="78"/>
      <c r="BZZ196" s="78"/>
      <c r="CAA196" s="78"/>
      <c r="CAB196" s="100"/>
      <c r="CAC196" s="78"/>
      <c r="CAD196" s="81"/>
      <c r="CAE196" s="102"/>
      <c r="CAF196" s="80"/>
      <c r="CAG196" s="78"/>
      <c r="CAH196" s="78"/>
      <c r="CAI196" s="78"/>
      <c r="CAJ196" s="78"/>
      <c r="CAK196" s="83"/>
      <c r="CAL196" s="84"/>
      <c r="CAM196" s="84"/>
      <c r="CAN196" s="84"/>
      <c r="CAO196" s="85"/>
      <c r="CAP196" s="78"/>
      <c r="CAQ196" s="78"/>
      <c r="CAR196" s="78"/>
      <c r="CAS196" s="100"/>
      <c r="CAT196" s="78"/>
      <c r="CAU196" s="81"/>
      <c r="CAV196" s="102"/>
      <c r="CAW196" s="80"/>
      <c r="CAX196" s="78"/>
      <c r="CAY196" s="78"/>
      <c r="CAZ196" s="78"/>
      <c r="CBA196" s="78"/>
      <c r="CBB196" s="83"/>
      <c r="CBC196" s="84"/>
      <c r="CBD196" s="84"/>
      <c r="CBE196" s="84"/>
      <c r="CBF196" s="85"/>
      <c r="CBG196" s="78"/>
      <c r="CBH196" s="78"/>
      <c r="CBI196" s="78"/>
      <c r="CBJ196" s="100"/>
      <c r="CBK196" s="78"/>
      <c r="CBL196" s="81"/>
      <c r="CBM196" s="102"/>
      <c r="CBN196" s="80"/>
      <c r="CBO196" s="78"/>
      <c r="CBP196" s="78"/>
      <c r="CBQ196" s="78"/>
      <c r="CBR196" s="78"/>
      <c r="CBS196" s="83"/>
      <c r="CBT196" s="84"/>
      <c r="CBU196" s="84"/>
      <c r="CBV196" s="84"/>
      <c r="CBW196" s="85"/>
      <c r="CBX196" s="78"/>
      <c r="CBY196" s="78"/>
      <c r="CBZ196" s="78"/>
      <c r="CCA196" s="100"/>
      <c r="CCB196" s="78"/>
      <c r="CCC196" s="81"/>
      <c r="CCD196" s="102"/>
      <c r="CCE196" s="80"/>
      <c r="CCF196" s="78"/>
      <c r="CCG196" s="78"/>
      <c r="CCH196" s="78"/>
      <c r="CCI196" s="78"/>
      <c r="CCJ196" s="83"/>
      <c r="CCK196" s="84"/>
      <c r="CCL196" s="84"/>
      <c r="CCM196" s="84"/>
      <c r="CCN196" s="85"/>
      <c r="CCO196" s="78"/>
      <c r="CCP196" s="78"/>
      <c r="CCQ196" s="78"/>
      <c r="CCR196" s="100"/>
      <c r="CCS196" s="78"/>
      <c r="CCT196" s="81"/>
      <c r="CCU196" s="102"/>
      <c r="CCV196" s="80"/>
      <c r="CCW196" s="78"/>
      <c r="CCX196" s="78"/>
      <c r="CCY196" s="78"/>
      <c r="CCZ196" s="78"/>
      <c r="CDA196" s="83"/>
      <c r="CDB196" s="84"/>
      <c r="CDC196" s="84"/>
      <c r="CDD196" s="84"/>
      <c r="CDE196" s="85"/>
      <c r="CDF196" s="78"/>
      <c r="CDG196" s="78"/>
      <c r="CDH196" s="78"/>
      <c r="CDI196" s="100"/>
      <c r="CDJ196" s="78"/>
      <c r="CDK196" s="81"/>
      <c r="CDL196" s="102"/>
      <c r="CDM196" s="80"/>
      <c r="CDN196" s="78"/>
      <c r="CDO196" s="78"/>
      <c r="CDP196" s="78"/>
      <c r="CDQ196" s="78"/>
      <c r="CDR196" s="83"/>
      <c r="CDS196" s="84"/>
      <c r="CDT196" s="84"/>
      <c r="CDU196" s="84"/>
      <c r="CDV196" s="85"/>
      <c r="CDW196" s="78"/>
      <c r="CDX196" s="78"/>
      <c r="CDY196" s="78"/>
      <c r="CDZ196" s="100"/>
      <c r="CEA196" s="78"/>
      <c r="CEB196" s="81"/>
      <c r="CEC196" s="102"/>
      <c r="CED196" s="80"/>
      <c r="CEE196" s="78"/>
      <c r="CEF196" s="78"/>
      <c r="CEG196" s="78"/>
      <c r="CEH196" s="78"/>
      <c r="CEI196" s="83"/>
      <c r="CEJ196" s="84"/>
      <c r="CEK196" s="84"/>
      <c r="CEL196" s="84"/>
      <c r="CEM196" s="85"/>
      <c r="CEN196" s="78"/>
      <c r="CEO196" s="78"/>
      <c r="CEP196" s="78"/>
      <c r="CEQ196" s="100"/>
      <c r="CER196" s="78"/>
      <c r="CES196" s="81"/>
      <c r="CET196" s="102"/>
      <c r="CEU196" s="80"/>
      <c r="CEV196" s="78"/>
      <c r="CEW196" s="78"/>
      <c r="CEX196" s="78"/>
      <c r="CEY196" s="78"/>
      <c r="CEZ196" s="83"/>
      <c r="CFA196" s="84"/>
      <c r="CFB196" s="84"/>
      <c r="CFC196" s="84"/>
      <c r="CFD196" s="85"/>
      <c r="CFE196" s="78"/>
      <c r="CFF196" s="78"/>
      <c r="CFG196" s="78"/>
      <c r="CFH196" s="100"/>
      <c r="CFI196" s="78"/>
      <c r="CFJ196" s="81"/>
      <c r="CFK196" s="102"/>
      <c r="CFL196" s="80"/>
      <c r="CFM196" s="78"/>
      <c r="CFN196" s="78"/>
      <c r="CFO196" s="78"/>
      <c r="CFP196" s="78"/>
      <c r="CFQ196" s="83"/>
      <c r="CFR196" s="84"/>
      <c r="CFS196" s="84"/>
      <c r="CFT196" s="84"/>
      <c r="CFU196" s="85"/>
      <c r="CFV196" s="78"/>
      <c r="CFW196" s="78"/>
      <c r="CFX196" s="78"/>
      <c r="CFY196" s="100"/>
      <c r="CFZ196" s="78"/>
      <c r="CGA196" s="81"/>
      <c r="CGB196" s="102"/>
      <c r="CGC196" s="80"/>
      <c r="CGD196" s="78"/>
      <c r="CGE196" s="78"/>
      <c r="CGF196" s="78"/>
      <c r="CGG196" s="78"/>
      <c r="CGH196" s="83"/>
      <c r="CGI196" s="84"/>
      <c r="CGJ196" s="84"/>
      <c r="CGK196" s="84"/>
      <c r="CGL196" s="85"/>
      <c r="CGM196" s="78"/>
      <c r="CGN196" s="78"/>
      <c r="CGO196" s="78"/>
      <c r="CGP196" s="100"/>
      <c r="CGQ196" s="78"/>
      <c r="CGR196" s="81"/>
      <c r="CGS196" s="102"/>
      <c r="CGT196" s="80"/>
      <c r="CGU196" s="78"/>
      <c r="CGV196" s="78"/>
      <c r="CGW196" s="78"/>
      <c r="CGX196" s="78"/>
      <c r="CGY196" s="83"/>
      <c r="CGZ196" s="84"/>
      <c r="CHA196" s="84"/>
      <c r="CHB196" s="84"/>
      <c r="CHC196" s="85"/>
      <c r="CHD196" s="78"/>
      <c r="CHE196" s="78"/>
      <c r="CHF196" s="78"/>
      <c r="CHG196" s="100"/>
      <c r="CHH196" s="78"/>
      <c r="CHI196" s="81"/>
      <c r="CHJ196" s="102"/>
      <c r="CHK196" s="80"/>
      <c r="CHL196" s="78"/>
      <c r="CHM196" s="78"/>
      <c r="CHN196" s="78"/>
      <c r="CHO196" s="78"/>
      <c r="CHP196" s="83"/>
      <c r="CHQ196" s="84"/>
      <c r="CHR196" s="84"/>
      <c r="CHS196" s="84"/>
      <c r="CHT196" s="85"/>
      <c r="CHU196" s="78"/>
      <c r="CHV196" s="78"/>
      <c r="CHW196" s="78"/>
      <c r="CHX196" s="100"/>
      <c r="CHY196" s="78"/>
      <c r="CHZ196" s="81"/>
      <c r="CIA196" s="102"/>
      <c r="CIB196" s="80"/>
      <c r="CIC196" s="78"/>
      <c r="CID196" s="78"/>
      <c r="CIE196" s="78"/>
      <c r="CIF196" s="78"/>
      <c r="CIG196" s="83"/>
      <c r="CIH196" s="84"/>
      <c r="CII196" s="84"/>
      <c r="CIJ196" s="84"/>
      <c r="CIK196" s="85"/>
      <c r="CIL196" s="78"/>
      <c r="CIM196" s="78"/>
      <c r="CIN196" s="78"/>
      <c r="CIO196" s="100"/>
      <c r="CIP196" s="78"/>
      <c r="CIQ196" s="81"/>
      <c r="CIR196" s="102"/>
      <c r="CIS196" s="80"/>
      <c r="CIT196" s="78"/>
      <c r="CIU196" s="78"/>
      <c r="CIV196" s="78"/>
      <c r="CIW196" s="78"/>
      <c r="CIX196" s="83"/>
      <c r="CIY196" s="84"/>
      <c r="CIZ196" s="84"/>
      <c r="CJA196" s="84"/>
      <c r="CJB196" s="85"/>
      <c r="CJC196" s="78"/>
      <c r="CJD196" s="78"/>
      <c r="CJE196" s="78"/>
      <c r="CJF196" s="100"/>
      <c r="CJG196" s="78"/>
      <c r="CJH196" s="81"/>
      <c r="CJI196" s="102"/>
      <c r="CJJ196" s="80"/>
      <c r="CJK196" s="78"/>
      <c r="CJL196" s="78"/>
      <c r="CJM196" s="78"/>
      <c r="CJN196" s="78"/>
      <c r="CJO196" s="83"/>
      <c r="CJP196" s="84"/>
      <c r="CJQ196" s="84"/>
      <c r="CJR196" s="84"/>
      <c r="CJS196" s="85"/>
      <c r="CJT196" s="78"/>
      <c r="CJU196" s="78"/>
      <c r="CJV196" s="78"/>
      <c r="CJW196" s="100"/>
      <c r="CJX196" s="78"/>
      <c r="CJY196" s="81"/>
      <c r="CJZ196" s="102"/>
      <c r="CKA196" s="80"/>
      <c r="CKB196" s="78"/>
      <c r="CKC196" s="78"/>
      <c r="CKD196" s="78"/>
      <c r="CKE196" s="78"/>
      <c r="CKF196" s="83"/>
      <c r="CKG196" s="84"/>
      <c r="CKH196" s="84"/>
      <c r="CKI196" s="84"/>
      <c r="CKJ196" s="85"/>
      <c r="CKK196" s="78"/>
      <c r="CKL196" s="78"/>
      <c r="CKM196" s="78"/>
      <c r="CKN196" s="100"/>
      <c r="CKO196" s="78"/>
      <c r="CKP196" s="81"/>
      <c r="CKQ196" s="102"/>
      <c r="CKR196" s="80"/>
      <c r="CKS196" s="78"/>
      <c r="CKT196" s="78"/>
      <c r="CKU196" s="78"/>
      <c r="CKV196" s="78"/>
      <c r="CKW196" s="83"/>
      <c r="CKX196" s="84"/>
      <c r="CKY196" s="84"/>
      <c r="CKZ196" s="84"/>
      <c r="CLA196" s="85"/>
      <c r="CLB196" s="78"/>
      <c r="CLC196" s="78"/>
      <c r="CLD196" s="78"/>
      <c r="CLE196" s="100"/>
      <c r="CLF196" s="78"/>
      <c r="CLG196" s="81"/>
      <c r="CLH196" s="102"/>
      <c r="CLI196" s="80"/>
      <c r="CLJ196" s="78"/>
      <c r="CLK196" s="78"/>
      <c r="CLL196" s="78"/>
      <c r="CLM196" s="78"/>
      <c r="CLN196" s="83"/>
      <c r="CLO196" s="84"/>
      <c r="CLP196" s="84"/>
      <c r="CLQ196" s="84"/>
      <c r="CLR196" s="85"/>
      <c r="CLS196" s="78"/>
      <c r="CLT196" s="78"/>
      <c r="CLU196" s="78"/>
      <c r="CLV196" s="100"/>
      <c r="CLW196" s="78"/>
      <c r="CLX196" s="81"/>
      <c r="CLY196" s="102"/>
      <c r="CLZ196" s="80"/>
      <c r="CMA196" s="78"/>
      <c r="CMB196" s="78"/>
      <c r="CMC196" s="78"/>
      <c r="CMD196" s="78"/>
      <c r="CME196" s="83"/>
      <c r="CMF196" s="84"/>
      <c r="CMG196" s="84"/>
      <c r="CMH196" s="84"/>
      <c r="CMI196" s="85"/>
      <c r="CMJ196" s="78"/>
      <c r="CMK196" s="78"/>
      <c r="CML196" s="78"/>
      <c r="CMM196" s="100"/>
      <c r="CMN196" s="78"/>
      <c r="CMO196" s="81"/>
      <c r="CMP196" s="102"/>
      <c r="CMQ196" s="80"/>
      <c r="CMR196" s="78"/>
      <c r="CMS196" s="78"/>
      <c r="CMT196" s="78"/>
      <c r="CMU196" s="78"/>
      <c r="CMV196" s="83"/>
      <c r="CMW196" s="84"/>
      <c r="CMX196" s="84"/>
      <c r="CMY196" s="84"/>
      <c r="CMZ196" s="85"/>
      <c r="CNA196" s="78"/>
      <c r="CNB196" s="78"/>
      <c r="CNC196" s="78"/>
      <c r="CND196" s="100"/>
      <c r="CNE196" s="78"/>
      <c r="CNF196" s="81"/>
      <c r="CNG196" s="102"/>
      <c r="CNH196" s="80"/>
      <c r="CNI196" s="78"/>
      <c r="CNJ196" s="78"/>
      <c r="CNK196" s="78"/>
      <c r="CNL196" s="78"/>
      <c r="CNM196" s="83"/>
      <c r="CNN196" s="84"/>
      <c r="CNO196" s="84"/>
      <c r="CNP196" s="84"/>
      <c r="CNQ196" s="85"/>
      <c r="CNR196" s="78"/>
      <c r="CNS196" s="78"/>
      <c r="CNT196" s="78"/>
      <c r="CNU196" s="100"/>
      <c r="CNV196" s="78"/>
      <c r="CNW196" s="81"/>
      <c r="CNX196" s="102"/>
      <c r="CNY196" s="80"/>
      <c r="CNZ196" s="78"/>
      <c r="COA196" s="78"/>
      <c r="COB196" s="78"/>
      <c r="COC196" s="78"/>
      <c r="COD196" s="83"/>
      <c r="COE196" s="84"/>
      <c r="COF196" s="84"/>
      <c r="COG196" s="84"/>
      <c r="COH196" s="85"/>
      <c r="COI196" s="78"/>
      <c r="COJ196" s="78"/>
      <c r="COK196" s="78"/>
      <c r="COL196" s="100"/>
      <c r="COM196" s="78"/>
      <c r="CON196" s="81"/>
      <c r="COO196" s="102"/>
      <c r="COP196" s="80"/>
      <c r="COQ196" s="78"/>
      <c r="COR196" s="78"/>
      <c r="COS196" s="78"/>
      <c r="COT196" s="78"/>
      <c r="COU196" s="83"/>
      <c r="COV196" s="84"/>
      <c r="COW196" s="84"/>
      <c r="COX196" s="84"/>
      <c r="COY196" s="85"/>
      <c r="COZ196" s="78"/>
      <c r="CPA196" s="78"/>
      <c r="CPB196" s="78"/>
      <c r="CPC196" s="100"/>
      <c r="CPD196" s="78"/>
      <c r="CPE196" s="81"/>
      <c r="CPF196" s="102"/>
      <c r="CPG196" s="80"/>
      <c r="CPH196" s="78"/>
      <c r="CPI196" s="78"/>
      <c r="CPJ196" s="78"/>
      <c r="CPK196" s="78"/>
      <c r="CPL196" s="83"/>
      <c r="CPM196" s="84"/>
      <c r="CPN196" s="84"/>
      <c r="CPO196" s="84"/>
      <c r="CPP196" s="85"/>
      <c r="CPQ196" s="78"/>
      <c r="CPR196" s="78"/>
      <c r="CPS196" s="78"/>
      <c r="CPT196" s="100"/>
      <c r="CPU196" s="78"/>
      <c r="CPV196" s="81"/>
      <c r="CPW196" s="102"/>
      <c r="CPX196" s="80"/>
      <c r="CPY196" s="78"/>
      <c r="CPZ196" s="78"/>
      <c r="CQA196" s="78"/>
      <c r="CQB196" s="78"/>
      <c r="CQC196" s="83"/>
      <c r="CQD196" s="84"/>
      <c r="CQE196" s="84"/>
      <c r="CQF196" s="84"/>
      <c r="CQG196" s="85"/>
      <c r="CQH196" s="78"/>
      <c r="CQI196" s="78"/>
      <c r="CQJ196" s="78"/>
      <c r="CQK196" s="100"/>
      <c r="CQL196" s="78"/>
      <c r="CQM196" s="81"/>
      <c r="CQN196" s="102"/>
      <c r="CQO196" s="80"/>
      <c r="CQP196" s="78"/>
      <c r="CQQ196" s="78"/>
      <c r="CQR196" s="78"/>
      <c r="CQS196" s="78"/>
      <c r="CQT196" s="83"/>
      <c r="CQU196" s="84"/>
      <c r="CQV196" s="84"/>
      <c r="CQW196" s="84"/>
      <c r="CQX196" s="85"/>
      <c r="CQY196" s="78"/>
      <c r="CQZ196" s="78"/>
      <c r="CRA196" s="78"/>
      <c r="CRB196" s="100"/>
      <c r="CRC196" s="78"/>
      <c r="CRD196" s="81"/>
      <c r="CRE196" s="102"/>
      <c r="CRF196" s="80"/>
      <c r="CRG196" s="78"/>
      <c r="CRH196" s="78"/>
      <c r="CRI196" s="78"/>
      <c r="CRJ196" s="78"/>
      <c r="CRK196" s="83"/>
      <c r="CRL196" s="84"/>
      <c r="CRM196" s="84"/>
      <c r="CRN196" s="84"/>
      <c r="CRO196" s="85"/>
      <c r="CRP196" s="78"/>
      <c r="CRQ196" s="78"/>
      <c r="CRR196" s="78"/>
      <c r="CRS196" s="100"/>
      <c r="CRT196" s="78"/>
      <c r="CRU196" s="81"/>
      <c r="CRV196" s="102"/>
      <c r="CRW196" s="80"/>
      <c r="CRX196" s="78"/>
      <c r="CRY196" s="78"/>
      <c r="CRZ196" s="78"/>
      <c r="CSA196" s="78"/>
      <c r="CSB196" s="83"/>
      <c r="CSC196" s="84"/>
      <c r="CSD196" s="84"/>
      <c r="CSE196" s="84"/>
      <c r="CSF196" s="85"/>
      <c r="CSG196" s="78"/>
      <c r="CSH196" s="78"/>
      <c r="CSI196" s="78"/>
      <c r="CSJ196" s="100"/>
      <c r="CSK196" s="78"/>
      <c r="CSL196" s="81"/>
      <c r="CSM196" s="102"/>
      <c r="CSN196" s="80"/>
      <c r="CSO196" s="78"/>
      <c r="CSP196" s="78"/>
      <c r="CSQ196" s="78"/>
      <c r="CSR196" s="78"/>
      <c r="CSS196" s="83"/>
      <c r="CST196" s="84"/>
      <c r="CSU196" s="84"/>
      <c r="CSV196" s="84"/>
      <c r="CSW196" s="85"/>
      <c r="CSX196" s="78"/>
      <c r="CSY196" s="78"/>
      <c r="CSZ196" s="78"/>
      <c r="CTA196" s="100"/>
      <c r="CTB196" s="78"/>
      <c r="CTC196" s="81"/>
      <c r="CTD196" s="102"/>
      <c r="CTE196" s="80"/>
      <c r="CTF196" s="78"/>
      <c r="CTG196" s="78"/>
      <c r="CTH196" s="78"/>
      <c r="CTI196" s="78"/>
      <c r="CTJ196" s="83"/>
      <c r="CTK196" s="84"/>
      <c r="CTL196" s="84"/>
      <c r="CTM196" s="84"/>
      <c r="CTN196" s="85"/>
      <c r="CTO196" s="78"/>
      <c r="CTP196" s="78"/>
      <c r="CTQ196" s="78"/>
      <c r="CTR196" s="100"/>
      <c r="CTS196" s="78"/>
      <c r="CTT196" s="81"/>
      <c r="CTU196" s="102"/>
      <c r="CTV196" s="80"/>
      <c r="CTW196" s="78"/>
      <c r="CTX196" s="78"/>
      <c r="CTY196" s="78"/>
      <c r="CTZ196" s="78"/>
      <c r="CUA196" s="83"/>
      <c r="CUB196" s="84"/>
      <c r="CUC196" s="84"/>
      <c r="CUD196" s="84"/>
      <c r="CUE196" s="85"/>
      <c r="CUF196" s="78"/>
      <c r="CUG196" s="78"/>
      <c r="CUH196" s="78"/>
      <c r="CUI196" s="100"/>
      <c r="CUJ196" s="78"/>
      <c r="CUK196" s="81"/>
      <c r="CUL196" s="102"/>
      <c r="CUM196" s="80"/>
      <c r="CUN196" s="78"/>
      <c r="CUO196" s="78"/>
      <c r="CUP196" s="78"/>
      <c r="CUQ196" s="78"/>
      <c r="CUR196" s="83"/>
      <c r="CUS196" s="84"/>
      <c r="CUT196" s="84"/>
      <c r="CUU196" s="84"/>
      <c r="CUV196" s="85"/>
      <c r="CUW196" s="78"/>
      <c r="CUX196" s="78"/>
      <c r="CUY196" s="78"/>
      <c r="CUZ196" s="100"/>
      <c r="CVA196" s="78"/>
      <c r="CVB196" s="81"/>
      <c r="CVC196" s="102"/>
      <c r="CVD196" s="80"/>
      <c r="CVE196" s="78"/>
      <c r="CVF196" s="78"/>
      <c r="CVG196" s="78"/>
      <c r="CVH196" s="78"/>
      <c r="CVI196" s="83"/>
      <c r="CVJ196" s="84"/>
      <c r="CVK196" s="84"/>
      <c r="CVL196" s="84"/>
      <c r="CVM196" s="85"/>
      <c r="CVN196" s="78"/>
      <c r="CVO196" s="78"/>
      <c r="CVP196" s="78"/>
      <c r="CVQ196" s="100"/>
      <c r="CVR196" s="78"/>
      <c r="CVS196" s="81"/>
      <c r="CVT196" s="102"/>
      <c r="CVU196" s="80"/>
      <c r="CVV196" s="78"/>
      <c r="CVW196" s="78"/>
      <c r="CVX196" s="78"/>
      <c r="CVY196" s="78"/>
      <c r="CVZ196" s="83"/>
      <c r="CWA196" s="84"/>
      <c r="CWB196" s="84"/>
      <c r="CWC196" s="84"/>
      <c r="CWD196" s="85"/>
      <c r="CWE196" s="78"/>
      <c r="CWF196" s="78"/>
      <c r="CWG196" s="78"/>
      <c r="CWH196" s="100"/>
      <c r="CWI196" s="78"/>
      <c r="CWJ196" s="81"/>
      <c r="CWK196" s="102"/>
      <c r="CWL196" s="80"/>
      <c r="CWM196" s="78"/>
      <c r="CWN196" s="78"/>
      <c r="CWO196" s="78"/>
      <c r="CWP196" s="78"/>
      <c r="CWQ196" s="83"/>
      <c r="CWR196" s="84"/>
      <c r="CWS196" s="84"/>
      <c r="CWT196" s="84"/>
      <c r="CWU196" s="85"/>
      <c r="CWV196" s="78"/>
      <c r="CWW196" s="78"/>
      <c r="CWX196" s="78"/>
      <c r="CWY196" s="100"/>
      <c r="CWZ196" s="78"/>
      <c r="CXA196" s="81"/>
      <c r="CXB196" s="102"/>
      <c r="CXC196" s="80"/>
      <c r="CXD196" s="78"/>
      <c r="CXE196" s="78"/>
      <c r="CXF196" s="78"/>
      <c r="CXG196" s="78"/>
      <c r="CXH196" s="83"/>
      <c r="CXI196" s="84"/>
      <c r="CXJ196" s="84"/>
      <c r="CXK196" s="84"/>
      <c r="CXL196" s="85"/>
      <c r="CXM196" s="78"/>
      <c r="CXN196" s="78"/>
      <c r="CXO196" s="78"/>
      <c r="CXP196" s="100"/>
      <c r="CXQ196" s="78"/>
      <c r="CXR196" s="81"/>
      <c r="CXS196" s="102"/>
      <c r="CXT196" s="80"/>
      <c r="CXU196" s="78"/>
      <c r="CXV196" s="78"/>
      <c r="CXW196" s="78"/>
      <c r="CXX196" s="78"/>
      <c r="CXY196" s="83"/>
      <c r="CXZ196" s="84"/>
      <c r="CYA196" s="84"/>
      <c r="CYB196" s="84"/>
      <c r="CYC196" s="85"/>
      <c r="CYD196" s="78"/>
      <c r="CYE196" s="78"/>
      <c r="CYF196" s="78"/>
      <c r="CYG196" s="100"/>
      <c r="CYH196" s="78"/>
      <c r="CYI196" s="81"/>
      <c r="CYJ196" s="102"/>
      <c r="CYK196" s="80"/>
      <c r="CYL196" s="78"/>
      <c r="CYM196" s="78"/>
      <c r="CYN196" s="78"/>
      <c r="CYO196" s="78"/>
      <c r="CYP196" s="83"/>
      <c r="CYQ196" s="84"/>
      <c r="CYR196" s="84"/>
      <c r="CYS196" s="84"/>
      <c r="CYT196" s="85"/>
      <c r="CYU196" s="78"/>
      <c r="CYV196" s="78"/>
      <c r="CYW196" s="78"/>
      <c r="CYX196" s="100"/>
      <c r="CYY196" s="78"/>
      <c r="CYZ196" s="81"/>
      <c r="CZA196" s="102"/>
      <c r="CZB196" s="80"/>
      <c r="CZC196" s="78"/>
      <c r="CZD196" s="78"/>
      <c r="CZE196" s="78"/>
      <c r="CZF196" s="78"/>
      <c r="CZG196" s="83"/>
      <c r="CZH196" s="84"/>
      <c r="CZI196" s="84"/>
      <c r="CZJ196" s="84"/>
      <c r="CZK196" s="85"/>
      <c r="CZL196" s="78"/>
      <c r="CZM196" s="78"/>
      <c r="CZN196" s="78"/>
      <c r="CZO196" s="100"/>
      <c r="CZP196" s="78"/>
      <c r="CZQ196" s="81"/>
      <c r="CZR196" s="102"/>
      <c r="CZS196" s="80"/>
      <c r="CZT196" s="78"/>
      <c r="CZU196" s="78"/>
      <c r="CZV196" s="78"/>
      <c r="CZW196" s="78"/>
      <c r="CZX196" s="83"/>
      <c r="CZY196" s="84"/>
      <c r="CZZ196" s="84"/>
      <c r="DAA196" s="84"/>
      <c r="DAB196" s="85"/>
      <c r="DAC196" s="78"/>
      <c r="DAD196" s="78"/>
      <c r="DAE196" s="78"/>
      <c r="DAF196" s="100"/>
      <c r="DAG196" s="78"/>
      <c r="DAH196" s="81"/>
      <c r="DAI196" s="102"/>
      <c r="DAJ196" s="80"/>
      <c r="DAK196" s="78"/>
      <c r="DAL196" s="78"/>
      <c r="DAM196" s="78"/>
      <c r="DAN196" s="78"/>
      <c r="DAO196" s="83"/>
      <c r="DAP196" s="84"/>
      <c r="DAQ196" s="84"/>
      <c r="DAR196" s="84"/>
      <c r="DAS196" s="85"/>
      <c r="DAT196" s="78"/>
      <c r="DAU196" s="78"/>
      <c r="DAV196" s="78"/>
      <c r="DAW196" s="100"/>
      <c r="DAX196" s="78"/>
      <c r="DAY196" s="81"/>
      <c r="DAZ196" s="102"/>
      <c r="DBA196" s="80"/>
      <c r="DBB196" s="78"/>
      <c r="DBC196" s="78"/>
      <c r="DBD196" s="78"/>
      <c r="DBE196" s="78"/>
      <c r="DBF196" s="83"/>
      <c r="DBG196" s="84"/>
      <c r="DBH196" s="84"/>
      <c r="DBI196" s="84"/>
      <c r="DBJ196" s="85"/>
      <c r="DBK196" s="78"/>
      <c r="DBL196" s="78"/>
      <c r="DBM196" s="78"/>
      <c r="DBN196" s="100"/>
      <c r="DBO196" s="78"/>
      <c r="DBP196" s="81"/>
      <c r="DBQ196" s="102"/>
      <c r="DBR196" s="80"/>
      <c r="DBS196" s="78"/>
      <c r="DBT196" s="78"/>
      <c r="DBU196" s="78"/>
      <c r="DBV196" s="78"/>
      <c r="DBW196" s="83"/>
      <c r="DBX196" s="84"/>
      <c r="DBY196" s="84"/>
      <c r="DBZ196" s="84"/>
      <c r="DCA196" s="85"/>
      <c r="DCB196" s="78"/>
      <c r="DCC196" s="78"/>
      <c r="DCD196" s="78"/>
      <c r="DCE196" s="100"/>
      <c r="DCF196" s="78"/>
      <c r="DCG196" s="81"/>
      <c r="DCH196" s="102"/>
      <c r="DCI196" s="80"/>
      <c r="DCJ196" s="78"/>
      <c r="DCK196" s="78"/>
      <c r="DCL196" s="78"/>
      <c r="DCM196" s="78"/>
      <c r="DCN196" s="83"/>
      <c r="DCO196" s="84"/>
      <c r="DCP196" s="84"/>
      <c r="DCQ196" s="84"/>
      <c r="DCR196" s="85"/>
      <c r="DCS196" s="78"/>
      <c r="DCT196" s="78"/>
      <c r="DCU196" s="78"/>
      <c r="DCV196" s="100"/>
      <c r="DCW196" s="78"/>
      <c r="DCX196" s="81"/>
      <c r="DCY196" s="102"/>
      <c r="DCZ196" s="80"/>
      <c r="DDA196" s="78"/>
      <c r="DDB196" s="78"/>
      <c r="DDC196" s="78"/>
      <c r="DDD196" s="78"/>
      <c r="DDE196" s="83"/>
      <c r="DDF196" s="84"/>
      <c r="DDG196" s="84"/>
      <c r="DDH196" s="84"/>
      <c r="DDI196" s="85"/>
      <c r="DDJ196" s="78"/>
      <c r="DDK196" s="78"/>
      <c r="DDL196" s="78"/>
      <c r="DDM196" s="100"/>
      <c r="DDN196" s="78"/>
      <c r="DDO196" s="81"/>
      <c r="DDP196" s="102"/>
      <c r="DDQ196" s="80"/>
      <c r="DDR196" s="78"/>
      <c r="DDS196" s="78"/>
      <c r="DDT196" s="78"/>
      <c r="DDU196" s="78"/>
      <c r="DDV196" s="83"/>
      <c r="DDW196" s="84"/>
      <c r="DDX196" s="84"/>
      <c r="DDY196" s="84"/>
      <c r="DDZ196" s="85"/>
      <c r="DEA196" s="78"/>
      <c r="DEB196" s="78"/>
      <c r="DEC196" s="78"/>
      <c r="DED196" s="100"/>
      <c r="DEE196" s="78"/>
      <c r="DEF196" s="81"/>
      <c r="DEG196" s="102"/>
      <c r="DEH196" s="80"/>
      <c r="DEI196" s="78"/>
      <c r="DEJ196" s="78"/>
      <c r="DEK196" s="78"/>
      <c r="DEL196" s="78"/>
      <c r="DEM196" s="83"/>
      <c r="DEN196" s="84"/>
      <c r="DEO196" s="84"/>
      <c r="DEP196" s="84"/>
      <c r="DEQ196" s="85"/>
      <c r="DER196" s="78"/>
      <c r="DES196" s="78"/>
      <c r="DET196" s="78"/>
      <c r="DEU196" s="100"/>
      <c r="DEV196" s="78"/>
      <c r="DEW196" s="81"/>
      <c r="DEX196" s="102"/>
      <c r="DEY196" s="80"/>
      <c r="DEZ196" s="78"/>
      <c r="DFA196" s="78"/>
      <c r="DFB196" s="78"/>
      <c r="DFC196" s="78"/>
      <c r="DFD196" s="83"/>
      <c r="DFE196" s="84"/>
      <c r="DFF196" s="84"/>
      <c r="DFG196" s="84"/>
      <c r="DFH196" s="85"/>
      <c r="DFI196" s="78"/>
      <c r="DFJ196" s="78"/>
      <c r="DFK196" s="78"/>
      <c r="DFL196" s="100"/>
      <c r="DFM196" s="78"/>
      <c r="DFN196" s="81"/>
      <c r="DFO196" s="102"/>
      <c r="DFP196" s="80"/>
      <c r="DFQ196" s="78"/>
      <c r="DFR196" s="78"/>
      <c r="DFS196" s="78"/>
      <c r="DFT196" s="78"/>
      <c r="DFU196" s="83"/>
      <c r="DFV196" s="84"/>
      <c r="DFW196" s="84"/>
      <c r="DFX196" s="84"/>
      <c r="DFY196" s="85"/>
      <c r="DFZ196" s="78"/>
      <c r="DGA196" s="78"/>
      <c r="DGB196" s="78"/>
      <c r="DGC196" s="100"/>
      <c r="DGD196" s="78"/>
      <c r="DGE196" s="81"/>
      <c r="DGF196" s="102"/>
      <c r="DGG196" s="80"/>
      <c r="DGH196" s="78"/>
      <c r="DGI196" s="78"/>
      <c r="DGJ196" s="78"/>
      <c r="DGK196" s="78"/>
      <c r="DGL196" s="83"/>
      <c r="DGM196" s="84"/>
      <c r="DGN196" s="84"/>
      <c r="DGO196" s="84"/>
      <c r="DGP196" s="85"/>
      <c r="DGQ196" s="78"/>
      <c r="DGR196" s="78"/>
      <c r="DGS196" s="78"/>
      <c r="DGT196" s="100"/>
      <c r="DGU196" s="78"/>
      <c r="DGV196" s="81"/>
      <c r="DGW196" s="102"/>
      <c r="DGX196" s="80"/>
      <c r="DGY196" s="78"/>
      <c r="DGZ196" s="78"/>
      <c r="DHA196" s="78"/>
      <c r="DHB196" s="78"/>
      <c r="DHC196" s="83"/>
      <c r="DHD196" s="84"/>
      <c r="DHE196" s="84"/>
      <c r="DHF196" s="84"/>
      <c r="DHG196" s="85"/>
      <c r="DHH196" s="78"/>
      <c r="DHI196" s="78"/>
      <c r="DHJ196" s="78"/>
      <c r="DHK196" s="100"/>
      <c r="DHL196" s="78"/>
      <c r="DHM196" s="81"/>
      <c r="DHN196" s="102"/>
      <c r="DHO196" s="80"/>
      <c r="DHP196" s="78"/>
      <c r="DHQ196" s="78"/>
      <c r="DHR196" s="78"/>
      <c r="DHS196" s="78"/>
      <c r="DHT196" s="83"/>
      <c r="DHU196" s="84"/>
      <c r="DHV196" s="84"/>
      <c r="DHW196" s="84"/>
      <c r="DHX196" s="85"/>
      <c r="DHY196" s="78"/>
      <c r="DHZ196" s="78"/>
      <c r="DIA196" s="78"/>
      <c r="DIB196" s="100"/>
      <c r="DIC196" s="78"/>
      <c r="DID196" s="81"/>
      <c r="DIE196" s="102"/>
      <c r="DIF196" s="80"/>
      <c r="DIG196" s="78"/>
      <c r="DIH196" s="78"/>
      <c r="DII196" s="78"/>
      <c r="DIJ196" s="78"/>
      <c r="DIK196" s="83"/>
      <c r="DIL196" s="84"/>
      <c r="DIM196" s="84"/>
      <c r="DIN196" s="84"/>
      <c r="DIO196" s="85"/>
      <c r="DIP196" s="78"/>
      <c r="DIQ196" s="78"/>
      <c r="DIR196" s="78"/>
      <c r="DIS196" s="100"/>
      <c r="DIT196" s="78"/>
      <c r="DIU196" s="81"/>
      <c r="DIV196" s="102"/>
      <c r="DIW196" s="80"/>
      <c r="DIX196" s="78"/>
      <c r="DIY196" s="78"/>
      <c r="DIZ196" s="78"/>
      <c r="DJA196" s="78"/>
      <c r="DJB196" s="83"/>
      <c r="DJC196" s="84"/>
      <c r="DJD196" s="84"/>
      <c r="DJE196" s="84"/>
      <c r="DJF196" s="85"/>
      <c r="DJG196" s="78"/>
      <c r="DJH196" s="78"/>
      <c r="DJI196" s="78"/>
      <c r="DJJ196" s="100"/>
      <c r="DJK196" s="78"/>
      <c r="DJL196" s="81"/>
      <c r="DJM196" s="102"/>
      <c r="DJN196" s="80"/>
      <c r="DJO196" s="78"/>
      <c r="DJP196" s="78"/>
      <c r="DJQ196" s="78"/>
      <c r="DJR196" s="78"/>
      <c r="DJS196" s="83"/>
      <c r="DJT196" s="84"/>
      <c r="DJU196" s="84"/>
      <c r="DJV196" s="84"/>
      <c r="DJW196" s="85"/>
      <c r="DJX196" s="78"/>
      <c r="DJY196" s="78"/>
      <c r="DJZ196" s="78"/>
      <c r="DKA196" s="100"/>
      <c r="DKB196" s="78"/>
      <c r="DKC196" s="81"/>
      <c r="DKD196" s="102"/>
      <c r="DKE196" s="80"/>
      <c r="DKF196" s="78"/>
      <c r="DKG196" s="78"/>
      <c r="DKH196" s="78"/>
      <c r="DKI196" s="78"/>
      <c r="DKJ196" s="83"/>
      <c r="DKK196" s="84"/>
      <c r="DKL196" s="84"/>
      <c r="DKM196" s="84"/>
      <c r="DKN196" s="85"/>
      <c r="DKO196" s="78"/>
      <c r="DKP196" s="78"/>
      <c r="DKQ196" s="78"/>
      <c r="DKR196" s="100"/>
      <c r="DKS196" s="78"/>
      <c r="DKT196" s="81"/>
      <c r="DKU196" s="102"/>
      <c r="DKV196" s="80"/>
      <c r="DKW196" s="78"/>
      <c r="DKX196" s="78"/>
      <c r="DKY196" s="78"/>
      <c r="DKZ196" s="78"/>
      <c r="DLA196" s="83"/>
      <c r="DLB196" s="84"/>
      <c r="DLC196" s="84"/>
      <c r="DLD196" s="84"/>
      <c r="DLE196" s="85"/>
      <c r="DLF196" s="78"/>
      <c r="DLG196" s="78"/>
      <c r="DLH196" s="78"/>
      <c r="DLI196" s="100"/>
      <c r="DLJ196" s="78"/>
      <c r="DLK196" s="81"/>
      <c r="DLL196" s="102"/>
      <c r="DLM196" s="80"/>
      <c r="DLN196" s="78"/>
      <c r="DLO196" s="78"/>
      <c r="DLP196" s="78"/>
      <c r="DLQ196" s="78"/>
      <c r="DLR196" s="83"/>
      <c r="DLS196" s="84"/>
      <c r="DLT196" s="84"/>
      <c r="DLU196" s="84"/>
      <c r="DLV196" s="85"/>
      <c r="DLW196" s="78"/>
      <c r="DLX196" s="78"/>
      <c r="DLY196" s="78"/>
      <c r="DLZ196" s="100"/>
      <c r="DMA196" s="78"/>
      <c r="DMB196" s="81"/>
      <c r="DMC196" s="102"/>
      <c r="DMD196" s="80"/>
      <c r="DME196" s="78"/>
      <c r="DMF196" s="78"/>
      <c r="DMG196" s="78"/>
      <c r="DMH196" s="78"/>
      <c r="DMI196" s="83"/>
      <c r="DMJ196" s="84"/>
      <c r="DMK196" s="84"/>
      <c r="DML196" s="84"/>
      <c r="DMM196" s="85"/>
      <c r="DMN196" s="78"/>
      <c r="DMO196" s="78"/>
      <c r="DMP196" s="78"/>
      <c r="DMQ196" s="100"/>
      <c r="DMR196" s="78"/>
      <c r="DMS196" s="81"/>
      <c r="DMT196" s="102"/>
      <c r="DMU196" s="80"/>
      <c r="DMV196" s="78"/>
      <c r="DMW196" s="78"/>
      <c r="DMX196" s="78"/>
      <c r="DMY196" s="78"/>
      <c r="DMZ196" s="83"/>
      <c r="DNA196" s="84"/>
      <c r="DNB196" s="84"/>
      <c r="DNC196" s="84"/>
      <c r="DND196" s="85"/>
      <c r="DNE196" s="78"/>
      <c r="DNF196" s="78"/>
      <c r="DNG196" s="78"/>
      <c r="DNH196" s="100"/>
      <c r="DNI196" s="78"/>
      <c r="DNJ196" s="81"/>
      <c r="DNK196" s="102"/>
      <c r="DNL196" s="80"/>
      <c r="DNM196" s="78"/>
      <c r="DNN196" s="78"/>
      <c r="DNO196" s="78"/>
      <c r="DNP196" s="78"/>
      <c r="DNQ196" s="83"/>
      <c r="DNR196" s="84"/>
      <c r="DNS196" s="84"/>
      <c r="DNT196" s="84"/>
      <c r="DNU196" s="85"/>
      <c r="DNV196" s="78"/>
      <c r="DNW196" s="78"/>
      <c r="DNX196" s="78"/>
      <c r="DNY196" s="100"/>
      <c r="DNZ196" s="78"/>
      <c r="DOA196" s="81"/>
      <c r="DOB196" s="102"/>
      <c r="DOC196" s="80"/>
      <c r="DOD196" s="78"/>
      <c r="DOE196" s="78"/>
      <c r="DOF196" s="78"/>
      <c r="DOG196" s="78"/>
      <c r="DOH196" s="83"/>
      <c r="DOI196" s="84"/>
      <c r="DOJ196" s="84"/>
      <c r="DOK196" s="84"/>
      <c r="DOL196" s="85"/>
      <c r="DOM196" s="78"/>
      <c r="DON196" s="78"/>
      <c r="DOO196" s="78"/>
      <c r="DOP196" s="100"/>
      <c r="DOQ196" s="78"/>
      <c r="DOR196" s="81"/>
      <c r="DOS196" s="102"/>
      <c r="DOT196" s="80"/>
      <c r="DOU196" s="78"/>
      <c r="DOV196" s="78"/>
      <c r="DOW196" s="78"/>
      <c r="DOX196" s="78"/>
      <c r="DOY196" s="83"/>
      <c r="DOZ196" s="84"/>
      <c r="DPA196" s="84"/>
      <c r="DPB196" s="84"/>
      <c r="DPC196" s="85"/>
      <c r="DPD196" s="78"/>
      <c r="DPE196" s="78"/>
      <c r="DPF196" s="78"/>
      <c r="DPG196" s="100"/>
      <c r="DPH196" s="78"/>
      <c r="DPI196" s="81"/>
      <c r="DPJ196" s="102"/>
      <c r="DPK196" s="80"/>
      <c r="DPL196" s="78"/>
      <c r="DPM196" s="78"/>
      <c r="DPN196" s="78"/>
      <c r="DPO196" s="78"/>
      <c r="DPP196" s="83"/>
      <c r="DPQ196" s="84"/>
      <c r="DPR196" s="84"/>
      <c r="DPS196" s="84"/>
      <c r="DPT196" s="85"/>
      <c r="DPU196" s="78"/>
      <c r="DPV196" s="78"/>
      <c r="DPW196" s="78"/>
      <c r="DPX196" s="100"/>
      <c r="DPY196" s="78"/>
      <c r="DPZ196" s="81"/>
      <c r="DQA196" s="102"/>
      <c r="DQB196" s="80"/>
      <c r="DQC196" s="78"/>
      <c r="DQD196" s="78"/>
      <c r="DQE196" s="78"/>
      <c r="DQF196" s="78"/>
      <c r="DQG196" s="83"/>
      <c r="DQH196" s="84"/>
      <c r="DQI196" s="84"/>
      <c r="DQJ196" s="84"/>
      <c r="DQK196" s="85"/>
      <c r="DQL196" s="78"/>
      <c r="DQM196" s="78"/>
      <c r="DQN196" s="78"/>
      <c r="DQO196" s="100"/>
      <c r="DQP196" s="78"/>
      <c r="DQQ196" s="81"/>
      <c r="DQR196" s="102"/>
      <c r="DQS196" s="80"/>
      <c r="DQT196" s="78"/>
      <c r="DQU196" s="78"/>
      <c r="DQV196" s="78"/>
      <c r="DQW196" s="78"/>
      <c r="DQX196" s="83"/>
      <c r="DQY196" s="84"/>
      <c r="DQZ196" s="84"/>
      <c r="DRA196" s="84"/>
      <c r="DRB196" s="85"/>
      <c r="DRC196" s="78"/>
      <c r="DRD196" s="78"/>
      <c r="DRE196" s="78"/>
      <c r="DRF196" s="100"/>
      <c r="DRG196" s="78"/>
      <c r="DRH196" s="81"/>
      <c r="DRI196" s="102"/>
      <c r="DRJ196" s="80"/>
      <c r="DRK196" s="78"/>
      <c r="DRL196" s="78"/>
      <c r="DRM196" s="78"/>
      <c r="DRN196" s="78"/>
      <c r="DRO196" s="83"/>
      <c r="DRP196" s="84"/>
      <c r="DRQ196" s="84"/>
      <c r="DRR196" s="84"/>
      <c r="DRS196" s="85"/>
      <c r="DRT196" s="78"/>
      <c r="DRU196" s="78"/>
      <c r="DRV196" s="78"/>
      <c r="DRW196" s="100"/>
      <c r="DRX196" s="78"/>
      <c r="DRY196" s="81"/>
      <c r="DRZ196" s="102"/>
      <c r="DSA196" s="80"/>
      <c r="DSB196" s="78"/>
      <c r="DSC196" s="78"/>
      <c r="DSD196" s="78"/>
      <c r="DSE196" s="78"/>
      <c r="DSF196" s="83"/>
      <c r="DSG196" s="84"/>
      <c r="DSH196" s="84"/>
      <c r="DSI196" s="84"/>
      <c r="DSJ196" s="85"/>
      <c r="DSK196" s="78"/>
      <c r="DSL196" s="78"/>
      <c r="DSM196" s="78"/>
      <c r="DSN196" s="100"/>
      <c r="DSO196" s="78"/>
      <c r="DSP196" s="81"/>
      <c r="DSQ196" s="102"/>
      <c r="DSR196" s="80"/>
      <c r="DSS196" s="78"/>
      <c r="DST196" s="78"/>
      <c r="DSU196" s="78"/>
      <c r="DSV196" s="78"/>
      <c r="DSW196" s="83"/>
      <c r="DSX196" s="84"/>
      <c r="DSY196" s="84"/>
      <c r="DSZ196" s="84"/>
      <c r="DTA196" s="85"/>
      <c r="DTB196" s="78"/>
      <c r="DTC196" s="78"/>
      <c r="DTD196" s="78"/>
      <c r="DTE196" s="100"/>
      <c r="DTF196" s="78"/>
      <c r="DTG196" s="81"/>
      <c r="DTH196" s="102"/>
      <c r="DTI196" s="80"/>
      <c r="DTJ196" s="78"/>
      <c r="DTK196" s="78"/>
      <c r="DTL196" s="78"/>
      <c r="DTM196" s="78"/>
      <c r="DTN196" s="83"/>
      <c r="DTO196" s="84"/>
      <c r="DTP196" s="84"/>
      <c r="DTQ196" s="84"/>
      <c r="DTR196" s="85"/>
      <c r="DTS196" s="78"/>
      <c r="DTT196" s="78"/>
      <c r="DTU196" s="78"/>
      <c r="DTV196" s="100"/>
      <c r="DTW196" s="78"/>
      <c r="DTX196" s="81"/>
      <c r="DTY196" s="102"/>
      <c r="DTZ196" s="80"/>
      <c r="DUA196" s="78"/>
      <c r="DUB196" s="78"/>
      <c r="DUC196" s="78"/>
      <c r="DUD196" s="78"/>
      <c r="DUE196" s="83"/>
      <c r="DUF196" s="84"/>
      <c r="DUG196" s="84"/>
      <c r="DUH196" s="84"/>
      <c r="DUI196" s="85"/>
      <c r="DUJ196" s="78"/>
      <c r="DUK196" s="78"/>
      <c r="DUL196" s="78"/>
      <c r="DUM196" s="100"/>
      <c r="DUN196" s="78"/>
      <c r="DUO196" s="81"/>
      <c r="DUP196" s="102"/>
      <c r="DUQ196" s="80"/>
      <c r="DUR196" s="78"/>
      <c r="DUS196" s="78"/>
      <c r="DUT196" s="78"/>
      <c r="DUU196" s="78"/>
      <c r="DUV196" s="83"/>
      <c r="DUW196" s="84"/>
      <c r="DUX196" s="84"/>
      <c r="DUY196" s="84"/>
      <c r="DUZ196" s="85"/>
      <c r="DVA196" s="78"/>
      <c r="DVB196" s="78"/>
      <c r="DVC196" s="78"/>
      <c r="DVD196" s="100"/>
      <c r="DVE196" s="78"/>
      <c r="DVF196" s="81"/>
      <c r="DVG196" s="102"/>
      <c r="DVH196" s="80"/>
      <c r="DVI196" s="78"/>
      <c r="DVJ196" s="78"/>
      <c r="DVK196" s="78"/>
      <c r="DVL196" s="78"/>
      <c r="DVM196" s="83"/>
      <c r="DVN196" s="84"/>
      <c r="DVO196" s="84"/>
      <c r="DVP196" s="84"/>
      <c r="DVQ196" s="85"/>
      <c r="DVR196" s="78"/>
      <c r="DVS196" s="78"/>
      <c r="DVT196" s="78"/>
      <c r="DVU196" s="100"/>
      <c r="DVV196" s="78"/>
      <c r="DVW196" s="81"/>
      <c r="DVX196" s="102"/>
      <c r="DVY196" s="80"/>
      <c r="DVZ196" s="78"/>
      <c r="DWA196" s="78"/>
      <c r="DWB196" s="78"/>
      <c r="DWC196" s="78"/>
      <c r="DWD196" s="83"/>
      <c r="DWE196" s="84"/>
      <c r="DWF196" s="84"/>
      <c r="DWG196" s="84"/>
      <c r="DWH196" s="85"/>
      <c r="DWI196" s="78"/>
      <c r="DWJ196" s="78"/>
      <c r="DWK196" s="78"/>
      <c r="DWL196" s="100"/>
      <c r="DWM196" s="78"/>
      <c r="DWN196" s="81"/>
      <c r="DWO196" s="102"/>
      <c r="DWP196" s="80"/>
      <c r="DWQ196" s="78"/>
      <c r="DWR196" s="78"/>
      <c r="DWS196" s="78"/>
      <c r="DWT196" s="78"/>
      <c r="DWU196" s="83"/>
      <c r="DWV196" s="84"/>
      <c r="DWW196" s="84"/>
      <c r="DWX196" s="84"/>
      <c r="DWY196" s="85"/>
      <c r="DWZ196" s="78"/>
      <c r="DXA196" s="78"/>
      <c r="DXB196" s="78"/>
      <c r="DXC196" s="100"/>
      <c r="DXD196" s="78"/>
      <c r="DXE196" s="81"/>
      <c r="DXF196" s="102"/>
      <c r="DXG196" s="80"/>
      <c r="DXH196" s="78"/>
      <c r="DXI196" s="78"/>
      <c r="DXJ196" s="78"/>
      <c r="DXK196" s="78"/>
      <c r="DXL196" s="83"/>
      <c r="DXM196" s="84"/>
      <c r="DXN196" s="84"/>
      <c r="DXO196" s="84"/>
      <c r="DXP196" s="85"/>
      <c r="DXQ196" s="78"/>
      <c r="DXR196" s="78"/>
      <c r="DXS196" s="78"/>
      <c r="DXT196" s="100"/>
      <c r="DXU196" s="78"/>
      <c r="DXV196" s="81"/>
      <c r="DXW196" s="102"/>
      <c r="DXX196" s="80"/>
      <c r="DXY196" s="78"/>
      <c r="DXZ196" s="78"/>
      <c r="DYA196" s="78"/>
      <c r="DYB196" s="78"/>
      <c r="DYC196" s="83"/>
      <c r="DYD196" s="84"/>
      <c r="DYE196" s="84"/>
      <c r="DYF196" s="84"/>
      <c r="DYG196" s="85"/>
      <c r="DYH196" s="78"/>
      <c r="DYI196" s="78"/>
      <c r="DYJ196" s="78"/>
      <c r="DYK196" s="100"/>
      <c r="DYL196" s="78"/>
      <c r="DYM196" s="81"/>
      <c r="DYN196" s="102"/>
      <c r="DYO196" s="80"/>
      <c r="DYP196" s="78"/>
      <c r="DYQ196" s="78"/>
      <c r="DYR196" s="78"/>
      <c r="DYS196" s="78"/>
      <c r="DYT196" s="83"/>
      <c r="DYU196" s="84"/>
      <c r="DYV196" s="84"/>
      <c r="DYW196" s="84"/>
      <c r="DYX196" s="85"/>
      <c r="DYY196" s="78"/>
      <c r="DYZ196" s="78"/>
      <c r="DZA196" s="78"/>
      <c r="DZB196" s="100"/>
      <c r="DZC196" s="78"/>
      <c r="DZD196" s="81"/>
      <c r="DZE196" s="102"/>
      <c r="DZF196" s="80"/>
      <c r="DZG196" s="78"/>
      <c r="DZH196" s="78"/>
      <c r="DZI196" s="78"/>
      <c r="DZJ196" s="78"/>
      <c r="DZK196" s="83"/>
      <c r="DZL196" s="84"/>
      <c r="DZM196" s="84"/>
      <c r="DZN196" s="84"/>
      <c r="DZO196" s="85"/>
      <c r="DZP196" s="78"/>
      <c r="DZQ196" s="78"/>
      <c r="DZR196" s="78"/>
      <c r="DZS196" s="100"/>
      <c r="DZT196" s="78"/>
      <c r="DZU196" s="81"/>
      <c r="DZV196" s="102"/>
      <c r="DZW196" s="80"/>
      <c r="DZX196" s="78"/>
      <c r="DZY196" s="78"/>
      <c r="DZZ196" s="78"/>
      <c r="EAA196" s="78"/>
      <c r="EAB196" s="83"/>
      <c r="EAC196" s="84"/>
      <c r="EAD196" s="84"/>
      <c r="EAE196" s="84"/>
      <c r="EAF196" s="85"/>
      <c r="EAG196" s="78"/>
      <c r="EAH196" s="78"/>
      <c r="EAI196" s="78"/>
      <c r="EAJ196" s="100"/>
      <c r="EAK196" s="78"/>
      <c r="EAL196" s="81"/>
      <c r="EAM196" s="102"/>
      <c r="EAN196" s="80"/>
      <c r="EAO196" s="78"/>
      <c r="EAP196" s="78"/>
      <c r="EAQ196" s="78"/>
      <c r="EAR196" s="78"/>
      <c r="EAS196" s="83"/>
      <c r="EAT196" s="84"/>
      <c r="EAU196" s="84"/>
      <c r="EAV196" s="84"/>
      <c r="EAW196" s="85"/>
      <c r="EAX196" s="78"/>
      <c r="EAY196" s="78"/>
      <c r="EAZ196" s="78"/>
      <c r="EBA196" s="100"/>
      <c r="EBB196" s="78"/>
      <c r="EBC196" s="81"/>
      <c r="EBD196" s="102"/>
      <c r="EBE196" s="80"/>
      <c r="EBF196" s="78"/>
      <c r="EBG196" s="78"/>
      <c r="EBH196" s="78"/>
      <c r="EBI196" s="78"/>
      <c r="EBJ196" s="83"/>
      <c r="EBK196" s="84"/>
      <c r="EBL196" s="84"/>
      <c r="EBM196" s="84"/>
      <c r="EBN196" s="85"/>
      <c r="EBO196" s="78"/>
      <c r="EBP196" s="78"/>
      <c r="EBQ196" s="78"/>
      <c r="EBR196" s="100"/>
      <c r="EBS196" s="78"/>
      <c r="EBT196" s="81"/>
      <c r="EBU196" s="102"/>
      <c r="EBV196" s="80"/>
      <c r="EBW196" s="78"/>
      <c r="EBX196" s="78"/>
      <c r="EBY196" s="78"/>
      <c r="EBZ196" s="78"/>
      <c r="ECA196" s="83"/>
      <c r="ECB196" s="84"/>
      <c r="ECC196" s="84"/>
      <c r="ECD196" s="84"/>
      <c r="ECE196" s="85"/>
      <c r="ECF196" s="78"/>
      <c r="ECG196" s="78"/>
      <c r="ECH196" s="78"/>
      <c r="ECI196" s="100"/>
      <c r="ECJ196" s="78"/>
      <c r="ECK196" s="81"/>
      <c r="ECL196" s="102"/>
      <c r="ECM196" s="80"/>
      <c r="ECN196" s="78"/>
      <c r="ECO196" s="78"/>
      <c r="ECP196" s="78"/>
      <c r="ECQ196" s="78"/>
      <c r="ECR196" s="83"/>
      <c r="ECS196" s="84"/>
      <c r="ECT196" s="84"/>
      <c r="ECU196" s="84"/>
      <c r="ECV196" s="85"/>
      <c r="ECW196" s="78"/>
      <c r="ECX196" s="78"/>
      <c r="ECY196" s="78"/>
      <c r="ECZ196" s="100"/>
      <c r="EDA196" s="78"/>
      <c r="EDB196" s="81"/>
      <c r="EDC196" s="102"/>
      <c r="EDD196" s="80"/>
      <c r="EDE196" s="78"/>
      <c r="EDF196" s="78"/>
      <c r="EDG196" s="78"/>
      <c r="EDH196" s="78"/>
      <c r="EDI196" s="83"/>
      <c r="EDJ196" s="84"/>
      <c r="EDK196" s="84"/>
      <c r="EDL196" s="84"/>
      <c r="EDM196" s="85"/>
      <c r="EDN196" s="78"/>
      <c r="EDO196" s="78"/>
      <c r="EDP196" s="78"/>
      <c r="EDQ196" s="100"/>
      <c r="EDR196" s="78"/>
      <c r="EDS196" s="81"/>
      <c r="EDT196" s="102"/>
      <c r="EDU196" s="80"/>
      <c r="EDV196" s="78"/>
      <c r="EDW196" s="78"/>
      <c r="EDX196" s="78"/>
      <c r="EDY196" s="78"/>
      <c r="EDZ196" s="83"/>
      <c r="EEA196" s="84"/>
      <c r="EEB196" s="84"/>
      <c r="EEC196" s="84"/>
      <c r="EED196" s="85"/>
      <c r="EEE196" s="78"/>
      <c r="EEF196" s="78"/>
      <c r="EEG196" s="78"/>
      <c r="EEH196" s="100"/>
      <c r="EEI196" s="78"/>
      <c r="EEJ196" s="81"/>
      <c r="EEK196" s="102"/>
      <c r="EEL196" s="80"/>
      <c r="EEM196" s="78"/>
      <c r="EEN196" s="78"/>
      <c r="EEO196" s="78"/>
      <c r="EEP196" s="78"/>
      <c r="EEQ196" s="83"/>
      <c r="EER196" s="84"/>
      <c r="EES196" s="84"/>
      <c r="EET196" s="84"/>
      <c r="EEU196" s="85"/>
      <c r="EEV196" s="78"/>
      <c r="EEW196" s="78"/>
      <c r="EEX196" s="78"/>
      <c r="EEY196" s="100"/>
      <c r="EEZ196" s="78"/>
      <c r="EFA196" s="81"/>
      <c r="EFB196" s="102"/>
      <c r="EFC196" s="80"/>
      <c r="EFD196" s="78"/>
      <c r="EFE196" s="78"/>
      <c r="EFF196" s="78"/>
      <c r="EFG196" s="78"/>
      <c r="EFH196" s="83"/>
      <c r="EFI196" s="84"/>
      <c r="EFJ196" s="84"/>
      <c r="EFK196" s="84"/>
      <c r="EFL196" s="85"/>
      <c r="EFM196" s="78"/>
      <c r="EFN196" s="78"/>
      <c r="EFO196" s="78"/>
      <c r="EFP196" s="100"/>
      <c r="EFQ196" s="78"/>
      <c r="EFR196" s="81"/>
      <c r="EFS196" s="102"/>
      <c r="EFT196" s="80"/>
      <c r="EFU196" s="78"/>
      <c r="EFV196" s="78"/>
      <c r="EFW196" s="78"/>
      <c r="EFX196" s="78"/>
      <c r="EFY196" s="83"/>
      <c r="EFZ196" s="84"/>
      <c r="EGA196" s="84"/>
      <c r="EGB196" s="84"/>
      <c r="EGC196" s="85"/>
      <c r="EGD196" s="78"/>
      <c r="EGE196" s="78"/>
      <c r="EGF196" s="78"/>
      <c r="EGG196" s="100"/>
      <c r="EGH196" s="78"/>
      <c r="EGI196" s="81"/>
      <c r="EGJ196" s="102"/>
      <c r="EGK196" s="80"/>
      <c r="EGL196" s="78"/>
      <c r="EGM196" s="78"/>
      <c r="EGN196" s="78"/>
      <c r="EGO196" s="78"/>
      <c r="EGP196" s="83"/>
      <c r="EGQ196" s="84"/>
      <c r="EGR196" s="84"/>
      <c r="EGS196" s="84"/>
      <c r="EGT196" s="85"/>
      <c r="EGU196" s="78"/>
      <c r="EGV196" s="78"/>
      <c r="EGW196" s="78"/>
      <c r="EGX196" s="100"/>
      <c r="EGY196" s="78"/>
      <c r="EGZ196" s="81"/>
      <c r="EHA196" s="102"/>
      <c r="EHB196" s="80"/>
      <c r="EHC196" s="78"/>
      <c r="EHD196" s="78"/>
      <c r="EHE196" s="78"/>
      <c r="EHF196" s="78"/>
      <c r="EHG196" s="83"/>
      <c r="EHH196" s="84"/>
      <c r="EHI196" s="84"/>
      <c r="EHJ196" s="84"/>
      <c r="EHK196" s="85"/>
      <c r="EHL196" s="78"/>
      <c r="EHM196" s="78"/>
      <c r="EHN196" s="78"/>
      <c r="EHO196" s="100"/>
      <c r="EHP196" s="78"/>
      <c r="EHQ196" s="81"/>
      <c r="EHR196" s="102"/>
      <c r="EHS196" s="80"/>
      <c r="EHT196" s="78"/>
      <c r="EHU196" s="78"/>
      <c r="EHV196" s="78"/>
      <c r="EHW196" s="78"/>
      <c r="EHX196" s="83"/>
      <c r="EHY196" s="84"/>
      <c r="EHZ196" s="84"/>
      <c r="EIA196" s="84"/>
      <c r="EIB196" s="85"/>
      <c r="EIC196" s="78"/>
      <c r="EID196" s="78"/>
      <c r="EIE196" s="78"/>
      <c r="EIF196" s="100"/>
      <c r="EIG196" s="78"/>
      <c r="EIH196" s="81"/>
      <c r="EII196" s="102"/>
      <c r="EIJ196" s="80"/>
      <c r="EIK196" s="78"/>
      <c r="EIL196" s="78"/>
      <c r="EIM196" s="78"/>
      <c r="EIN196" s="78"/>
      <c r="EIO196" s="83"/>
      <c r="EIP196" s="84"/>
      <c r="EIQ196" s="84"/>
      <c r="EIR196" s="84"/>
      <c r="EIS196" s="85"/>
      <c r="EIT196" s="78"/>
      <c r="EIU196" s="78"/>
      <c r="EIV196" s="78"/>
      <c r="EIW196" s="100"/>
      <c r="EIX196" s="78"/>
      <c r="EIY196" s="81"/>
      <c r="EIZ196" s="102"/>
      <c r="EJA196" s="80"/>
      <c r="EJB196" s="78"/>
      <c r="EJC196" s="78"/>
      <c r="EJD196" s="78"/>
      <c r="EJE196" s="78"/>
      <c r="EJF196" s="83"/>
      <c r="EJG196" s="84"/>
      <c r="EJH196" s="84"/>
      <c r="EJI196" s="84"/>
      <c r="EJJ196" s="85"/>
      <c r="EJK196" s="78"/>
      <c r="EJL196" s="78"/>
      <c r="EJM196" s="78"/>
      <c r="EJN196" s="100"/>
      <c r="EJO196" s="78"/>
      <c r="EJP196" s="81"/>
      <c r="EJQ196" s="102"/>
      <c r="EJR196" s="80"/>
      <c r="EJS196" s="78"/>
      <c r="EJT196" s="78"/>
      <c r="EJU196" s="78"/>
      <c r="EJV196" s="78"/>
      <c r="EJW196" s="83"/>
      <c r="EJX196" s="84"/>
      <c r="EJY196" s="84"/>
      <c r="EJZ196" s="84"/>
      <c r="EKA196" s="85"/>
      <c r="EKB196" s="78"/>
      <c r="EKC196" s="78"/>
      <c r="EKD196" s="78"/>
      <c r="EKE196" s="100"/>
      <c r="EKF196" s="78"/>
      <c r="EKG196" s="81"/>
      <c r="EKH196" s="102"/>
      <c r="EKI196" s="80"/>
      <c r="EKJ196" s="78"/>
      <c r="EKK196" s="78"/>
      <c r="EKL196" s="78"/>
      <c r="EKM196" s="78"/>
      <c r="EKN196" s="83"/>
      <c r="EKO196" s="84"/>
      <c r="EKP196" s="84"/>
      <c r="EKQ196" s="84"/>
      <c r="EKR196" s="85"/>
      <c r="EKS196" s="78"/>
      <c r="EKT196" s="78"/>
      <c r="EKU196" s="78"/>
      <c r="EKV196" s="100"/>
      <c r="EKW196" s="78"/>
      <c r="EKX196" s="81"/>
      <c r="EKY196" s="102"/>
      <c r="EKZ196" s="80"/>
      <c r="ELA196" s="78"/>
      <c r="ELB196" s="78"/>
      <c r="ELC196" s="78"/>
      <c r="ELD196" s="78"/>
      <c r="ELE196" s="83"/>
      <c r="ELF196" s="84"/>
      <c r="ELG196" s="84"/>
      <c r="ELH196" s="84"/>
      <c r="ELI196" s="85"/>
      <c r="ELJ196" s="78"/>
      <c r="ELK196" s="78"/>
      <c r="ELL196" s="78"/>
      <c r="ELM196" s="100"/>
      <c r="ELN196" s="78"/>
      <c r="ELO196" s="81"/>
      <c r="ELP196" s="102"/>
      <c r="ELQ196" s="80"/>
      <c r="ELR196" s="78"/>
      <c r="ELS196" s="78"/>
      <c r="ELT196" s="78"/>
      <c r="ELU196" s="78"/>
      <c r="ELV196" s="83"/>
      <c r="ELW196" s="84"/>
      <c r="ELX196" s="84"/>
      <c r="ELY196" s="84"/>
      <c r="ELZ196" s="85"/>
      <c r="EMA196" s="78"/>
      <c r="EMB196" s="78"/>
      <c r="EMC196" s="78"/>
      <c r="EMD196" s="100"/>
      <c r="EME196" s="78"/>
      <c r="EMF196" s="81"/>
      <c r="EMG196" s="102"/>
      <c r="EMH196" s="80"/>
      <c r="EMI196" s="78"/>
      <c r="EMJ196" s="78"/>
      <c r="EMK196" s="78"/>
      <c r="EML196" s="78"/>
      <c r="EMM196" s="83"/>
      <c r="EMN196" s="84"/>
      <c r="EMO196" s="84"/>
      <c r="EMP196" s="84"/>
      <c r="EMQ196" s="85"/>
      <c r="EMR196" s="78"/>
      <c r="EMS196" s="78"/>
      <c r="EMT196" s="78"/>
      <c r="EMU196" s="100"/>
      <c r="EMV196" s="78"/>
      <c r="EMW196" s="81"/>
      <c r="EMX196" s="102"/>
      <c r="EMY196" s="80"/>
      <c r="EMZ196" s="78"/>
      <c r="ENA196" s="78"/>
      <c r="ENB196" s="78"/>
      <c r="ENC196" s="78"/>
      <c r="END196" s="83"/>
      <c r="ENE196" s="84"/>
      <c r="ENF196" s="84"/>
      <c r="ENG196" s="84"/>
      <c r="ENH196" s="85"/>
      <c r="ENI196" s="78"/>
      <c r="ENJ196" s="78"/>
      <c r="ENK196" s="78"/>
      <c r="ENL196" s="100"/>
      <c r="ENM196" s="78"/>
      <c r="ENN196" s="81"/>
      <c r="ENO196" s="102"/>
      <c r="ENP196" s="80"/>
      <c r="ENQ196" s="78"/>
      <c r="ENR196" s="78"/>
      <c r="ENS196" s="78"/>
      <c r="ENT196" s="78"/>
      <c r="ENU196" s="83"/>
      <c r="ENV196" s="84"/>
      <c r="ENW196" s="84"/>
      <c r="ENX196" s="84"/>
      <c r="ENY196" s="85"/>
      <c r="ENZ196" s="78"/>
      <c r="EOA196" s="78"/>
      <c r="EOB196" s="78"/>
      <c r="EOC196" s="100"/>
      <c r="EOD196" s="78"/>
      <c r="EOE196" s="81"/>
      <c r="EOF196" s="102"/>
      <c r="EOG196" s="80"/>
      <c r="EOH196" s="78"/>
      <c r="EOI196" s="78"/>
      <c r="EOJ196" s="78"/>
      <c r="EOK196" s="78"/>
      <c r="EOL196" s="83"/>
      <c r="EOM196" s="84"/>
      <c r="EON196" s="84"/>
      <c r="EOO196" s="84"/>
      <c r="EOP196" s="85"/>
      <c r="EOQ196" s="78"/>
      <c r="EOR196" s="78"/>
      <c r="EOS196" s="78"/>
      <c r="EOT196" s="100"/>
      <c r="EOU196" s="78"/>
      <c r="EOV196" s="81"/>
      <c r="EOW196" s="102"/>
      <c r="EOX196" s="80"/>
      <c r="EOY196" s="78"/>
      <c r="EOZ196" s="78"/>
      <c r="EPA196" s="78"/>
      <c r="EPB196" s="78"/>
      <c r="EPC196" s="83"/>
      <c r="EPD196" s="84"/>
      <c r="EPE196" s="84"/>
      <c r="EPF196" s="84"/>
      <c r="EPG196" s="85"/>
      <c r="EPH196" s="78"/>
      <c r="EPI196" s="78"/>
      <c r="EPJ196" s="78"/>
      <c r="EPK196" s="100"/>
      <c r="EPL196" s="78"/>
      <c r="EPM196" s="81"/>
      <c r="EPN196" s="102"/>
      <c r="EPO196" s="80"/>
      <c r="EPP196" s="78"/>
      <c r="EPQ196" s="78"/>
      <c r="EPR196" s="78"/>
      <c r="EPS196" s="78"/>
      <c r="EPT196" s="83"/>
      <c r="EPU196" s="84"/>
      <c r="EPV196" s="84"/>
      <c r="EPW196" s="84"/>
      <c r="EPX196" s="85"/>
      <c r="EPY196" s="78"/>
      <c r="EPZ196" s="78"/>
      <c r="EQA196" s="78"/>
      <c r="EQB196" s="100"/>
      <c r="EQC196" s="78"/>
      <c r="EQD196" s="81"/>
      <c r="EQE196" s="102"/>
      <c r="EQF196" s="80"/>
      <c r="EQG196" s="78"/>
      <c r="EQH196" s="78"/>
      <c r="EQI196" s="78"/>
      <c r="EQJ196" s="78"/>
      <c r="EQK196" s="83"/>
      <c r="EQL196" s="84"/>
      <c r="EQM196" s="84"/>
      <c r="EQN196" s="84"/>
      <c r="EQO196" s="85"/>
      <c r="EQP196" s="78"/>
      <c r="EQQ196" s="78"/>
      <c r="EQR196" s="78"/>
      <c r="EQS196" s="100"/>
      <c r="EQT196" s="78"/>
      <c r="EQU196" s="81"/>
      <c r="EQV196" s="102"/>
      <c r="EQW196" s="80"/>
      <c r="EQX196" s="78"/>
      <c r="EQY196" s="78"/>
      <c r="EQZ196" s="78"/>
      <c r="ERA196" s="78"/>
      <c r="ERB196" s="83"/>
      <c r="ERC196" s="84"/>
      <c r="ERD196" s="84"/>
      <c r="ERE196" s="84"/>
      <c r="ERF196" s="85"/>
      <c r="ERG196" s="78"/>
      <c r="ERH196" s="78"/>
      <c r="ERI196" s="78"/>
      <c r="ERJ196" s="100"/>
      <c r="ERK196" s="78"/>
      <c r="ERL196" s="81"/>
      <c r="ERM196" s="102"/>
      <c r="ERN196" s="80"/>
      <c r="ERO196" s="78"/>
      <c r="ERP196" s="78"/>
      <c r="ERQ196" s="78"/>
      <c r="ERR196" s="78"/>
      <c r="ERS196" s="83"/>
      <c r="ERT196" s="84"/>
      <c r="ERU196" s="84"/>
      <c r="ERV196" s="84"/>
      <c r="ERW196" s="85"/>
      <c r="ERX196" s="78"/>
      <c r="ERY196" s="78"/>
      <c r="ERZ196" s="78"/>
      <c r="ESA196" s="100"/>
      <c r="ESB196" s="78"/>
      <c r="ESC196" s="81"/>
      <c r="ESD196" s="102"/>
      <c r="ESE196" s="80"/>
      <c r="ESF196" s="78"/>
      <c r="ESG196" s="78"/>
      <c r="ESH196" s="78"/>
      <c r="ESI196" s="78"/>
      <c r="ESJ196" s="83"/>
      <c r="ESK196" s="84"/>
      <c r="ESL196" s="84"/>
      <c r="ESM196" s="84"/>
      <c r="ESN196" s="85"/>
      <c r="ESO196" s="78"/>
      <c r="ESP196" s="78"/>
      <c r="ESQ196" s="78"/>
      <c r="ESR196" s="100"/>
      <c r="ESS196" s="78"/>
      <c r="EST196" s="81"/>
      <c r="ESU196" s="102"/>
      <c r="ESV196" s="80"/>
      <c r="ESW196" s="78"/>
      <c r="ESX196" s="78"/>
      <c r="ESY196" s="78"/>
      <c r="ESZ196" s="78"/>
      <c r="ETA196" s="83"/>
      <c r="ETB196" s="84"/>
      <c r="ETC196" s="84"/>
      <c r="ETD196" s="84"/>
      <c r="ETE196" s="85"/>
      <c r="ETF196" s="78"/>
      <c r="ETG196" s="78"/>
      <c r="ETH196" s="78"/>
      <c r="ETI196" s="100"/>
      <c r="ETJ196" s="78"/>
      <c r="ETK196" s="81"/>
      <c r="ETL196" s="102"/>
      <c r="ETM196" s="80"/>
      <c r="ETN196" s="78"/>
      <c r="ETO196" s="78"/>
      <c r="ETP196" s="78"/>
      <c r="ETQ196" s="78"/>
      <c r="ETR196" s="83"/>
      <c r="ETS196" s="84"/>
      <c r="ETT196" s="84"/>
      <c r="ETU196" s="84"/>
      <c r="ETV196" s="85"/>
      <c r="ETW196" s="78"/>
      <c r="ETX196" s="78"/>
      <c r="ETY196" s="78"/>
      <c r="ETZ196" s="100"/>
      <c r="EUA196" s="78"/>
      <c r="EUB196" s="81"/>
      <c r="EUC196" s="102"/>
      <c r="EUD196" s="80"/>
      <c r="EUE196" s="78"/>
      <c r="EUF196" s="78"/>
      <c r="EUG196" s="78"/>
      <c r="EUH196" s="78"/>
      <c r="EUI196" s="83"/>
      <c r="EUJ196" s="84"/>
      <c r="EUK196" s="84"/>
      <c r="EUL196" s="84"/>
      <c r="EUM196" s="85"/>
      <c r="EUN196" s="78"/>
      <c r="EUO196" s="78"/>
      <c r="EUP196" s="78"/>
      <c r="EUQ196" s="100"/>
      <c r="EUR196" s="78"/>
      <c r="EUS196" s="81"/>
      <c r="EUT196" s="102"/>
      <c r="EUU196" s="80"/>
      <c r="EUV196" s="78"/>
      <c r="EUW196" s="78"/>
      <c r="EUX196" s="78"/>
      <c r="EUY196" s="78"/>
      <c r="EUZ196" s="83"/>
      <c r="EVA196" s="84"/>
      <c r="EVB196" s="84"/>
      <c r="EVC196" s="84"/>
      <c r="EVD196" s="85"/>
      <c r="EVE196" s="78"/>
      <c r="EVF196" s="78"/>
      <c r="EVG196" s="78"/>
      <c r="EVH196" s="100"/>
      <c r="EVI196" s="78"/>
      <c r="EVJ196" s="81"/>
      <c r="EVK196" s="102"/>
      <c r="EVL196" s="80"/>
      <c r="EVM196" s="78"/>
      <c r="EVN196" s="78"/>
      <c r="EVO196" s="78"/>
      <c r="EVP196" s="78"/>
      <c r="EVQ196" s="83"/>
      <c r="EVR196" s="84"/>
      <c r="EVS196" s="84"/>
      <c r="EVT196" s="84"/>
      <c r="EVU196" s="85"/>
      <c r="EVV196" s="78"/>
      <c r="EVW196" s="78"/>
      <c r="EVX196" s="78"/>
      <c r="EVY196" s="100"/>
      <c r="EVZ196" s="78"/>
      <c r="EWA196" s="81"/>
      <c r="EWB196" s="102"/>
      <c r="EWC196" s="80"/>
      <c r="EWD196" s="78"/>
      <c r="EWE196" s="78"/>
      <c r="EWF196" s="78"/>
      <c r="EWG196" s="78"/>
      <c r="EWH196" s="83"/>
      <c r="EWI196" s="84"/>
      <c r="EWJ196" s="84"/>
      <c r="EWK196" s="84"/>
      <c r="EWL196" s="85"/>
      <c r="EWM196" s="78"/>
      <c r="EWN196" s="78"/>
      <c r="EWO196" s="78"/>
      <c r="EWP196" s="100"/>
      <c r="EWQ196" s="78"/>
      <c r="EWR196" s="81"/>
      <c r="EWS196" s="102"/>
      <c r="EWT196" s="80"/>
      <c r="EWU196" s="78"/>
      <c r="EWV196" s="78"/>
      <c r="EWW196" s="78"/>
      <c r="EWX196" s="78"/>
      <c r="EWY196" s="83"/>
      <c r="EWZ196" s="84"/>
      <c r="EXA196" s="84"/>
      <c r="EXB196" s="84"/>
      <c r="EXC196" s="85"/>
      <c r="EXD196" s="78"/>
      <c r="EXE196" s="78"/>
      <c r="EXF196" s="78"/>
      <c r="EXG196" s="100"/>
      <c r="EXH196" s="78"/>
      <c r="EXI196" s="81"/>
      <c r="EXJ196" s="102"/>
      <c r="EXK196" s="80"/>
      <c r="EXL196" s="78"/>
      <c r="EXM196" s="78"/>
      <c r="EXN196" s="78"/>
      <c r="EXO196" s="78"/>
      <c r="EXP196" s="83"/>
      <c r="EXQ196" s="84"/>
      <c r="EXR196" s="84"/>
      <c r="EXS196" s="84"/>
      <c r="EXT196" s="85"/>
      <c r="EXU196" s="78"/>
      <c r="EXV196" s="78"/>
      <c r="EXW196" s="78"/>
      <c r="EXX196" s="100"/>
      <c r="EXY196" s="78"/>
      <c r="EXZ196" s="81"/>
      <c r="EYA196" s="102"/>
      <c r="EYB196" s="80"/>
      <c r="EYC196" s="78"/>
      <c r="EYD196" s="78"/>
      <c r="EYE196" s="78"/>
      <c r="EYF196" s="78"/>
      <c r="EYG196" s="83"/>
      <c r="EYH196" s="84"/>
      <c r="EYI196" s="84"/>
      <c r="EYJ196" s="84"/>
      <c r="EYK196" s="85"/>
      <c r="EYL196" s="78"/>
      <c r="EYM196" s="78"/>
      <c r="EYN196" s="78"/>
      <c r="EYO196" s="100"/>
      <c r="EYP196" s="78"/>
      <c r="EYQ196" s="81"/>
      <c r="EYR196" s="102"/>
      <c r="EYS196" s="80"/>
      <c r="EYT196" s="78"/>
      <c r="EYU196" s="78"/>
      <c r="EYV196" s="78"/>
      <c r="EYW196" s="78"/>
      <c r="EYX196" s="83"/>
      <c r="EYY196" s="84"/>
      <c r="EYZ196" s="84"/>
      <c r="EZA196" s="84"/>
      <c r="EZB196" s="85"/>
      <c r="EZC196" s="78"/>
      <c r="EZD196" s="78"/>
      <c r="EZE196" s="78"/>
      <c r="EZF196" s="100"/>
      <c r="EZG196" s="78"/>
      <c r="EZH196" s="81"/>
      <c r="EZI196" s="102"/>
      <c r="EZJ196" s="80"/>
      <c r="EZK196" s="78"/>
      <c r="EZL196" s="78"/>
      <c r="EZM196" s="78"/>
      <c r="EZN196" s="78"/>
      <c r="EZO196" s="83"/>
      <c r="EZP196" s="84"/>
      <c r="EZQ196" s="84"/>
      <c r="EZR196" s="84"/>
      <c r="EZS196" s="85"/>
      <c r="EZT196" s="78"/>
      <c r="EZU196" s="78"/>
      <c r="EZV196" s="78"/>
      <c r="EZW196" s="100"/>
      <c r="EZX196" s="78"/>
      <c r="EZY196" s="81"/>
      <c r="EZZ196" s="102"/>
      <c r="FAA196" s="80"/>
      <c r="FAB196" s="78"/>
      <c r="FAC196" s="78"/>
      <c r="FAD196" s="78"/>
      <c r="FAE196" s="78"/>
      <c r="FAF196" s="83"/>
      <c r="FAG196" s="84"/>
      <c r="FAH196" s="84"/>
      <c r="FAI196" s="84"/>
      <c r="FAJ196" s="85"/>
      <c r="FAK196" s="78"/>
      <c r="FAL196" s="78"/>
      <c r="FAM196" s="78"/>
      <c r="FAN196" s="100"/>
      <c r="FAO196" s="78"/>
      <c r="FAP196" s="81"/>
      <c r="FAQ196" s="102"/>
      <c r="FAR196" s="80"/>
      <c r="FAS196" s="78"/>
      <c r="FAT196" s="78"/>
      <c r="FAU196" s="78"/>
      <c r="FAV196" s="78"/>
      <c r="FAW196" s="83"/>
      <c r="FAX196" s="84"/>
      <c r="FAY196" s="84"/>
      <c r="FAZ196" s="84"/>
      <c r="FBA196" s="85"/>
      <c r="FBB196" s="78"/>
      <c r="FBC196" s="78"/>
      <c r="FBD196" s="78"/>
      <c r="FBE196" s="100"/>
      <c r="FBF196" s="78"/>
      <c r="FBG196" s="81"/>
      <c r="FBH196" s="102"/>
      <c r="FBI196" s="80"/>
      <c r="FBJ196" s="78"/>
      <c r="FBK196" s="78"/>
      <c r="FBL196" s="78"/>
      <c r="FBM196" s="78"/>
      <c r="FBN196" s="83"/>
      <c r="FBO196" s="84"/>
      <c r="FBP196" s="84"/>
      <c r="FBQ196" s="84"/>
      <c r="FBR196" s="85"/>
      <c r="FBS196" s="78"/>
      <c r="FBT196" s="78"/>
      <c r="FBU196" s="78"/>
      <c r="FBV196" s="100"/>
      <c r="FBW196" s="78"/>
      <c r="FBX196" s="81"/>
      <c r="FBY196" s="102"/>
      <c r="FBZ196" s="80"/>
      <c r="FCA196" s="78"/>
      <c r="FCB196" s="78"/>
      <c r="FCC196" s="78"/>
      <c r="FCD196" s="78"/>
      <c r="FCE196" s="83"/>
      <c r="FCF196" s="84"/>
      <c r="FCG196" s="84"/>
      <c r="FCH196" s="84"/>
      <c r="FCI196" s="85"/>
      <c r="FCJ196" s="78"/>
      <c r="FCK196" s="78"/>
      <c r="FCL196" s="78"/>
      <c r="FCM196" s="100"/>
      <c r="FCN196" s="78"/>
      <c r="FCO196" s="81"/>
      <c r="FCP196" s="102"/>
      <c r="FCQ196" s="80"/>
      <c r="FCR196" s="78"/>
      <c r="FCS196" s="78"/>
      <c r="FCT196" s="78"/>
      <c r="FCU196" s="78"/>
      <c r="FCV196" s="83"/>
      <c r="FCW196" s="84"/>
      <c r="FCX196" s="84"/>
      <c r="FCY196" s="84"/>
      <c r="FCZ196" s="85"/>
      <c r="FDA196" s="78"/>
      <c r="FDB196" s="78"/>
      <c r="FDC196" s="78"/>
      <c r="FDD196" s="100"/>
      <c r="FDE196" s="78"/>
      <c r="FDF196" s="81"/>
      <c r="FDG196" s="102"/>
      <c r="FDH196" s="80"/>
      <c r="FDI196" s="78"/>
      <c r="FDJ196" s="78"/>
      <c r="FDK196" s="78"/>
      <c r="FDL196" s="78"/>
      <c r="FDM196" s="83"/>
      <c r="FDN196" s="84"/>
      <c r="FDO196" s="84"/>
      <c r="FDP196" s="84"/>
      <c r="FDQ196" s="85"/>
      <c r="FDR196" s="78"/>
      <c r="FDS196" s="78"/>
      <c r="FDT196" s="78"/>
      <c r="FDU196" s="100"/>
      <c r="FDV196" s="78"/>
      <c r="FDW196" s="81"/>
      <c r="FDX196" s="102"/>
      <c r="FDY196" s="80"/>
      <c r="FDZ196" s="78"/>
      <c r="FEA196" s="78"/>
      <c r="FEB196" s="78"/>
      <c r="FEC196" s="78"/>
      <c r="FED196" s="83"/>
      <c r="FEE196" s="84"/>
      <c r="FEF196" s="84"/>
      <c r="FEG196" s="84"/>
      <c r="FEH196" s="85"/>
      <c r="FEI196" s="78"/>
      <c r="FEJ196" s="78"/>
      <c r="FEK196" s="78"/>
      <c r="FEL196" s="100"/>
      <c r="FEM196" s="78"/>
      <c r="FEN196" s="81"/>
      <c r="FEO196" s="102"/>
      <c r="FEP196" s="80"/>
      <c r="FEQ196" s="78"/>
      <c r="FER196" s="78"/>
      <c r="FES196" s="78"/>
      <c r="FET196" s="78"/>
      <c r="FEU196" s="83"/>
      <c r="FEV196" s="84"/>
      <c r="FEW196" s="84"/>
      <c r="FEX196" s="84"/>
      <c r="FEY196" s="85"/>
      <c r="FEZ196" s="78"/>
      <c r="FFA196" s="78"/>
      <c r="FFB196" s="78"/>
      <c r="FFC196" s="100"/>
      <c r="FFD196" s="78"/>
      <c r="FFE196" s="81"/>
      <c r="FFF196" s="102"/>
      <c r="FFG196" s="80"/>
      <c r="FFH196" s="78"/>
      <c r="FFI196" s="78"/>
      <c r="FFJ196" s="78"/>
      <c r="FFK196" s="78"/>
      <c r="FFL196" s="83"/>
      <c r="FFM196" s="84"/>
      <c r="FFN196" s="84"/>
      <c r="FFO196" s="84"/>
      <c r="FFP196" s="85"/>
      <c r="FFQ196" s="78"/>
      <c r="FFR196" s="78"/>
      <c r="FFS196" s="78"/>
      <c r="FFT196" s="100"/>
      <c r="FFU196" s="78"/>
      <c r="FFV196" s="81"/>
      <c r="FFW196" s="102"/>
      <c r="FFX196" s="80"/>
      <c r="FFY196" s="78"/>
      <c r="FFZ196" s="78"/>
      <c r="FGA196" s="78"/>
      <c r="FGB196" s="78"/>
      <c r="FGC196" s="83"/>
      <c r="FGD196" s="84"/>
      <c r="FGE196" s="84"/>
      <c r="FGF196" s="84"/>
      <c r="FGG196" s="85"/>
      <c r="FGH196" s="78"/>
      <c r="FGI196" s="78"/>
      <c r="FGJ196" s="78"/>
      <c r="FGK196" s="100"/>
      <c r="FGL196" s="78"/>
      <c r="FGM196" s="81"/>
      <c r="FGN196" s="102"/>
      <c r="FGO196" s="80"/>
      <c r="FGP196" s="78"/>
      <c r="FGQ196" s="78"/>
      <c r="FGR196" s="78"/>
      <c r="FGS196" s="78"/>
      <c r="FGT196" s="83"/>
      <c r="FGU196" s="84"/>
      <c r="FGV196" s="84"/>
      <c r="FGW196" s="84"/>
      <c r="FGX196" s="85"/>
      <c r="FGY196" s="78"/>
      <c r="FGZ196" s="78"/>
      <c r="FHA196" s="78"/>
      <c r="FHB196" s="100"/>
      <c r="FHC196" s="78"/>
      <c r="FHD196" s="81"/>
      <c r="FHE196" s="102"/>
      <c r="FHF196" s="80"/>
      <c r="FHG196" s="78"/>
      <c r="FHH196" s="78"/>
      <c r="FHI196" s="78"/>
      <c r="FHJ196" s="78"/>
      <c r="FHK196" s="83"/>
      <c r="FHL196" s="84"/>
      <c r="FHM196" s="84"/>
      <c r="FHN196" s="84"/>
      <c r="FHO196" s="85"/>
      <c r="FHP196" s="78"/>
      <c r="FHQ196" s="78"/>
      <c r="FHR196" s="78"/>
      <c r="FHS196" s="100"/>
      <c r="FHT196" s="78"/>
      <c r="FHU196" s="81"/>
      <c r="FHV196" s="102"/>
      <c r="FHW196" s="80"/>
      <c r="FHX196" s="78"/>
      <c r="FHY196" s="78"/>
      <c r="FHZ196" s="78"/>
      <c r="FIA196" s="78"/>
      <c r="FIB196" s="83"/>
      <c r="FIC196" s="84"/>
      <c r="FID196" s="84"/>
      <c r="FIE196" s="84"/>
      <c r="FIF196" s="85"/>
      <c r="FIG196" s="78"/>
      <c r="FIH196" s="78"/>
      <c r="FII196" s="78"/>
      <c r="FIJ196" s="100"/>
      <c r="FIK196" s="78"/>
      <c r="FIL196" s="81"/>
      <c r="FIM196" s="102"/>
      <c r="FIN196" s="80"/>
      <c r="FIO196" s="78"/>
      <c r="FIP196" s="78"/>
      <c r="FIQ196" s="78"/>
      <c r="FIR196" s="78"/>
      <c r="FIS196" s="83"/>
      <c r="FIT196" s="84"/>
      <c r="FIU196" s="84"/>
      <c r="FIV196" s="84"/>
      <c r="FIW196" s="85"/>
      <c r="FIX196" s="78"/>
      <c r="FIY196" s="78"/>
      <c r="FIZ196" s="78"/>
      <c r="FJA196" s="100"/>
      <c r="FJB196" s="78"/>
      <c r="FJC196" s="81"/>
      <c r="FJD196" s="102"/>
      <c r="FJE196" s="80"/>
      <c r="FJF196" s="78"/>
      <c r="FJG196" s="78"/>
      <c r="FJH196" s="78"/>
      <c r="FJI196" s="78"/>
      <c r="FJJ196" s="83"/>
      <c r="FJK196" s="84"/>
      <c r="FJL196" s="84"/>
      <c r="FJM196" s="84"/>
      <c r="FJN196" s="85"/>
      <c r="FJO196" s="78"/>
      <c r="FJP196" s="78"/>
      <c r="FJQ196" s="78"/>
      <c r="FJR196" s="100"/>
      <c r="FJS196" s="78"/>
      <c r="FJT196" s="81"/>
      <c r="FJU196" s="102"/>
      <c r="FJV196" s="80"/>
      <c r="FJW196" s="78"/>
      <c r="FJX196" s="78"/>
      <c r="FJY196" s="78"/>
      <c r="FJZ196" s="78"/>
      <c r="FKA196" s="83"/>
      <c r="FKB196" s="84"/>
      <c r="FKC196" s="84"/>
      <c r="FKD196" s="84"/>
      <c r="FKE196" s="85"/>
      <c r="FKF196" s="78"/>
      <c r="FKG196" s="78"/>
      <c r="FKH196" s="78"/>
      <c r="FKI196" s="100"/>
      <c r="FKJ196" s="78"/>
      <c r="FKK196" s="81"/>
      <c r="FKL196" s="102"/>
      <c r="FKM196" s="80"/>
      <c r="FKN196" s="78"/>
      <c r="FKO196" s="78"/>
      <c r="FKP196" s="78"/>
      <c r="FKQ196" s="78"/>
      <c r="FKR196" s="83"/>
      <c r="FKS196" s="84"/>
      <c r="FKT196" s="84"/>
      <c r="FKU196" s="84"/>
      <c r="FKV196" s="85"/>
      <c r="FKW196" s="78"/>
      <c r="FKX196" s="78"/>
      <c r="FKY196" s="78"/>
      <c r="FKZ196" s="100"/>
      <c r="FLA196" s="78"/>
      <c r="FLB196" s="81"/>
      <c r="FLC196" s="102"/>
      <c r="FLD196" s="80"/>
      <c r="FLE196" s="78"/>
      <c r="FLF196" s="78"/>
      <c r="FLG196" s="78"/>
      <c r="FLH196" s="78"/>
      <c r="FLI196" s="83"/>
      <c r="FLJ196" s="84"/>
      <c r="FLK196" s="84"/>
      <c r="FLL196" s="84"/>
      <c r="FLM196" s="85"/>
      <c r="FLN196" s="78"/>
      <c r="FLO196" s="78"/>
      <c r="FLP196" s="78"/>
      <c r="FLQ196" s="100"/>
      <c r="FLR196" s="78"/>
      <c r="FLS196" s="81"/>
      <c r="FLT196" s="102"/>
      <c r="FLU196" s="80"/>
      <c r="FLV196" s="78"/>
      <c r="FLW196" s="78"/>
      <c r="FLX196" s="78"/>
      <c r="FLY196" s="78"/>
      <c r="FLZ196" s="83"/>
      <c r="FMA196" s="84"/>
      <c r="FMB196" s="84"/>
      <c r="FMC196" s="84"/>
      <c r="FMD196" s="85"/>
      <c r="FME196" s="78"/>
      <c r="FMF196" s="78"/>
      <c r="FMG196" s="78"/>
      <c r="FMH196" s="100"/>
      <c r="FMI196" s="78"/>
      <c r="FMJ196" s="81"/>
      <c r="FMK196" s="102"/>
      <c r="FML196" s="80"/>
      <c r="FMM196" s="78"/>
      <c r="FMN196" s="78"/>
      <c r="FMO196" s="78"/>
      <c r="FMP196" s="78"/>
      <c r="FMQ196" s="83"/>
      <c r="FMR196" s="84"/>
      <c r="FMS196" s="84"/>
      <c r="FMT196" s="84"/>
      <c r="FMU196" s="85"/>
      <c r="FMV196" s="78"/>
      <c r="FMW196" s="78"/>
      <c r="FMX196" s="78"/>
      <c r="FMY196" s="100"/>
      <c r="FMZ196" s="78"/>
      <c r="FNA196" s="81"/>
      <c r="FNB196" s="102"/>
      <c r="FNC196" s="80"/>
      <c r="FND196" s="78"/>
      <c r="FNE196" s="78"/>
      <c r="FNF196" s="78"/>
      <c r="FNG196" s="78"/>
      <c r="FNH196" s="83"/>
      <c r="FNI196" s="84"/>
      <c r="FNJ196" s="84"/>
      <c r="FNK196" s="84"/>
      <c r="FNL196" s="85"/>
      <c r="FNM196" s="78"/>
      <c r="FNN196" s="78"/>
      <c r="FNO196" s="78"/>
      <c r="FNP196" s="100"/>
      <c r="FNQ196" s="78"/>
      <c r="FNR196" s="81"/>
      <c r="FNS196" s="102"/>
      <c r="FNT196" s="80"/>
      <c r="FNU196" s="78"/>
      <c r="FNV196" s="78"/>
      <c r="FNW196" s="78"/>
      <c r="FNX196" s="78"/>
      <c r="FNY196" s="83"/>
      <c r="FNZ196" s="84"/>
      <c r="FOA196" s="84"/>
      <c r="FOB196" s="84"/>
      <c r="FOC196" s="85"/>
      <c r="FOD196" s="78"/>
      <c r="FOE196" s="78"/>
      <c r="FOF196" s="78"/>
      <c r="FOG196" s="100"/>
      <c r="FOH196" s="78"/>
      <c r="FOI196" s="81"/>
      <c r="FOJ196" s="102"/>
      <c r="FOK196" s="80"/>
      <c r="FOL196" s="78"/>
      <c r="FOM196" s="78"/>
      <c r="FON196" s="78"/>
      <c r="FOO196" s="78"/>
      <c r="FOP196" s="83"/>
      <c r="FOQ196" s="84"/>
      <c r="FOR196" s="84"/>
      <c r="FOS196" s="84"/>
      <c r="FOT196" s="85"/>
      <c r="FOU196" s="78"/>
      <c r="FOV196" s="78"/>
      <c r="FOW196" s="78"/>
      <c r="FOX196" s="100"/>
      <c r="FOY196" s="78"/>
      <c r="FOZ196" s="81"/>
      <c r="FPA196" s="102"/>
      <c r="FPB196" s="80"/>
      <c r="FPC196" s="78"/>
      <c r="FPD196" s="78"/>
      <c r="FPE196" s="78"/>
      <c r="FPF196" s="78"/>
      <c r="FPG196" s="83"/>
      <c r="FPH196" s="84"/>
      <c r="FPI196" s="84"/>
      <c r="FPJ196" s="84"/>
      <c r="FPK196" s="85"/>
      <c r="FPL196" s="78"/>
      <c r="FPM196" s="78"/>
      <c r="FPN196" s="78"/>
      <c r="FPO196" s="100"/>
      <c r="FPP196" s="78"/>
      <c r="FPQ196" s="81"/>
      <c r="FPR196" s="102"/>
      <c r="FPS196" s="80"/>
      <c r="FPT196" s="78"/>
      <c r="FPU196" s="78"/>
      <c r="FPV196" s="78"/>
      <c r="FPW196" s="78"/>
      <c r="FPX196" s="83"/>
      <c r="FPY196" s="84"/>
      <c r="FPZ196" s="84"/>
      <c r="FQA196" s="84"/>
      <c r="FQB196" s="85"/>
      <c r="FQC196" s="78"/>
      <c r="FQD196" s="78"/>
      <c r="FQE196" s="78"/>
      <c r="FQF196" s="100"/>
      <c r="FQG196" s="78"/>
      <c r="FQH196" s="81"/>
      <c r="FQI196" s="102"/>
      <c r="FQJ196" s="80"/>
      <c r="FQK196" s="78"/>
      <c r="FQL196" s="78"/>
      <c r="FQM196" s="78"/>
      <c r="FQN196" s="78"/>
      <c r="FQO196" s="83"/>
      <c r="FQP196" s="84"/>
      <c r="FQQ196" s="84"/>
      <c r="FQR196" s="84"/>
      <c r="FQS196" s="85"/>
      <c r="FQT196" s="78"/>
      <c r="FQU196" s="78"/>
      <c r="FQV196" s="78"/>
      <c r="FQW196" s="100"/>
      <c r="FQX196" s="78"/>
      <c r="FQY196" s="81"/>
      <c r="FQZ196" s="102"/>
      <c r="FRA196" s="80"/>
      <c r="FRB196" s="78"/>
      <c r="FRC196" s="78"/>
      <c r="FRD196" s="78"/>
      <c r="FRE196" s="78"/>
      <c r="FRF196" s="83"/>
      <c r="FRG196" s="84"/>
      <c r="FRH196" s="84"/>
      <c r="FRI196" s="84"/>
      <c r="FRJ196" s="85"/>
      <c r="FRK196" s="78"/>
      <c r="FRL196" s="78"/>
      <c r="FRM196" s="78"/>
      <c r="FRN196" s="100"/>
      <c r="FRO196" s="78"/>
      <c r="FRP196" s="81"/>
      <c r="FRQ196" s="102"/>
      <c r="FRR196" s="80"/>
      <c r="FRS196" s="78"/>
      <c r="FRT196" s="78"/>
      <c r="FRU196" s="78"/>
      <c r="FRV196" s="78"/>
      <c r="FRW196" s="83"/>
      <c r="FRX196" s="84"/>
      <c r="FRY196" s="84"/>
      <c r="FRZ196" s="84"/>
      <c r="FSA196" s="85"/>
      <c r="FSB196" s="78"/>
      <c r="FSC196" s="78"/>
      <c r="FSD196" s="78"/>
      <c r="FSE196" s="100"/>
      <c r="FSF196" s="78"/>
      <c r="FSG196" s="81"/>
      <c r="FSH196" s="102"/>
      <c r="FSI196" s="80"/>
      <c r="FSJ196" s="78"/>
      <c r="FSK196" s="78"/>
      <c r="FSL196" s="78"/>
      <c r="FSM196" s="78"/>
      <c r="FSN196" s="83"/>
      <c r="FSO196" s="84"/>
      <c r="FSP196" s="84"/>
      <c r="FSQ196" s="84"/>
      <c r="FSR196" s="85"/>
      <c r="FSS196" s="78"/>
      <c r="FST196" s="78"/>
      <c r="FSU196" s="78"/>
      <c r="FSV196" s="100"/>
      <c r="FSW196" s="78"/>
      <c r="FSX196" s="81"/>
      <c r="FSY196" s="102"/>
      <c r="FSZ196" s="80"/>
      <c r="FTA196" s="78"/>
      <c r="FTB196" s="78"/>
      <c r="FTC196" s="78"/>
      <c r="FTD196" s="78"/>
      <c r="FTE196" s="83"/>
      <c r="FTF196" s="84"/>
      <c r="FTG196" s="84"/>
      <c r="FTH196" s="84"/>
      <c r="FTI196" s="85"/>
      <c r="FTJ196" s="78"/>
      <c r="FTK196" s="78"/>
      <c r="FTL196" s="78"/>
      <c r="FTM196" s="100"/>
      <c r="FTN196" s="78"/>
      <c r="FTO196" s="81"/>
      <c r="FTP196" s="102"/>
      <c r="FTQ196" s="80"/>
      <c r="FTR196" s="78"/>
      <c r="FTS196" s="78"/>
      <c r="FTT196" s="78"/>
      <c r="FTU196" s="78"/>
      <c r="FTV196" s="83"/>
      <c r="FTW196" s="84"/>
      <c r="FTX196" s="84"/>
      <c r="FTY196" s="84"/>
      <c r="FTZ196" s="85"/>
      <c r="FUA196" s="78"/>
      <c r="FUB196" s="78"/>
      <c r="FUC196" s="78"/>
      <c r="FUD196" s="100"/>
      <c r="FUE196" s="78"/>
      <c r="FUF196" s="81"/>
      <c r="FUG196" s="102"/>
      <c r="FUH196" s="80"/>
      <c r="FUI196" s="78"/>
      <c r="FUJ196" s="78"/>
      <c r="FUK196" s="78"/>
      <c r="FUL196" s="78"/>
      <c r="FUM196" s="83"/>
      <c r="FUN196" s="84"/>
      <c r="FUO196" s="84"/>
      <c r="FUP196" s="84"/>
      <c r="FUQ196" s="85"/>
      <c r="FUR196" s="78"/>
      <c r="FUS196" s="78"/>
      <c r="FUT196" s="78"/>
      <c r="FUU196" s="100"/>
      <c r="FUV196" s="78"/>
      <c r="FUW196" s="81"/>
      <c r="FUX196" s="102"/>
      <c r="FUY196" s="80"/>
      <c r="FUZ196" s="78"/>
      <c r="FVA196" s="78"/>
      <c r="FVB196" s="78"/>
      <c r="FVC196" s="78"/>
      <c r="FVD196" s="83"/>
      <c r="FVE196" s="84"/>
      <c r="FVF196" s="84"/>
      <c r="FVG196" s="84"/>
      <c r="FVH196" s="85"/>
      <c r="FVI196" s="78"/>
      <c r="FVJ196" s="78"/>
      <c r="FVK196" s="78"/>
      <c r="FVL196" s="100"/>
      <c r="FVM196" s="78"/>
      <c r="FVN196" s="81"/>
      <c r="FVO196" s="102"/>
      <c r="FVP196" s="80"/>
      <c r="FVQ196" s="78"/>
      <c r="FVR196" s="78"/>
      <c r="FVS196" s="78"/>
      <c r="FVT196" s="78"/>
      <c r="FVU196" s="83"/>
      <c r="FVV196" s="84"/>
      <c r="FVW196" s="84"/>
      <c r="FVX196" s="84"/>
      <c r="FVY196" s="85"/>
      <c r="FVZ196" s="78"/>
      <c r="FWA196" s="78"/>
      <c r="FWB196" s="78"/>
      <c r="FWC196" s="100"/>
      <c r="FWD196" s="78"/>
      <c r="FWE196" s="81"/>
      <c r="FWF196" s="102"/>
      <c r="FWG196" s="80"/>
      <c r="FWH196" s="78"/>
      <c r="FWI196" s="78"/>
      <c r="FWJ196" s="78"/>
      <c r="FWK196" s="78"/>
      <c r="FWL196" s="83"/>
      <c r="FWM196" s="84"/>
      <c r="FWN196" s="84"/>
      <c r="FWO196" s="84"/>
      <c r="FWP196" s="85"/>
      <c r="FWQ196" s="78"/>
      <c r="FWR196" s="78"/>
      <c r="FWS196" s="78"/>
      <c r="FWT196" s="100"/>
      <c r="FWU196" s="78"/>
      <c r="FWV196" s="81"/>
      <c r="FWW196" s="102"/>
      <c r="FWX196" s="80"/>
      <c r="FWY196" s="78"/>
      <c r="FWZ196" s="78"/>
      <c r="FXA196" s="78"/>
      <c r="FXB196" s="78"/>
      <c r="FXC196" s="83"/>
      <c r="FXD196" s="84"/>
      <c r="FXE196" s="84"/>
      <c r="FXF196" s="84"/>
      <c r="FXG196" s="85"/>
      <c r="FXH196" s="78"/>
      <c r="FXI196" s="78"/>
      <c r="FXJ196" s="78"/>
      <c r="FXK196" s="100"/>
      <c r="FXL196" s="78"/>
      <c r="FXM196" s="81"/>
      <c r="FXN196" s="102"/>
      <c r="FXO196" s="80"/>
      <c r="FXP196" s="78"/>
      <c r="FXQ196" s="78"/>
      <c r="FXR196" s="78"/>
      <c r="FXS196" s="78"/>
      <c r="FXT196" s="83"/>
      <c r="FXU196" s="84"/>
      <c r="FXV196" s="84"/>
      <c r="FXW196" s="84"/>
      <c r="FXX196" s="85"/>
      <c r="FXY196" s="78"/>
      <c r="FXZ196" s="78"/>
      <c r="FYA196" s="78"/>
      <c r="FYB196" s="100"/>
      <c r="FYC196" s="78"/>
      <c r="FYD196" s="81"/>
      <c r="FYE196" s="102"/>
      <c r="FYF196" s="80"/>
      <c r="FYG196" s="78"/>
      <c r="FYH196" s="78"/>
      <c r="FYI196" s="78"/>
      <c r="FYJ196" s="78"/>
      <c r="FYK196" s="83"/>
      <c r="FYL196" s="84"/>
      <c r="FYM196" s="84"/>
      <c r="FYN196" s="84"/>
      <c r="FYO196" s="85"/>
      <c r="FYP196" s="78"/>
      <c r="FYQ196" s="78"/>
      <c r="FYR196" s="78"/>
      <c r="FYS196" s="100"/>
      <c r="FYT196" s="78"/>
      <c r="FYU196" s="81"/>
      <c r="FYV196" s="102"/>
      <c r="FYW196" s="80"/>
      <c r="FYX196" s="78"/>
      <c r="FYY196" s="78"/>
      <c r="FYZ196" s="78"/>
      <c r="FZA196" s="78"/>
      <c r="FZB196" s="83"/>
      <c r="FZC196" s="84"/>
      <c r="FZD196" s="84"/>
      <c r="FZE196" s="84"/>
      <c r="FZF196" s="85"/>
      <c r="FZG196" s="78"/>
      <c r="FZH196" s="78"/>
      <c r="FZI196" s="78"/>
      <c r="FZJ196" s="100"/>
      <c r="FZK196" s="78"/>
      <c r="FZL196" s="81"/>
      <c r="FZM196" s="102"/>
      <c r="FZN196" s="80"/>
      <c r="FZO196" s="78"/>
      <c r="FZP196" s="78"/>
      <c r="FZQ196" s="78"/>
      <c r="FZR196" s="78"/>
      <c r="FZS196" s="83"/>
      <c r="FZT196" s="84"/>
      <c r="FZU196" s="84"/>
      <c r="FZV196" s="84"/>
      <c r="FZW196" s="85"/>
      <c r="FZX196" s="78"/>
      <c r="FZY196" s="78"/>
      <c r="FZZ196" s="78"/>
      <c r="GAA196" s="100"/>
      <c r="GAB196" s="78"/>
      <c r="GAC196" s="81"/>
      <c r="GAD196" s="102"/>
      <c r="GAE196" s="80"/>
      <c r="GAF196" s="78"/>
      <c r="GAG196" s="78"/>
      <c r="GAH196" s="78"/>
      <c r="GAI196" s="78"/>
      <c r="GAJ196" s="83"/>
      <c r="GAK196" s="84"/>
      <c r="GAL196" s="84"/>
      <c r="GAM196" s="84"/>
      <c r="GAN196" s="85"/>
      <c r="GAO196" s="78"/>
      <c r="GAP196" s="78"/>
      <c r="GAQ196" s="78"/>
      <c r="GAR196" s="100"/>
      <c r="GAS196" s="78"/>
      <c r="GAT196" s="81"/>
      <c r="GAU196" s="102"/>
      <c r="GAV196" s="80"/>
      <c r="GAW196" s="78"/>
      <c r="GAX196" s="78"/>
      <c r="GAY196" s="78"/>
      <c r="GAZ196" s="78"/>
      <c r="GBA196" s="83"/>
      <c r="GBB196" s="84"/>
      <c r="GBC196" s="84"/>
      <c r="GBD196" s="84"/>
      <c r="GBE196" s="85"/>
      <c r="GBF196" s="78"/>
      <c r="GBG196" s="78"/>
      <c r="GBH196" s="78"/>
      <c r="GBI196" s="100"/>
      <c r="GBJ196" s="78"/>
      <c r="GBK196" s="81"/>
      <c r="GBL196" s="102"/>
      <c r="GBM196" s="80"/>
      <c r="GBN196" s="78"/>
      <c r="GBO196" s="78"/>
      <c r="GBP196" s="78"/>
      <c r="GBQ196" s="78"/>
      <c r="GBR196" s="83"/>
      <c r="GBS196" s="84"/>
      <c r="GBT196" s="84"/>
      <c r="GBU196" s="84"/>
      <c r="GBV196" s="85"/>
      <c r="GBW196" s="78"/>
      <c r="GBX196" s="78"/>
      <c r="GBY196" s="78"/>
      <c r="GBZ196" s="100"/>
      <c r="GCA196" s="78"/>
      <c r="GCB196" s="81"/>
      <c r="GCC196" s="102"/>
      <c r="GCD196" s="80"/>
      <c r="GCE196" s="78"/>
      <c r="GCF196" s="78"/>
      <c r="GCG196" s="78"/>
      <c r="GCH196" s="78"/>
      <c r="GCI196" s="83"/>
      <c r="GCJ196" s="84"/>
      <c r="GCK196" s="84"/>
      <c r="GCL196" s="84"/>
      <c r="GCM196" s="85"/>
      <c r="GCN196" s="78"/>
      <c r="GCO196" s="78"/>
      <c r="GCP196" s="78"/>
      <c r="GCQ196" s="100"/>
      <c r="GCR196" s="78"/>
      <c r="GCS196" s="81"/>
      <c r="GCT196" s="102"/>
      <c r="GCU196" s="80"/>
      <c r="GCV196" s="78"/>
      <c r="GCW196" s="78"/>
      <c r="GCX196" s="78"/>
      <c r="GCY196" s="78"/>
      <c r="GCZ196" s="83"/>
      <c r="GDA196" s="84"/>
      <c r="GDB196" s="84"/>
      <c r="GDC196" s="84"/>
      <c r="GDD196" s="85"/>
      <c r="GDE196" s="78"/>
      <c r="GDF196" s="78"/>
      <c r="GDG196" s="78"/>
      <c r="GDH196" s="100"/>
      <c r="GDI196" s="78"/>
      <c r="GDJ196" s="81"/>
      <c r="GDK196" s="102"/>
      <c r="GDL196" s="80"/>
      <c r="GDM196" s="78"/>
      <c r="GDN196" s="78"/>
      <c r="GDO196" s="78"/>
      <c r="GDP196" s="78"/>
      <c r="GDQ196" s="83"/>
      <c r="GDR196" s="84"/>
      <c r="GDS196" s="84"/>
      <c r="GDT196" s="84"/>
      <c r="GDU196" s="85"/>
      <c r="GDV196" s="78"/>
      <c r="GDW196" s="78"/>
      <c r="GDX196" s="78"/>
      <c r="GDY196" s="100"/>
      <c r="GDZ196" s="78"/>
      <c r="GEA196" s="81"/>
      <c r="GEB196" s="102"/>
      <c r="GEC196" s="80"/>
      <c r="GED196" s="78"/>
      <c r="GEE196" s="78"/>
      <c r="GEF196" s="78"/>
      <c r="GEG196" s="78"/>
      <c r="GEH196" s="83"/>
      <c r="GEI196" s="84"/>
      <c r="GEJ196" s="84"/>
      <c r="GEK196" s="84"/>
      <c r="GEL196" s="85"/>
      <c r="GEM196" s="78"/>
      <c r="GEN196" s="78"/>
      <c r="GEO196" s="78"/>
      <c r="GEP196" s="100"/>
      <c r="GEQ196" s="78"/>
      <c r="GER196" s="81"/>
      <c r="GES196" s="102"/>
      <c r="GET196" s="80"/>
      <c r="GEU196" s="78"/>
      <c r="GEV196" s="78"/>
      <c r="GEW196" s="78"/>
      <c r="GEX196" s="78"/>
      <c r="GEY196" s="83"/>
      <c r="GEZ196" s="84"/>
      <c r="GFA196" s="84"/>
      <c r="GFB196" s="84"/>
      <c r="GFC196" s="85"/>
      <c r="GFD196" s="78"/>
      <c r="GFE196" s="78"/>
      <c r="GFF196" s="78"/>
      <c r="GFG196" s="100"/>
      <c r="GFH196" s="78"/>
      <c r="GFI196" s="81"/>
      <c r="GFJ196" s="102"/>
      <c r="GFK196" s="80"/>
      <c r="GFL196" s="78"/>
      <c r="GFM196" s="78"/>
      <c r="GFN196" s="78"/>
      <c r="GFO196" s="78"/>
      <c r="GFP196" s="83"/>
      <c r="GFQ196" s="84"/>
      <c r="GFR196" s="84"/>
      <c r="GFS196" s="84"/>
      <c r="GFT196" s="85"/>
      <c r="GFU196" s="78"/>
      <c r="GFV196" s="78"/>
      <c r="GFW196" s="78"/>
      <c r="GFX196" s="100"/>
      <c r="GFY196" s="78"/>
      <c r="GFZ196" s="81"/>
      <c r="GGA196" s="102"/>
      <c r="GGB196" s="80"/>
      <c r="GGC196" s="78"/>
      <c r="GGD196" s="78"/>
      <c r="GGE196" s="78"/>
      <c r="GGF196" s="78"/>
      <c r="GGG196" s="83"/>
      <c r="GGH196" s="84"/>
      <c r="GGI196" s="84"/>
      <c r="GGJ196" s="84"/>
      <c r="GGK196" s="85"/>
      <c r="GGL196" s="78"/>
      <c r="GGM196" s="78"/>
      <c r="GGN196" s="78"/>
      <c r="GGO196" s="100"/>
      <c r="GGP196" s="78"/>
      <c r="GGQ196" s="81"/>
      <c r="GGR196" s="102"/>
      <c r="GGS196" s="80"/>
      <c r="GGT196" s="78"/>
      <c r="GGU196" s="78"/>
      <c r="GGV196" s="78"/>
      <c r="GGW196" s="78"/>
      <c r="GGX196" s="83"/>
      <c r="GGY196" s="84"/>
      <c r="GGZ196" s="84"/>
      <c r="GHA196" s="84"/>
      <c r="GHB196" s="85"/>
      <c r="GHC196" s="78"/>
      <c r="GHD196" s="78"/>
      <c r="GHE196" s="78"/>
      <c r="GHF196" s="100"/>
      <c r="GHG196" s="78"/>
      <c r="GHH196" s="81"/>
      <c r="GHI196" s="102"/>
      <c r="GHJ196" s="80"/>
      <c r="GHK196" s="78"/>
      <c r="GHL196" s="78"/>
      <c r="GHM196" s="78"/>
      <c r="GHN196" s="78"/>
      <c r="GHO196" s="83"/>
      <c r="GHP196" s="84"/>
      <c r="GHQ196" s="84"/>
      <c r="GHR196" s="84"/>
      <c r="GHS196" s="85"/>
      <c r="GHT196" s="78"/>
      <c r="GHU196" s="78"/>
      <c r="GHV196" s="78"/>
      <c r="GHW196" s="100"/>
      <c r="GHX196" s="78"/>
      <c r="GHY196" s="81"/>
      <c r="GHZ196" s="102"/>
      <c r="GIA196" s="80"/>
      <c r="GIB196" s="78"/>
      <c r="GIC196" s="78"/>
      <c r="GID196" s="78"/>
      <c r="GIE196" s="78"/>
      <c r="GIF196" s="83"/>
      <c r="GIG196" s="84"/>
      <c r="GIH196" s="84"/>
      <c r="GII196" s="84"/>
      <c r="GIJ196" s="85"/>
      <c r="GIK196" s="78"/>
      <c r="GIL196" s="78"/>
      <c r="GIM196" s="78"/>
      <c r="GIN196" s="100"/>
      <c r="GIO196" s="78"/>
      <c r="GIP196" s="81"/>
      <c r="GIQ196" s="102"/>
      <c r="GIR196" s="80"/>
      <c r="GIS196" s="78"/>
      <c r="GIT196" s="78"/>
      <c r="GIU196" s="78"/>
      <c r="GIV196" s="78"/>
      <c r="GIW196" s="83"/>
      <c r="GIX196" s="84"/>
      <c r="GIY196" s="84"/>
      <c r="GIZ196" s="84"/>
      <c r="GJA196" s="85"/>
      <c r="GJB196" s="78"/>
      <c r="GJC196" s="78"/>
      <c r="GJD196" s="78"/>
      <c r="GJE196" s="100"/>
      <c r="GJF196" s="78"/>
      <c r="GJG196" s="81"/>
      <c r="GJH196" s="102"/>
      <c r="GJI196" s="80"/>
      <c r="GJJ196" s="78"/>
      <c r="GJK196" s="78"/>
      <c r="GJL196" s="78"/>
      <c r="GJM196" s="78"/>
      <c r="GJN196" s="83"/>
      <c r="GJO196" s="84"/>
      <c r="GJP196" s="84"/>
      <c r="GJQ196" s="84"/>
      <c r="GJR196" s="85"/>
      <c r="GJS196" s="78"/>
      <c r="GJT196" s="78"/>
      <c r="GJU196" s="78"/>
      <c r="GJV196" s="100"/>
      <c r="GJW196" s="78"/>
      <c r="GJX196" s="81"/>
      <c r="GJY196" s="102"/>
      <c r="GJZ196" s="80"/>
      <c r="GKA196" s="78"/>
      <c r="GKB196" s="78"/>
      <c r="GKC196" s="78"/>
      <c r="GKD196" s="78"/>
      <c r="GKE196" s="83"/>
      <c r="GKF196" s="84"/>
      <c r="GKG196" s="84"/>
      <c r="GKH196" s="84"/>
      <c r="GKI196" s="85"/>
      <c r="GKJ196" s="78"/>
      <c r="GKK196" s="78"/>
      <c r="GKL196" s="78"/>
      <c r="GKM196" s="100"/>
      <c r="GKN196" s="78"/>
      <c r="GKO196" s="81"/>
      <c r="GKP196" s="102"/>
      <c r="GKQ196" s="80"/>
      <c r="GKR196" s="78"/>
      <c r="GKS196" s="78"/>
      <c r="GKT196" s="78"/>
      <c r="GKU196" s="78"/>
      <c r="GKV196" s="83"/>
      <c r="GKW196" s="84"/>
      <c r="GKX196" s="84"/>
      <c r="GKY196" s="84"/>
      <c r="GKZ196" s="85"/>
      <c r="GLA196" s="78"/>
      <c r="GLB196" s="78"/>
      <c r="GLC196" s="78"/>
      <c r="GLD196" s="100"/>
      <c r="GLE196" s="78"/>
      <c r="GLF196" s="81"/>
      <c r="GLG196" s="102"/>
      <c r="GLH196" s="80"/>
      <c r="GLI196" s="78"/>
      <c r="GLJ196" s="78"/>
      <c r="GLK196" s="78"/>
      <c r="GLL196" s="78"/>
      <c r="GLM196" s="83"/>
      <c r="GLN196" s="84"/>
      <c r="GLO196" s="84"/>
      <c r="GLP196" s="84"/>
      <c r="GLQ196" s="85"/>
      <c r="GLR196" s="78"/>
      <c r="GLS196" s="78"/>
      <c r="GLT196" s="78"/>
      <c r="GLU196" s="100"/>
      <c r="GLV196" s="78"/>
      <c r="GLW196" s="81"/>
      <c r="GLX196" s="102"/>
      <c r="GLY196" s="80"/>
      <c r="GLZ196" s="78"/>
      <c r="GMA196" s="78"/>
      <c r="GMB196" s="78"/>
      <c r="GMC196" s="78"/>
      <c r="GMD196" s="83"/>
      <c r="GME196" s="84"/>
      <c r="GMF196" s="84"/>
      <c r="GMG196" s="84"/>
      <c r="GMH196" s="85"/>
      <c r="GMI196" s="78"/>
      <c r="GMJ196" s="78"/>
      <c r="GMK196" s="78"/>
      <c r="GML196" s="100"/>
      <c r="GMM196" s="78"/>
      <c r="GMN196" s="81"/>
      <c r="GMO196" s="102"/>
      <c r="GMP196" s="80"/>
      <c r="GMQ196" s="78"/>
      <c r="GMR196" s="78"/>
      <c r="GMS196" s="78"/>
      <c r="GMT196" s="78"/>
      <c r="GMU196" s="83"/>
      <c r="GMV196" s="84"/>
      <c r="GMW196" s="84"/>
      <c r="GMX196" s="84"/>
      <c r="GMY196" s="85"/>
      <c r="GMZ196" s="78"/>
      <c r="GNA196" s="78"/>
      <c r="GNB196" s="78"/>
      <c r="GNC196" s="100"/>
      <c r="GND196" s="78"/>
      <c r="GNE196" s="81"/>
      <c r="GNF196" s="102"/>
      <c r="GNG196" s="80"/>
      <c r="GNH196" s="78"/>
      <c r="GNI196" s="78"/>
      <c r="GNJ196" s="78"/>
      <c r="GNK196" s="78"/>
      <c r="GNL196" s="83"/>
      <c r="GNM196" s="84"/>
      <c r="GNN196" s="84"/>
      <c r="GNO196" s="84"/>
      <c r="GNP196" s="85"/>
      <c r="GNQ196" s="78"/>
      <c r="GNR196" s="78"/>
      <c r="GNS196" s="78"/>
      <c r="GNT196" s="100"/>
      <c r="GNU196" s="78"/>
      <c r="GNV196" s="81"/>
      <c r="GNW196" s="102"/>
      <c r="GNX196" s="80"/>
      <c r="GNY196" s="78"/>
      <c r="GNZ196" s="78"/>
      <c r="GOA196" s="78"/>
      <c r="GOB196" s="78"/>
      <c r="GOC196" s="83"/>
      <c r="GOD196" s="84"/>
      <c r="GOE196" s="84"/>
      <c r="GOF196" s="84"/>
      <c r="GOG196" s="85"/>
      <c r="GOH196" s="78"/>
      <c r="GOI196" s="78"/>
      <c r="GOJ196" s="78"/>
      <c r="GOK196" s="100"/>
      <c r="GOL196" s="78"/>
      <c r="GOM196" s="81"/>
      <c r="GON196" s="102"/>
      <c r="GOO196" s="80"/>
      <c r="GOP196" s="78"/>
      <c r="GOQ196" s="78"/>
      <c r="GOR196" s="78"/>
      <c r="GOS196" s="78"/>
      <c r="GOT196" s="83"/>
      <c r="GOU196" s="84"/>
      <c r="GOV196" s="84"/>
      <c r="GOW196" s="84"/>
      <c r="GOX196" s="85"/>
      <c r="GOY196" s="78"/>
      <c r="GOZ196" s="78"/>
      <c r="GPA196" s="78"/>
      <c r="GPB196" s="100"/>
      <c r="GPC196" s="78"/>
      <c r="GPD196" s="81"/>
      <c r="GPE196" s="102"/>
      <c r="GPF196" s="80"/>
      <c r="GPG196" s="78"/>
      <c r="GPH196" s="78"/>
      <c r="GPI196" s="78"/>
      <c r="GPJ196" s="78"/>
      <c r="GPK196" s="83"/>
      <c r="GPL196" s="84"/>
      <c r="GPM196" s="84"/>
      <c r="GPN196" s="84"/>
      <c r="GPO196" s="85"/>
      <c r="GPP196" s="78"/>
      <c r="GPQ196" s="78"/>
      <c r="GPR196" s="78"/>
      <c r="GPS196" s="100"/>
      <c r="GPT196" s="78"/>
      <c r="GPU196" s="81"/>
      <c r="GPV196" s="102"/>
      <c r="GPW196" s="80"/>
      <c r="GPX196" s="78"/>
      <c r="GPY196" s="78"/>
      <c r="GPZ196" s="78"/>
      <c r="GQA196" s="78"/>
      <c r="GQB196" s="83"/>
      <c r="GQC196" s="84"/>
      <c r="GQD196" s="84"/>
      <c r="GQE196" s="84"/>
      <c r="GQF196" s="85"/>
      <c r="GQG196" s="78"/>
      <c r="GQH196" s="78"/>
      <c r="GQI196" s="78"/>
      <c r="GQJ196" s="100"/>
      <c r="GQK196" s="78"/>
      <c r="GQL196" s="81"/>
      <c r="GQM196" s="102"/>
      <c r="GQN196" s="80"/>
      <c r="GQO196" s="78"/>
      <c r="GQP196" s="78"/>
      <c r="GQQ196" s="78"/>
      <c r="GQR196" s="78"/>
      <c r="GQS196" s="83"/>
      <c r="GQT196" s="84"/>
      <c r="GQU196" s="84"/>
      <c r="GQV196" s="84"/>
      <c r="GQW196" s="85"/>
      <c r="GQX196" s="78"/>
      <c r="GQY196" s="78"/>
      <c r="GQZ196" s="78"/>
      <c r="GRA196" s="100"/>
      <c r="GRB196" s="78"/>
      <c r="GRC196" s="81"/>
      <c r="GRD196" s="102"/>
      <c r="GRE196" s="80"/>
      <c r="GRF196" s="78"/>
      <c r="GRG196" s="78"/>
      <c r="GRH196" s="78"/>
      <c r="GRI196" s="78"/>
      <c r="GRJ196" s="83"/>
      <c r="GRK196" s="84"/>
      <c r="GRL196" s="84"/>
      <c r="GRM196" s="84"/>
      <c r="GRN196" s="85"/>
      <c r="GRO196" s="78"/>
      <c r="GRP196" s="78"/>
      <c r="GRQ196" s="78"/>
      <c r="GRR196" s="100"/>
      <c r="GRS196" s="78"/>
      <c r="GRT196" s="81"/>
      <c r="GRU196" s="102"/>
      <c r="GRV196" s="80"/>
      <c r="GRW196" s="78"/>
      <c r="GRX196" s="78"/>
      <c r="GRY196" s="78"/>
      <c r="GRZ196" s="78"/>
      <c r="GSA196" s="83"/>
      <c r="GSB196" s="84"/>
      <c r="GSC196" s="84"/>
      <c r="GSD196" s="84"/>
      <c r="GSE196" s="85"/>
      <c r="GSF196" s="78"/>
      <c r="GSG196" s="78"/>
      <c r="GSH196" s="78"/>
      <c r="GSI196" s="100"/>
      <c r="GSJ196" s="78"/>
      <c r="GSK196" s="81"/>
      <c r="GSL196" s="102"/>
      <c r="GSM196" s="80"/>
      <c r="GSN196" s="78"/>
      <c r="GSO196" s="78"/>
      <c r="GSP196" s="78"/>
      <c r="GSQ196" s="78"/>
      <c r="GSR196" s="83"/>
      <c r="GSS196" s="84"/>
      <c r="GST196" s="84"/>
      <c r="GSU196" s="84"/>
      <c r="GSV196" s="85"/>
      <c r="GSW196" s="78"/>
      <c r="GSX196" s="78"/>
      <c r="GSY196" s="78"/>
      <c r="GSZ196" s="100"/>
      <c r="GTA196" s="78"/>
      <c r="GTB196" s="81"/>
      <c r="GTC196" s="102"/>
      <c r="GTD196" s="80"/>
      <c r="GTE196" s="78"/>
      <c r="GTF196" s="78"/>
      <c r="GTG196" s="78"/>
      <c r="GTH196" s="78"/>
      <c r="GTI196" s="83"/>
      <c r="GTJ196" s="84"/>
      <c r="GTK196" s="84"/>
      <c r="GTL196" s="84"/>
      <c r="GTM196" s="85"/>
      <c r="GTN196" s="78"/>
      <c r="GTO196" s="78"/>
      <c r="GTP196" s="78"/>
      <c r="GTQ196" s="100"/>
      <c r="GTR196" s="78"/>
      <c r="GTS196" s="81"/>
      <c r="GTT196" s="102"/>
      <c r="GTU196" s="80"/>
      <c r="GTV196" s="78"/>
      <c r="GTW196" s="78"/>
      <c r="GTX196" s="78"/>
      <c r="GTY196" s="78"/>
      <c r="GTZ196" s="83"/>
      <c r="GUA196" s="84"/>
      <c r="GUB196" s="84"/>
      <c r="GUC196" s="84"/>
      <c r="GUD196" s="85"/>
      <c r="GUE196" s="78"/>
      <c r="GUF196" s="78"/>
      <c r="GUG196" s="78"/>
      <c r="GUH196" s="100"/>
      <c r="GUI196" s="78"/>
      <c r="GUJ196" s="81"/>
      <c r="GUK196" s="102"/>
      <c r="GUL196" s="80"/>
      <c r="GUM196" s="78"/>
      <c r="GUN196" s="78"/>
      <c r="GUO196" s="78"/>
      <c r="GUP196" s="78"/>
      <c r="GUQ196" s="83"/>
      <c r="GUR196" s="84"/>
      <c r="GUS196" s="84"/>
      <c r="GUT196" s="84"/>
      <c r="GUU196" s="85"/>
      <c r="GUV196" s="78"/>
      <c r="GUW196" s="78"/>
      <c r="GUX196" s="78"/>
      <c r="GUY196" s="100"/>
      <c r="GUZ196" s="78"/>
      <c r="GVA196" s="81"/>
      <c r="GVB196" s="102"/>
      <c r="GVC196" s="80"/>
      <c r="GVD196" s="78"/>
      <c r="GVE196" s="78"/>
      <c r="GVF196" s="78"/>
      <c r="GVG196" s="78"/>
      <c r="GVH196" s="83"/>
      <c r="GVI196" s="84"/>
      <c r="GVJ196" s="84"/>
      <c r="GVK196" s="84"/>
      <c r="GVL196" s="85"/>
      <c r="GVM196" s="78"/>
      <c r="GVN196" s="78"/>
      <c r="GVO196" s="78"/>
      <c r="GVP196" s="100"/>
      <c r="GVQ196" s="78"/>
      <c r="GVR196" s="81"/>
      <c r="GVS196" s="102"/>
      <c r="GVT196" s="80"/>
      <c r="GVU196" s="78"/>
      <c r="GVV196" s="78"/>
      <c r="GVW196" s="78"/>
      <c r="GVX196" s="78"/>
      <c r="GVY196" s="83"/>
      <c r="GVZ196" s="84"/>
      <c r="GWA196" s="84"/>
      <c r="GWB196" s="84"/>
      <c r="GWC196" s="85"/>
      <c r="GWD196" s="78"/>
      <c r="GWE196" s="78"/>
      <c r="GWF196" s="78"/>
      <c r="GWG196" s="100"/>
      <c r="GWH196" s="78"/>
      <c r="GWI196" s="81"/>
      <c r="GWJ196" s="102"/>
      <c r="GWK196" s="80"/>
      <c r="GWL196" s="78"/>
      <c r="GWM196" s="78"/>
      <c r="GWN196" s="78"/>
      <c r="GWO196" s="78"/>
      <c r="GWP196" s="83"/>
      <c r="GWQ196" s="84"/>
      <c r="GWR196" s="84"/>
      <c r="GWS196" s="84"/>
      <c r="GWT196" s="85"/>
      <c r="GWU196" s="78"/>
      <c r="GWV196" s="78"/>
      <c r="GWW196" s="78"/>
      <c r="GWX196" s="100"/>
      <c r="GWY196" s="78"/>
      <c r="GWZ196" s="81"/>
      <c r="GXA196" s="102"/>
      <c r="GXB196" s="80"/>
      <c r="GXC196" s="78"/>
      <c r="GXD196" s="78"/>
      <c r="GXE196" s="78"/>
      <c r="GXF196" s="78"/>
      <c r="GXG196" s="83"/>
      <c r="GXH196" s="84"/>
      <c r="GXI196" s="84"/>
      <c r="GXJ196" s="84"/>
      <c r="GXK196" s="85"/>
      <c r="GXL196" s="78"/>
      <c r="GXM196" s="78"/>
      <c r="GXN196" s="78"/>
      <c r="GXO196" s="100"/>
      <c r="GXP196" s="78"/>
      <c r="GXQ196" s="81"/>
      <c r="GXR196" s="102"/>
      <c r="GXS196" s="80"/>
      <c r="GXT196" s="78"/>
      <c r="GXU196" s="78"/>
      <c r="GXV196" s="78"/>
      <c r="GXW196" s="78"/>
      <c r="GXX196" s="83"/>
      <c r="GXY196" s="84"/>
      <c r="GXZ196" s="84"/>
      <c r="GYA196" s="84"/>
      <c r="GYB196" s="85"/>
      <c r="GYC196" s="78"/>
      <c r="GYD196" s="78"/>
      <c r="GYE196" s="78"/>
      <c r="GYF196" s="100"/>
      <c r="GYG196" s="78"/>
      <c r="GYH196" s="81"/>
      <c r="GYI196" s="102"/>
      <c r="GYJ196" s="80"/>
      <c r="GYK196" s="78"/>
      <c r="GYL196" s="78"/>
      <c r="GYM196" s="78"/>
      <c r="GYN196" s="78"/>
      <c r="GYO196" s="83"/>
      <c r="GYP196" s="84"/>
      <c r="GYQ196" s="84"/>
      <c r="GYR196" s="84"/>
      <c r="GYS196" s="85"/>
      <c r="GYT196" s="78"/>
      <c r="GYU196" s="78"/>
      <c r="GYV196" s="78"/>
      <c r="GYW196" s="100"/>
      <c r="GYX196" s="78"/>
      <c r="GYY196" s="81"/>
      <c r="GYZ196" s="102"/>
      <c r="GZA196" s="80"/>
      <c r="GZB196" s="78"/>
      <c r="GZC196" s="78"/>
      <c r="GZD196" s="78"/>
      <c r="GZE196" s="78"/>
      <c r="GZF196" s="83"/>
      <c r="GZG196" s="84"/>
      <c r="GZH196" s="84"/>
      <c r="GZI196" s="84"/>
      <c r="GZJ196" s="85"/>
      <c r="GZK196" s="78"/>
      <c r="GZL196" s="78"/>
      <c r="GZM196" s="78"/>
      <c r="GZN196" s="100"/>
      <c r="GZO196" s="78"/>
      <c r="GZP196" s="81"/>
      <c r="GZQ196" s="102"/>
      <c r="GZR196" s="80"/>
      <c r="GZS196" s="78"/>
      <c r="GZT196" s="78"/>
      <c r="GZU196" s="78"/>
      <c r="GZV196" s="78"/>
      <c r="GZW196" s="83"/>
      <c r="GZX196" s="84"/>
      <c r="GZY196" s="84"/>
      <c r="GZZ196" s="84"/>
      <c r="HAA196" s="85"/>
      <c r="HAB196" s="78"/>
      <c r="HAC196" s="78"/>
      <c r="HAD196" s="78"/>
      <c r="HAE196" s="100"/>
      <c r="HAF196" s="78"/>
      <c r="HAG196" s="81"/>
      <c r="HAH196" s="102"/>
      <c r="HAI196" s="80"/>
      <c r="HAJ196" s="78"/>
      <c r="HAK196" s="78"/>
      <c r="HAL196" s="78"/>
      <c r="HAM196" s="78"/>
      <c r="HAN196" s="83"/>
      <c r="HAO196" s="84"/>
      <c r="HAP196" s="84"/>
      <c r="HAQ196" s="84"/>
      <c r="HAR196" s="85"/>
      <c r="HAS196" s="78"/>
      <c r="HAT196" s="78"/>
      <c r="HAU196" s="78"/>
      <c r="HAV196" s="100"/>
      <c r="HAW196" s="78"/>
      <c r="HAX196" s="81"/>
      <c r="HAY196" s="102"/>
      <c r="HAZ196" s="80"/>
      <c r="HBA196" s="78"/>
      <c r="HBB196" s="78"/>
      <c r="HBC196" s="78"/>
      <c r="HBD196" s="78"/>
      <c r="HBE196" s="83"/>
      <c r="HBF196" s="84"/>
      <c r="HBG196" s="84"/>
      <c r="HBH196" s="84"/>
      <c r="HBI196" s="85"/>
      <c r="HBJ196" s="78"/>
      <c r="HBK196" s="78"/>
      <c r="HBL196" s="78"/>
      <c r="HBM196" s="100"/>
      <c r="HBN196" s="78"/>
      <c r="HBO196" s="81"/>
      <c r="HBP196" s="102"/>
      <c r="HBQ196" s="80"/>
      <c r="HBR196" s="78"/>
      <c r="HBS196" s="78"/>
      <c r="HBT196" s="78"/>
      <c r="HBU196" s="78"/>
      <c r="HBV196" s="83"/>
      <c r="HBW196" s="84"/>
      <c r="HBX196" s="84"/>
      <c r="HBY196" s="84"/>
      <c r="HBZ196" s="85"/>
      <c r="HCA196" s="78"/>
      <c r="HCB196" s="78"/>
      <c r="HCC196" s="78"/>
      <c r="HCD196" s="100"/>
      <c r="HCE196" s="78"/>
      <c r="HCF196" s="81"/>
      <c r="HCG196" s="102"/>
      <c r="HCH196" s="80"/>
      <c r="HCI196" s="78"/>
      <c r="HCJ196" s="78"/>
      <c r="HCK196" s="78"/>
      <c r="HCL196" s="78"/>
      <c r="HCM196" s="83"/>
      <c r="HCN196" s="84"/>
      <c r="HCO196" s="84"/>
      <c r="HCP196" s="84"/>
      <c r="HCQ196" s="85"/>
      <c r="HCR196" s="78"/>
      <c r="HCS196" s="78"/>
      <c r="HCT196" s="78"/>
      <c r="HCU196" s="100"/>
      <c r="HCV196" s="78"/>
      <c r="HCW196" s="81"/>
      <c r="HCX196" s="102"/>
      <c r="HCY196" s="80"/>
      <c r="HCZ196" s="78"/>
      <c r="HDA196" s="78"/>
      <c r="HDB196" s="78"/>
      <c r="HDC196" s="78"/>
      <c r="HDD196" s="83"/>
      <c r="HDE196" s="84"/>
      <c r="HDF196" s="84"/>
      <c r="HDG196" s="84"/>
      <c r="HDH196" s="85"/>
      <c r="HDI196" s="78"/>
      <c r="HDJ196" s="78"/>
      <c r="HDK196" s="78"/>
      <c r="HDL196" s="100"/>
      <c r="HDM196" s="78"/>
      <c r="HDN196" s="81"/>
      <c r="HDO196" s="102"/>
      <c r="HDP196" s="80"/>
      <c r="HDQ196" s="78"/>
      <c r="HDR196" s="78"/>
      <c r="HDS196" s="78"/>
      <c r="HDT196" s="78"/>
      <c r="HDU196" s="83"/>
      <c r="HDV196" s="84"/>
      <c r="HDW196" s="84"/>
      <c r="HDX196" s="84"/>
      <c r="HDY196" s="85"/>
      <c r="HDZ196" s="78"/>
      <c r="HEA196" s="78"/>
      <c r="HEB196" s="78"/>
      <c r="HEC196" s="100"/>
      <c r="HED196" s="78"/>
      <c r="HEE196" s="81"/>
      <c r="HEF196" s="102"/>
      <c r="HEG196" s="80"/>
      <c r="HEH196" s="78"/>
      <c r="HEI196" s="78"/>
      <c r="HEJ196" s="78"/>
      <c r="HEK196" s="78"/>
      <c r="HEL196" s="83"/>
      <c r="HEM196" s="84"/>
      <c r="HEN196" s="84"/>
      <c r="HEO196" s="84"/>
      <c r="HEP196" s="85"/>
      <c r="HEQ196" s="78"/>
      <c r="HER196" s="78"/>
      <c r="HES196" s="78"/>
      <c r="HET196" s="100"/>
      <c r="HEU196" s="78"/>
      <c r="HEV196" s="81"/>
      <c r="HEW196" s="102"/>
      <c r="HEX196" s="80"/>
      <c r="HEY196" s="78"/>
      <c r="HEZ196" s="78"/>
      <c r="HFA196" s="78"/>
      <c r="HFB196" s="78"/>
      <c r="HFC196" s="83"/>
      <c r="HFD196" s="84"/>
      <c r="HFE196" s="84"/>
      <c r="HFF196" s="84"/>
      <c r="HFG196" s="85"/>
      <c r="HFH196" s="78"/>
      <c r="HFI196" s="78"/>
      <c r="HFJ196" s="78"/>
      <c r="HFK196" s="100"/>
      <c r="HFL196" s="78"/>
      <c r="HFM196" s="81"/>
      <c r="HFN196" s="102"/>
      <c r="HFO196" s="80"/>
      <c r="HFP196" s="78"/>
      <c r="HFQ196" s="78"/>
      <c r="HFR196" s="78"/>
      <c r="HFS196" s="78"/>
      <c r="HFT196" s="83"/>
      <c r="HFU196" s="84"/>
      <c r="HFV196" s="84"/>
      <c r="HFW196" s="84"/>
      <c r="HFX196" s="85"/>
      <c r="HFY196" s="78"/>
      <c r="HFZ196" s="78"/>
      <c r="HGA196" s="78"/>
      <c r="HGB196" s="100"/>
      <c r="HGC196" s="78"/>
      <c r="HGD196" s="81"/>
      <c r="HGE196" s="102"/>
      <c r="HGF196" s="80"/>
      <c r="HGG196" s="78"/>
      <c r="HGH196" s="78"/>
      <c r="HGI196" s="78"/>
      <c r="HGJ196" s="78"/>
      <c r="HGK196" s="83"/>
      <c r="HGL196" s="84"/>
      <c r="HGM196" s="84"/>
      <c r="HGN196" s="84"/>
      <c r="HGO196" s="85"/>
      <c r="HGP196" s="78"/>
      <c r="HGQ196" s="78"/>
      <c r="HGR196" s="78"/>
      <c r="HGS196" s="100"/>
      <c r="HGT196" s="78"/>
      <c r="HGU196" s="81"/>
      <c r="HGV196" s="102"/>
      <c r="HGW196" s="80"/>
      <c r="HGX196" s="78"/>
      <c r="HGY196" s="78"/>
      <c r="HGZ196" s="78"/>
      <c r="HHA196" s="78"/>
      <c r="HHB196" s="83"/>
      <c r="HHC196" s="84"/>
      <c r="HHD196" s="84"/>
      <c r="HHE196" s="84"/>
      <c r="HHF196" s="85"/>
      <c r="HHG196" s="78"/>
      <c r="HHH196" s="78"/>
      <c r="HHI196" s="78"/>
      <c r="HHJ196" s="100"/>
      <c r="HHK196" s="78"/>
      <c r="HHL196" s="81"/>
      <c r="HHM196" s="102"/>
      <c r="HHN196" s="80"/>
      <c r="HHO196" s="78"/>
      <c r="HHP196" s="78"/>
      <c r="HHQ196" s="78"/>
      <c r="HHR196" s="78"/>
      <c r="HHS196" s="83"/>
      <c r="HHT196" s="84"/>
      <c r="HHU196" s="84"/>
      <c r="HHV196" s="84"/>
      <c r="HHW196" s="85"/>
      <c r="HHX196" s="78"/>
      <c r="HHY196" s="78"/>
      <c r="HHZ196" s="78"/>
      <c r="HIA196" s="100"/>
      <c r="HIB196" s="78"/>
      <c r="HIC196" s="81"/>
      <c r="HID196" s="102"/>
      <c r="HIE196" s="80"/>
      <c r="HIF196" s="78"/>
      <c r="HIG196" s="78"/>
      <c r="HIH196" s="78"/>
      <c r="HII196" s="78"/>
      <c r="HIJ196" s="83"/>
      <c r="HIK196" s="84"/>
      <c r="HIL196" s="84"/>
      <c r="HIM196" s="84"/>
      <c r="HIN196" s="85"/>
      <c r="HIO196" s="78"/>
      <c r="HIP196" s="78"/>
      <c r="HIQ196" s="78"/>
      <c r="HIR196" s="100"/>
      <c r="HIS196" s="78"/>
      <c r="HIT196" s="81"/>
      <c r="HIU196" s="102"/>
      <c r="HIV196" s="80"/>
      <c r="HIW196" s="78"/>
      <c r="HIX196" s="78"/>
      <c r="HIY196" s="78"/>
      <c r="HIZ196" s="78"/>
      <c r="HJA196" s="83"/>
      <c r="HJB196" s="84"/>
      <c r="HJC196" s="84"/>
      <c r="HJD196" s="84"/>
      <c r="HJE196" s="85"/>
      <c r="HJF196" s="78"/>
      <c r="HJG196" s="78"/>
      <c r="HJH196" s="78"/>
      <c r="HJI196" s="100"/>
      <c r="HJJ196" s="78"/>
      <c r="HJK196" s="81"/>
      <c r="HJL196" s="102"/>
      <c r="HJM196" s="80"/>
      <c r="HJN196" s="78"/>
      <c r="HJO196" s="78"/>
      <c r="HJP196" s="78"/>
      <c r="HJQ196" s="78"/>
      <c r="HJR196" s="83"/>
      <c r="HJS196" s="84"/>
      <c r="HJT196" s="84"/>
      <c r="HJU196" s="84"/>
      <c r="HJV196" s="85"/>
      <c r="HJW196" s="78"/>
      <c r="HJX196" s="78"/>
      <c r="HJY196" s="78"/>
      <c r="HJZ196" s="100"/>
      <c r="HKA196" s="78"/>
      <c r="HKB196" s="81"/>
      <c r="HKC196" s="102"/>
      <c r="HKD196" s="80"/>
      <c r="HKE196" s="78"/>
      <c r="HKF196" s="78"/>
      <c r="HKG196" s="78"/>
      <c r="HKH196" s="78"/>
      <c r="HKI196" s="83"/>
      <c r="HKJ196" s="84"/>
      <c r="HKK196" s="84"/>
      <c r="HKL196" s="84"/>
      <c r="HKM196" s="85"/>
      <c r="HKN196" s="78"/>
      <c r="HKO196" s="78"/>
      <c r="HKP196" s="78"/>
      <c r="HKQ196" s="100"/>
      <c r="HKR196" s="78"/>
      <c r="HKS196" s="81"/>
      <c r="HKT196" s="102"/>
      <c r="HKU196" s="80"/>
      <c r="HKV196" s="78"/>
      <c r="HKW196" s="78"/>
      <c r="HKX196" s="78"/>
      <c r="HKY196" s="78"/>
      <c r="HKZ196" s="83"/>
      <c r="HLA196" s="84"/>
      <c r="HLB196" s="84"/>
      <c r="HLC196" s="84"/>
      <c r="HLD196" s="85"/>
      <c r="HLE196" s="78"/>
      <c r="HLF196" s="78"/>
      <c r="HLG196" s="78"/>
      <c r="HLH196" s="100"/>
      <c r="HLI196" s="78"/>
      <c r="HLJ196" s="81"/>
      <c r="HLK196" s="102"/>
      <c r="HLL196" s="80"/>
      <c r="HLM196" s="78"/>
      <c r="HLN196" s="78"/>
      <c r="HLO196" s="78"/>
      <c r="HLP196" s="78"/>
      <c r="HLQ196" s="83"/>
      <c r="HLR196" s="84"/>
      <c r="HLS196" s="84"/>
      <c r="HLT196" s="84"/>
      <c r="HLU196" s="85"/>
      <c r="HLV196" s="78"/>
      <c r="HLW196" s="78"/>
      <c r="HLX196" s="78"/>
      <c r="HLY196" s="100"/>
      <c r="HLZ196" s="78"/>
      <c r="HMA196" s="81"/>
      <c r="HMB196" s="102"/>
      <c r="HMC196" s="80"/>
      <c r="HMD196" s="78"/>
      <c r="HME196" s="78"/>
      <c r="HMF196" s="78"/>
      <c r="HMG196" s="78"/>
      <c r="HMH196" s="83"/>
      <c r="HMI196" s="84"/>
      <c r="HMJ196" s="84"/>
      <c r="HMK196" s="84"/>
      <c r="HML196" s="85"/>
      <c r="HMM196" s="78"/>
      <c r="HMN196" s="78"/>
      <c r="HMO196" s="78"/>
      <c r="HMP196" s="100"/>
      <c r="HMQ196" s="78"/>
      <c r="HMR196" s="81"/>
      <c r="HMS196" s="102"/>
      <c r="HMT196" s="80"/>
      <c r="HMU196" s="78"/>
      <c r="HMV196" s="78"/>
      <c r="HMW196" s="78"/>
      <c r="HMX196" s="78"/>
      <c r="HMY196" s="83"/>
      <c r="HMZ196" s="84"/>
      <c r="HNA196" s="84"/>
      <c r="HNB196" s="84"/>
      <c r="HNC196" s="85"/>
      <c r="HND196" s="78"/>
      <c r="HNE196" s="78"/>
      <c r="HNF196" s="78"/>
      <c r="HNG196" s="100"/>
      <c r="HNH196" s="78"/>
      <c r="HNI196" s="81"/>
      <c r="HNJ196" s="102"/>
      <c r="HNK196" s="80"/>
      <c r="HNL196" s="78"/>
      <c r="HNM196" s="78"/>
      <c r="HNN196" s="78"/>
      <c r="HNO196" s="78"/>
      <c r="HNP196" s="83"/>
      <c r="HNQ196" s="84"/>
      <c r="HNR196" s="84"/>
      <c r="HNS196" s="84"/>
      <c r="HNT196" s="85"/>
      <c r="HNU196" s="78"/>
      <c r="HNV196" s="78"/>
      <c r="HNW196" s="78"/>
      <c r="HNX196" s="100"/>
      <c r="HNY196" s="78"/>
      <c r="HNZ196" s="81"/>
      <c r="HOA196" s="102"/>
      <c r="HOB196" s="80"/>
      <c r="HOC196" s="78"/>
      <c r="HOD196" s="78"/>
      <c r="HOE196" s="78"/>
      <c r="HOF196" s="78"/>
      <c r="HOG196" s="83"/>
      <c r="HOH196" s="84"/>
      <c r="HOI196" s="84"/>
      <c r="HOJ196" s="84"/>
      <c r="HOK196" s="85"/>
      <c r="HOL196" s="78"/>
      <c r="HOM196" s="78"/>
      <c r="HON196" s="78"/>
      <c r="HOO196" s="100"/>
      <c r="HOP196" s="78"/>
      <c r="HOQ196" s="81"/>
      <c r="HOR196" s="102"/>
      <c r="HOS196" s="80"/>
      <c r="HOT196" s="78"/>
      <c r="HOU196" s="78"/>
      <c r="HOV196" s="78"/>
      <c r="HOW196" s="78"/>
      <c r="HOX196" s="83"/>
      <c r="HOY196" s="84"/>
      <c r="HOZ196" s="84"/>
      <c r="HPA196" s="84"/>
      <c r="HPB196" s="85"/>
      <c r="HPC196" s="78"/>
      <c r="HPD196" s="78"/>
      <c r="HPE196" s="78"/>
      <c r="HPF196" s="100"/>
      <c r="HPG196" s="78"/>
      <c r="HPH196" s="81"/>
      <c r="HPI196" s="102"/>
      <c r="HPJ196" s="80"/>
      <c r="HPK196" s="78"/>
      <c r="HPL196" s="78"/>
      <c r="HPM196" s="78"/>
      <c r="HPN196" s="78"/>
      <c r="HPO196" s="83"/>
      <c r="HPP196" s="84"/>
      <c r="HPQ196" s="84"/>
      <c r="HPR196" s="84"/>
      <c r="HPS196" s="85"/>
      <c r="HPT196" s="78"/>
      <c r="HPU196" s="78"/>
      <c r="HPV196" s="78"/>
      <c r="HPW196" s="100"/>
      <c r="HPX196" s="78"/>
      <c r="HPY196" s="81"/>
      <c r="HPZ196" s="102"/>
      <c r="HQA196" s="80"/>
      <c r="HQB196" s="78"/>
      <c r="HQC196" s="78"/>
      <c r="HQD196" s="78"/>
      <c r="HQE196" s="78"/>
      <c r="HQF196" s="83"/>
      <c r="HQG196" s="84"/>
      <c r="HQH196" s="84"/>
      <c r="HQI196" s="84"/>
      <c r="HQJ196" s="85"/>
      <c r="HQK196" s="78"/>
      <c r="HQL196" s="78"/>
      <c r="HQM196" s="78"/>
      <c r="HQN196" s="100"/>
      <c r="HQO196" s="78"/>
      <c r="HQP196" s="81"/>
      <c r="HQQ196" s="102"/>
      <c r="HQR196" s="80"/>
      <c r="HQS196" s="78"/>
      <c r="HQT196" s="78"/>
      <c r="HQU196" s="78"/>
      <c r="HQV196" s="78"/>
      <c r="HQW196" s="83"/>
      <c r="HQX196" s="84"/>
      <c r="HQY196" s="84"/>
      <c r="HQZ196" s="84"/>
      <c r="HRA196" s="85"/>
      <c r="HRB196" s="78"/>
      <c r="HRC196" s="78"/>
      <c r="HRD196" s="78"/>
      <c r="HRE196" s="100"/>
      <c r="HRF196" s="78"/>
      <c r="HRG196" s="81"/>
      <c r="HRH196" s="102"/>
      <c r="HRI196" s="80"/>
      <c r="HRJ196" s="78"/>
      <c r="HRK196" s="78"/>
      <c r="HRL196" s="78"/>
      <c r="HRM196" s="78"/>
      <c r="HRN196" s="83"/>
      <c r="HRO196" s="84"/>
      <c r="HRP196" s="84"/>
      <c r="HRQ196" s="84"/>
      <c r="HRR196" s="85"/>
      <c r="HRS196" s="78"/>
      <c r="HRT196" s="78"/>
      <c r="HRU196" s="78"/>
      <c r="HRV196" s="100"/>
      <c r="HRW196" s="78"/>
      <c r="HRX196" s="81"/>
      <c r="HRY196" s="102"/>
      <c r="HRZ196" s="80"/>
      <c r="HSA196" s="78"/>
      <c r="HSB196" s="78"/>
      <c r="HSC196" s="78"/>
      <c r="HSD196" s="78"/>
      <c r="HSE196" s="83"/>
      <c r="HSF196" s="84"/>
      <c r="HSG196" s="84"/>
      <c r="HSH196" s="84"/>
      <c r="HSI196" s="85"/>
      <c r="HSJ196" s="78"/>
      <c r="HSK196" s="78"/>
      <c r="HSL196" s="78"/>
      <c r="HSM196" s="100"/>
      <c r="HSN196" s="78"/>
      <c r="HSO196" s="81"/>
      <c r="HSP196" s="102"/>
      <c r="HSQ196" s="80"/>
      <c r="HSR196" s="78"/>
      <c r="HSS196" s="78"/>
      <c r="HST196" s="78"/>
      <c r="HSU196" s="78"/>
      <c r="HSV196" s="83"/>
      <c r="HSW196" s="84"/>
      <c r="HSX196" s="84"/>
      <c r="HSY196" s="84"/>
      <c r="HSZ196" s="85"/>
      <c r="HTA196" s="78"/>
      <c r="HTB196" s="78"/>
      <c r="HTC196" s="78"/>
      <c r="HTD196" s="100"/>
      <c r="HTE196" s="78"/>
      <c r="HTF196" s="81"/>
      <c r="HTG196" s="102"/>
      <c r="HTH196" s="80"/>
      <c r="HTI196" s="78"/>
      <c r="HTJ196" s="78"/>
      <c r="HTK196" s="78"/>
      <c r="HTL196" s="78"/>
      <c r="HTM196" s="83"/>
      <c r="HTN196" s="84"/>
      <c r="HTO196" s="84"/>
      <c r="HTP196" s="84"/>
      <c r="HTQ196" s="85"/>
      <c r="HTR196" s="78"/>
      <c r="HTS196" s="78"/>
      <c r="HTT196" s="78"/>
      <c r="HTU196" s="100"/>
      <c r="HTV196" s="78"/>
      <c r="HTW196" s="81"/>
      <c r="HTX196" s="102"/>
      <c r="HTY196" s="80"/>
      <c r="HTZ196" s="78"/>
      <c r="HUA196" s="78"/>
      <c r="HUB196" s="78"/>
      <c r="HUC196" s="78"/>
      <c r="HUD196" s="83"/>
      <c r="HUE196" s="84"/>
      <c r="HUF196" s="84"/>
      <c r="HUG196" s="84"/>
      <c r="HUH196" s="85"/>
      <c r="HUI196" s="78"/>
      <c r="HUJ196" s="78"/>
      <c r="HUK196" s="78"/>
      <c r="HUL196" s="100"/>
      <c r="HUM196" s="78"/>
      <c r="HUN196" s="81"/>
      <c r="HUO196" s="102"/>
      <c r="HUP196" s="80"/>
      <c r="HUQ196" s="78"/>
      <c r="HUR196" s="78"/>
      <c r="HUS196" s="78"/>
      <c r="HUT196" s="78"/>
      <c r="HUU196" s="83"/>
      <c r="HUV196" s="84"/>
      <c r="HUW196" s="84"/>
      <c r="HUX196" s="84"/>
      <c r="HUY196" s="85"/>
      <c r="HUZ196" s="78"/>
      <c r="HVA196" s="78"/>
      <c r="HVB196" s="78"/>
      <c r="HVC196" s="100"/>
      <c r="HVD196" s="78"/>
      <c r="HVE196" s="81"/>
      <c r="HVF196" s="102"/>
      <c r="HVG196" s="80"/>
      <c r="HVH196" s="78"/>
      <c r="HVI196" s="78"/>
      <c r="HVJ196" s="78"/>
      <c r="HVK196" s="78"/>
      <c r="HVL196" s="83"/>
      <c r="HVM196" s="84"/>
      <c r="HVN196" s="84"/>
      <c r="HVO196" s="84"/>
      <c r="HVP196" s="85"/>
      <c r="HVQ196" s="78"/>
      <c r="HVR196" s="78"/>
      <c r="HVS196" s="78"/>
      <c r="HVT196" s="100"/>
      <c r="HVU196" s="78"/>
      <c r="HVV196" s="81"/>
      <c r="HVW196" s="102"/>
      <c r="HVX196" s="80"/>
      <c r="HVY196" s="78"/>
      <c r="HVZ196" s="78"/>
      <c r="HWA196" s="78"/>
      <c r="HWB196" s="78"/>
      <c r="HWC196" s="83"/>
      <c r="HWD196" s="84"/>
      <c r="HWE196" s="84"/>
      <c r="HWF196" s="84"/>
      <c r="HWG196" s="85"/>
      <c r="HWH196" s="78"/>
      <c r="HWI196" s="78"/>
      <c r="HWJ196" s="78"/>
      <c r="HWK196" s="100"/>
      <c r="HWL196" s="78"/>
      <c r="HWM196" s="81"/>
      <c r="HWN196" s="102"/>
      <c r="HWO196" s="80"/>
      <c r="HWP196" s="78"/>
      <c r="HWQ196" s="78"/>
      <c r="HWR196" s="78"/>
      <c r="HWS196" s="78"/>
      <c r="HWT196" s="83"/>
      <c r="HWU196" s="84"/>
      <c r="HWV196" s="84"/>
      <c r="HWW196" s="84"/>
      <c r="HWX196" s="85"/>
      <c r="HWY196" s="78"/>
      <c r="HWZ196" s="78"/>
      <c r="HXA196" s="78"/>
      <c r="HXB196" s="100"/>
      <c r="HXC196" s="78"/>
      <c r="HXD196" s="81"/>
      <c r="HXE196" s="102"/>
      <c r="HXF196" s="80"/>
      <c r="HXG196" s="78"/>
      <c r="HXH196" s="78"/>
      <c r="HXI196" s="78"/>
      <c r="HXJ196" s="78"/>
      <c r="HXK196" s="83"/>
      <c r="HXL196" s="84"/>
      <c r="HXM196" s="84"/>
      <c r="HXN196" s="84"/>
      <c r="HXO196" s="85"/>
      <c r="HXP196" s="78"/>
      <c r="HXQ196" s="78"/>
      <c r="HXR196" s="78"/>
      <c r="HXS196" s="100"/>
      <c r="HXT196" s="78"/>
      <c r="HXU196" s="81"/>
      <c r="HXV196" s="102"/>
      <c r="HXW196" s="80"/>
      <c r="HXX196" s="78"/>
      <c r="HXY196" s="78"/>
      <c r="HXZ196" s="78"/>
      <c r="HYA196" s="78"/>
      <c r="HYB196" s="83"/>
      <c r="HYC196" s="84"/>
      <c r="HYD196" s="84"/>
      <c r="HYE196" s="84"/>
      <c r="HYF196" s="85"/>
      <c r="HYG196" s="78"/>
      <c r="HYH196" s="78"/>
      <c r="HYI196" s="78"/>
      <c r="HYJ196" s="100"/>
      <c r="HYK196" s="78"/>
      <c r="HYL196" s="81"/>
      <c r="HYM196" s="102"/>
      <c r="HYN196" s="80"/>
      <c r="HYO196" s="78"/>
      <c r="HYP196" s="78"/>
      <c r="HYQ196" s="78"/>
      <c r="HYR196" s="78"/>
      <c r="HYS196" s="83"/>
      <c r="HYT196" s="84"/>
      <c r="HYU196" s="84"/>
      <c r="HYV196" s="84"/>
      <c r="HYW196" s="85"/>
      <c r="HYX196" s="78"/>
      <c r="HYY196" s="78"/>
      <c r="HYZ196" s="78"/>
      <c r="HZA196" s="100"/>
      <c r="HZB196" s="78"/>
      <c r="HZC196" s="81"/>
      <c r="HZD196" s="102"/>
      <c r="HZE196" s="80"/>
      <c r="HZF196" s="78"/>
      <c r="HZG196" s="78"/>
      <c r="HZH196" s="78"/>
      <c r="HZI196" s="78"/>
      <c r="HZJ196" s="83"/>
      <c r="HZK196" s="84"/>
      <c r="HZL196" s="84"/>
      <c r="HZM196" s="84"/>
      <c r="HZN196" s="85"/>
      <c r="HZO196" s="78"/>
      <c r="HZP196" s="78"/>
      <c r="HZQ196" s="78"/>
      <c r="HZR196" s="100"/>
      <c r="HZS196" s="78"/>
      <c r="HZT196" s="81"/>
      <c r="HZU196" s="102"/>
      <c r="HZV196" s="80"/>
      <c r="HZW196" s="78"/>
      <c r="HZX196" s="78"/>
      <c r="HZY196" s="78"/>
      <c r="HZZ196" s="78"/>
      <c r="IAA196" s="83"/>
      <c r="IAB196" s="84"/>
      <c r="IAC196" s="84"/>
      <c r="IAD196" s="84"/>
      <c r="IAE196" s="85"/>
      <c r="IAF196" s="78"/>
      <c r="IAG196" s="78"/>
      <c r="IAH196" s="78"/>
      <c r="IAI196" s="100"/>
      <c r="IAJ196" s="78"/>
      <c r="IAK196" s="81"/>
      <c r="IAL196" s="102"/>
      <c r="IAM196" s="80"/>
      <c r="IAN196" s="78"/>
      <c r="IAO196" s="78"/>
      <c r="IAP196" s="78"/>
      <c r="IAQ196" s="78"/>
      <c r="IAR196" s="83"/>
      <c r="IAS196" s="84"/>
      <c r="IAT196" s="84"/>
      <c r="IAU196" s="84"/>
      <c r="IAV196" s="85"/>
      <c r="IAW196" s="78"/>
      <c r="IAX196" s="78"/>
      <c r="IAY196" s="78"/>
      <c r="IAZ196" s="100"/>
      <c r="IBA196" s="78"/>
      <c r="IBB196" s="81"/>
      <c r="IBC196" s="102"/>
      <c r="IBD196" s="80"/>
      <c r="IBE196" s="78"/>
      <c r="IBF196" s="78"/>
      <c r="IBG196" s="78"/>
      <c r="IBH196" s="78"/>
      <c r="IBI196" s="83"/>
      <c r="IBJ196" s="84"/>
      <c r="IBK196" s="84"/>
      <c r="IBL196" s="84"/>
      <c r="IBM196" s="85"/>
      <c r="IBN196" s="78"/>
      <c r="IBO196" s="78"/>
      <c r="IBP196" s="78"/>
      <c r="IBQ196" s="100"/>
      <c r="IBR196" s="78"/>
      <c r="IBS196" s="81"/>
      <c r="IBT196" s="102"/>
      <c r="IBU196" s="80"/>
      <c r="IBV196" s="78"/>
      <c r="IBW196" s="78"/>
      <c r="IBX196" s="78"/>
      <c r="IBY196" s="78"/>
      <c r="IBZ196" s="83"/>
      <c r="ICA196" s="84"/>
      <c r="ICB196" s="84"/>
      <c r="ICC196" s="84"/>
      <c r="ICD196" s="85"/>
      <c r="ICE196" s="78"/>
      <c r="ICF196" s="78"/>
      <c r="ICG196" s="78"/>
      <c r="ICH196" s="100"/>
      <c r="ICI196" s="78"/>
      <c r="ICJ196" s="81"/>
      <c r="ICK196" s="102"/>
      <c r="ICL196" s="80"/>
      <c r="ICM196" s="78"/>
      <c r="ICN196" s="78"/>
      <c r="ICO196" s="78"/>
      <c r="ICP196" s="78"/>
      <c r="ICQ196" s="83"/>
      <c r="ICR196" s="84"/>
      <c r="ICS196" s="84"/>
      <c r="ICT196" s="84"/>
      <c r="ICU196" s="85"/>
      <c r="ICV196" s="78"/>
      <c r="ICW196" s="78"/>
      <c r="ICX196" s="78"/>
      <c r="ICY196" s="100"/>
      <c r="ICZ196" s="78"/>
      <c r="IDA196" s="81"/>
      <c r="IDB196" s="102"/>
      <c r="IDC196" s="80"/>
      <c r="IDD196" s="78"/>
      <c r="IDE196" s="78"/>
      <c r="IDF196" s="78"/>
      <c r="IDG196" s="78"/>
      <c r="IDH196" s="83"/>
      <c r="IDI196" s="84"/>
      <c r="IDJ196" s="84"/>
      <c r="IDK196" s="84"/>
      <c r="IDL196" s="85"/>
      <c r="IDM196" s="78"/>
      <c r="IDN196" s="78"/>
      <c r="IDO196" s="78"/>
      <c r="IDP196" s="100"/>
      <c r="IDQ196" s="78"/>
      <c r="IDR196" s="81"/>
      <c r="IDS196" s="102"/>
      <c r="IDT196" s="80"/>
      <c r="IDU196" s="78"/>
      <c r="IDV196" s="78"/>
      <c r="IDW196" s="78"/>
      <c r="IDX196" s="78"/>
      <c r="IDY196" s="83"/>
      <c r="IDZ196" s="84"/>
      <c r="IEA196" s="84"/>
      <c r="IEB196" s="84"/>
      <c r="IEC196" s="85"/>
      <c r="IED196" s="78"/>
      <c r="IEE196" s="78"/>
      <c r="IEF196" s="78"/>
      <c r="IEG196" s="100"/>
      <c r="IEH196" s="78"/>
      <c r="IEI196" s="81"/>
      <c r="IEJ196" s="102"/>
      <c r="IEK196" s="80"/>
      <c r="IEL196" s="78"/>
      <c r="IEM196" s="78"/>
      <c r="IEN196" s="78"/>
      <c r="IEO196" s="78"/>
      <c r="IEP196" s="83"/>
      <c r="IEQ196" s="84"/>
      <c r="IER196" s="84"/>
      <c r="IES196" s="84"/>
      <c r="IET196" s="85"/>
      <c r="IEU196" s="78"/>
      <c r="IEV196" s="78"/>
      <c r="IEW196" s="78"/>
      <c r="IEX196" s="100"/>
      <c r="IEY196" s="78"/>
      <c r="IEZ196" s="81"/>
      <c r="IFA196" s="102"/>
      <c r="IFB196" s="80"/>
      <c r="IFC196" s="78"/>
      <c r="IFD196" s="78"/>
      <c r="IFE196" s="78"/>
      <c r="IFF196" s="78"/>
      <c r="IFG196" s="83"/>
      <c r="IFH196" s="84"/>
      <c r="IFI196" s="84"/>
      <c r="IFJ196" s="84"/>
      <c r="IFK196" s="85"/>
      <c r="IFL196" s="78"/>
      <c r="IFM196" s="78"/>
      <c r="IFN196" s="78"/>
      <c r="IFO196" s="100"/>
      <c r="IFP196" s="78"/>
      <c r="IFQ196" s="81"/>
      <c r="IFR196" s="102"/>
      <c r="IFS196" s="80"/>
      <c r="IFT196" s="78"/>
      <c r="IFU196" s="78"/>
      <c r="IFV196" s="78"/>
      <c r="IFW196" s="78"/>
      <c r="IFX196" s="83"/>
      <c r="IFY196" s="84"/>
      <c r="IFZ196" s="84"/>
      <c r="IGA196" s="84"/>
      <c r="IGB196" s="85"/>
      <c r="IGC196" s="78"/>
      <c r="IGD196" s="78"/>
      <c r="IGE196" s="78"/>
      <c r="IGF196" s="100"/>
      <c r="IGG196" s="78"/>
      <c r="IGH196" s="81"/>
      <c r="IGI196" s="102"/>
      <c r="IGJ196" s="80"/>
      <c r="IGK196" s="78"/>
      <c r="IGL196" s="78"/>
      <c r="IGM196" s="78"/>
      <c r="IGN196" s="78"/>
      <c r="IGO196" s="83"/>
      <c r="IGP196" s="84"/>
      <c r="IGQ196" s="84"/>
      <c r="IGR196" s="84"/>
      <c r="IGS196" s="85"/>
      <c r="IGT196" s="78"/>
      <c r="IGU196" s="78"/>
      <c r="IGV196" s="78"/>
      <c r="IGW196" s="100"/>
      <c r="IGX196" s="78"/>
      <c r="IGY196" s="81"/>
      <c r="IGZ196" s="102"/>
      <c r="IHA196" s="80"/>
      <c r="IHB196" s="78"/>
      <c r="IHC196" s="78"/>
      <c r="IHD196" s="78"/>
      <c r="IHE196" s="78"/>
      <c r="IHF196" s="83"/>
      <c r="IHG196" s="84"/>
      <c r="IHH196" s="84"/>
      <c r="IHI196" s="84"/>
      <c r="IHJ196" s="85"/>
      <c r="IHK196" s="78"/>
      <c r="IHL196" s="78"/>
      <c r="IHM196" s="78"/>
      <c r="IHN196" s="100"/>
      <c r="IHO196" s="78"/>
      <c r="IHP196" s="81"/>
      <c r="IHQ196" s="102"/>
      <c r="IHR196" s="80"/>
      <c r="IHS196" s="78"/>
      <c r="IHT196" s="78"/>
      <c r="IHU196" s="78"/>
      <c r="IHV196" s="78"/>
      <c r="IHW196" s="83"/>
      <c r="IHX196" s="84"/>
      <c r="IHY196" s="84"/>
      <c r="IHZ196" s="84"/>
      <c r="IIA196" s="85"/>
      <c r="IIB196" s="78"/>
      <c r="IIC196" s="78"/>
      <c r="IID196" s="78"/>
      <c r="IIE196" s="100"/>
      <c r="IIF196" s="78"/>
      <c r="IIG196" s="81"/>
      <c r="IIH196" s="102"/>
      <c r="III196" s="80"/>
      <c r="IIJ196" s="78"/>
      <c r="IIK196" s="78"/>
      <c r="IIL196" s="78"/>
      <c r="IIM196" s="78"/>
      <c r="IIN196" s="83"/>
      <c r="IIO196" s="84"/>
      <c r="IIP196" s="84"/>
      <c r="IIQ196" s="84"/>
      <c r="IIR196" s="85"/>
      <c r="IIS196" s="78"/>
      <c r="IIT196" s="78"/>
      <c r="IIU196" s="78"/>
      <c r="IIV196" s="100"/>
      <c r="IIW196" s="78"/>
      <c r="IIX196" s="81"/>
      <c r="IIY196" s="102"/>
      <c r="IIZ196" s="80"/>
      <c r="IJA196" s="78"/>
      <c r="IJB196" s="78"/>
      <c r="IJC196" s="78"/>
      <c r="IJD196" s="78"/>
      <c r="IJE196" s="83"/>
      <c r="IJF196" s="84"/>
      <c r="IJG196" s="84"/>
      <c r="IJH196" s="84"/>
      <c r="IJI196" s="85"/>
      <c r="IJJ196" s="78"/>
      <c r="IJK196" s="78"/>
      <c r="IJL196" s="78"/>
      <c r="IJM196" s="100"/>
      <c r="IJN196" s="78"/>
      <c r="IJO196" s="81"/>
      <c r="IJP196" s="102"/>
      <c r="IJQ196" s="80"/>
      <c r="IJR196" s="78"/>
      <c r="IJS196" s="78"/>
      <c r="IJT196" s="78"/>
      <c r="IJU196" s="78"/>
      <c r="IJV196" s="83"/>
      <c r="IJW196" s="84"/>
      <c r="IJX196" s="84"/>
      <c r="IJY196" s="84"/>
      <c r="IJZ196" s="85"/>
      <c r="IKA196" s="78"/>
      <c r="IKB196" s="78"/>
      <c r="IKC196" s="78"/>
      <c r="IKD196" s="100"/>
      <c r="IKE196" s="78"/>
      <c r="IKF196" s="81"/>
      <c r="IKG196" s="102"/>
      <c r="IKH196" s="80"/>
      <c r="IKI196" s="78"/>
      <c r="IKJ196" s="78"/>
      <c r="IKK196" s="78"/>
      <c r="IKL196" s="78"/>
      <c r="IKM196" s="83"/>
      <c r="IKN196" s="84"/>
      <c r="IKO196" s="84"/>
      <c r="IKP196" s="84"/>
      <c r="IKQ196" s="85"/>
      <c r="IKR196" s="78"/>
      <c r="IKS196" s="78"/>
      <c r="IKT196" s="78"/>
      <c r="IKU196" s="100"/>
      <c r="IKV196" s="78"/>
      <c r="IKW196" s="81"/>
      <c r="IKX196" s="102"/>
      <c r="IKY196" s="80"/>
      <c r="IKZ196" s="78"/>
      <c r="ILA196" s="78"/>
      <c r="ILB196" s="78"/>
      <c r="ILC196" s="78"/>
      <c r="ILD196" s="83"/>
      <c r="ILE196" s="84"/>
      <c r="ILF196" s="84"/>
      <c r="ILG196" s="84"/>
      <c r="ILH196" s="85"/>
      <c r="ILI196" s="78"/>
      <c r="ILJ196" s="78"/>
      <c r="ILK196" s="78"/>
      <c r="ILL196" s="100"/>
      <c r="ILM196" s="78"/>
      <c r="ILN196" s="81"/>
      <c r="ILO196" s="102"/>
      <c r="ILP196" s="80"/>
      <c r="ILQ196" s="78"/>
      <c r="ILR196" s="78"/>
      <c r="ILS196" s="78"/>
      <c r="ILT196" s="78"/>
      <c r="ILU196" s="83"/>
      <c r="ILV196" s="84"/>
      <c r="ILW196" s="84"/>
      <c r="ILX196" s="84"/>
      <c r="ILY196" s="85"/>
      <c r="ILZ196" s="78"/>
      <c r="IMA196" s="78"/>
      <c r="IMB196" s="78"/>
      <c r="IMC196" s="100"/>
      <c r="IMD196" s="78"/>
      <c r="IME196" s="81"/>
      <c r="IMF196" s="102"/>
      <c r="IMG196" s="80"/>
      <c r="IMH196" s="78"/>
      <c r="IMI196" s="78"/>
      <c r="IMJ196" s="78"/>
      <c r="IMK196" s="78"/>
      <c r="IML196" s="83"/>
      <c r="IMM196" s="84"/>
      <c r="IMN196" s="84"/>
      <c r="IMO196" s="84"/>
      <c r="IMP196" s="85"/>
      <c r="IMQ196" s="78"/>
      <c r="IMR196" s="78"/>
      <c r="IMS196" s="78"/>
      <c r="IMT196" s="100"/>
      <c r="IMU196" s="78"/>
      <c r="IMV196" s="81"/>
      <c r="IMW196" s="102"/>
      <c r="IMX196" s="80"/>
      <c r="IMY196" s="78"/>
      <c r="IMZ196" s="78"/>
      <c r="INA196" s="78"/>
      <c r="INB196" s="78"/>
      <c r="INC196" s="83"/>
      <c r="IND196" s="84"/>
      <c r="INE196" s="84"/>
      <c r="INF196" s="84"/>
      <c r="ING196" s="85"/>
      <c r="INH196" s="78"/>
      <c r="INI196" s="78"/>
      <c r="INJ196" s="78"/>
      <c r="INK196" s="100"/>
      <c r="INL196" s="78"/>
      <c r="INM196" s="81"/>
      <c r="INN196" s="102"/>
      <c r="INO196" s="80"/>
      <c r="INP196" s="78"/>
      <c r="INQ196" s="78"/>
      <c r="INR196" s="78"/>
      <c r="INS196" s="78"/>
      <c r="INT196" s="83"/>
      <c r="INU196" s="84"/>
      <c r="INV196" s="84"/>
      <c r="INW196" s="84"/>
      <c r="INX196" s="85"/>
      <c r="INY196" s="78"/>
      <c r="INZ196" s="78"/>
      <c r="IOA196" s="78"/>
      <c r="IOB196" s="100"/>
      <c r="IOC196" s="78"/>
      <c r="IOD196" s="81"/>
      <c r="IOE196" s="102"/>
      <c r="IOF196" s="80"/>
      <c r="IOG196" s="78"/>
      <c r="IOH196" s="78"/>
      <c r="IOI196" s="78"/>
      <c r="IOJ196" s="78"/>
      <c r="IOK196" s="83"/>
      <c r="IOL196" s="84"/>
      <c r="IOM196" s="84"/>
      <c r="ION196" s="84"/>
      <c r="IOO196" s="85"/>
      <c r="IOP196" s="78"/>
      <c r="IOQ196" s="78"/>
      <c r="IOR196" s="78"/>
      <c r="IOS196" s="100"/>
      <c r="IOT196" s="78"/>
      <c r="IOU196" s="81"/>
      <c r="IOV196" s="102"/>
      <c r="IOW196" s="80"/>
      <c r="IOX196" s="78"/>
      <c r="IOY196" s="78"/>
      <c r="IOZ196" s="78"/>
      <c r="IPA196" s="78"/>
      <c r="IPB196" s="83"/>
      <c r="IPC196" s="84"/>
      <c r="IPD196" s="84"/>
      <c r="IPE196" s="84"/>
      <c r="IPF196" s="85"/>
      <c r="IPG196" s="78"/>
      <c r="IPH196" s="78"/>
      <c r="IPI196" s="78"/>
      <c r="IPJ196" s="100"/>
      <c r="IPK196" s="78"/>
      <c r="IPL196" s="81"/>
      <c r="IPM196" s="102"/>
      <c r="IPN196" s="80"/>
      <c r="IPO196" s="78"/>
      <c r="IPP196" s="78"/>
      <c r="IPQ196" s="78"/>
      <c r="IPR196" s="78"/>
      <c r="IPS196" s="83"/>
      <c r="IPT196" s="84"/>
      <c r="IPU196" s="84"/>
      <c r="IPV196" s="84"/>
      <c r="IPW196" s="85"/>
      <c r="IPX196" s="78"/>
      <c r="IPY196" s="78"/>
      <c r="IPZ196" s="78"/>
      <c r="IQA196" s="100"/>
      <c r="IQB196" s="78"/>
      <c r="IQC196" s="81"/>
      <c r="IQD196" s="102"/>
      <c r="IQE196" s="80"/>
      <c r="IQF196" s="78"/>
      <c r="IQG196" s="78"/>
      <c r="IQH196" s="78"/>
      <c r="IQI196" s="78"/>
      <c r="IQJ196" s="83"/>
      <c r="IQK196" s="84"/>
      <c r="IQL196" s="84"/>
      <c r="IQM196" s="84"/>
      <c r="IQN196" s="85"/>
      <c r="IQO196" s="78"/>
      <c r="IQP196" s="78"/>
      <c r="IQQ196" s="78"/>
      <c r="IQR196" s="100"/>
      <c r="IQS196" s="78"/>
      <c r="IQT196" s="81"/>
      <c r="IQU196" s="102"/>
      <c r="IQV196" s="80"/>
      <c r="IQW196" s="78"/>
      <c r="IQX196" s="78"/>
      <c r="IQY196" s="78"/>
      <c r="IQZ196" s="78"/>
      <c r="IRA196" s="83"/>
      <c r="IRB196" s="84"/>
      <c r="IRC196" s="84"/>
      <c r="IRD196" s="84"/>
      <c r="IRE196" s="85"/>
      <c r="IRF196" s="78"/>
      <c r="IRG196" s="78"/>
      <c r="IRH196" s="78"/>
      <c r="IRI196" s="100"/>
      <c r="IRJ196" s="78"/>
      <c r="IRK196" s="81"/>
      <c r="IRL196" s="102"/>
      <c r="IRM196" s="80"/>
      <c r="IRN196" s="78"/>
      <c r="IRO196" s="78"/>
      <c r="IRP196" s="78"/>
      <c r="IRQ196" s="78"/>
      <c r="IRR196" s="83"/>
      <c r="IRS196" s="84"/>
      <c r="IRT196" s="84"/>
      <c r="IRU196" s="84"/>
      <c r="IRV196" s="85"/>
      <c r="IRW196" s="78"/>
      <c r="IRX196" s="78"/>
      <c r="IRY196" s="78"/>
      <c r="IRZ196" s="100"/>
      <c r="ISA196" s="78"/>
      <c r="ISB196" s="81"/>
      <c r="ISC196" s="102"/>
      <c r="ISD196" s="80"/>
      <c r="ISE196" s="78"/>
      <c r="ISF196" s="78"/>
      <c r="ISG196" s="78"/>
      <c r="ISH196" s="78"/>
      <c r="ISI196" s="83"/>
      <c r="ISJ196" s="84"/>
      <c r="ISK196" s="84"/>
      <c r="ISL196" s="84"/>
      <c r="ISM196" s="85"/>
      <c r="ISN196" s="78"/>
      <c r="ISO196" s="78"/>
      <c r="ISP196" s="78"/>
      <c r="ISQ196" s="100"/>
      <c r="ISR196" s="78"/>
      <c r="ISS196" s="81"/>
      <c r="IST196" s="102"/>
      <c r="ISU196" s="80"/>
      <c r="ISV196" s="78"/>
      <c r="ISW196" s="78"/>
      <c r="ISX196" s="78"/>
      <c r="ISY196" s="78"/>
      <c r="ISZ196" s="83"/>
      <c r="ITA196" s="84"/>
      <c r="ITB196" s="84"/>
      <c r="ITC196" s="84"/>
      <c r="ITD196" s="85"/>
      <c r="ITE196" s="78"/>
      <c r="ITF196" s="78"/>
      <c r="ITG196" s="78"/>
      <c r="ITH196" s="100"/>
      <c r="ITI196" s="78"/>
      <c r="ITJ196" s="81"/>
      <c r="ITK196" s="102"/>
      <c r="ITL196" s="80"/>
      <c r="ITM196" s="78"/>
      <c r="ITN196" s="78"/>
      <c r="ITO196" s="78"/>
      <c r="ITP196" s="78"/>
      <c r="ITQ196" s="83"/>
      <c r="ITR196" s="84"/>
      <c r="ITS196" s="84"/>
      <c r="ITT196" s="84"/>
      <c r="ITU196" s="85"/>
      <c r="ITV196" s="78"/>
      <c r="ITW196" s="78"/>
      <c r="ITX196" s="78"/>
      <c r="ITY196" s="100"/>
      <c r="ITZ196" s="78"/>
      <c r="IUA196" s="81"/>
      <c r="IUB196" s="102"/>
      <c r="IUC196" s="80"/>
      <c r="IUD196" s="78"/>
      <c r="IUE196" s="78"/>
      <c r="IUF196" s="78"/>
      <c r="IUG196" s="78"/>
      <c r="IUH196" s="83"/>
      <c r="IUI196" s="84"/>
      <c r="IUJ196" s="84"/>
      <c r="IUK196" s="84"/>
      <c r="IUL196" s="85"/>
      <c r="IUM196" s="78"/>
      <c r="IUN196" s="78"/>
      <c r="IUO196" s="78"/>
      <c r="IUP196" s="100"/>
      <c r="IUQ196" s="78"/>
      <c r="IUR196" s="81"/>
      <c r="IUS196" s="102"/>
      <c r="IUT196" s="80"/>
      <c r="IUU196" s="78"/>
      <c r="IUV196" s="78"/>
      <c r="IUW196" s="78"/>
      <c r="IUX196" s="78"/>
      <c r="IUY196" s="83"/>
      <c r="IUZ196" s="84"/>
      <c r="IVA196" s="84"/>
      <c r="IVB196" s="84"/>
      <c r="IVC196" s="85"/>
      <c r="IVD196" s="78"/>
      <c r="IVE196" s="78"/>
      <c r="IVF196" s="78"/>
      <c r="IVG196" s="100"/>
      <c r="IVH196" s="78"/>
      <c r="IVI196" s="81"/>
      <c r="IVJ196" s="102"/>
      <c r="IVK196" s="80"/>
      <c r="IVL196" s="78"/>
      <c r="IVM196" s="78"/>
      <c r="IVN196" s="78"/>
      <c r="IVO196" s="78"/>
      <c r="IVP196" s="83"/>
      <c r="IVQ196" s="84"/>
      <c r="IVR196" s="84"/>
      <c r="IVS196" s="84"/>
      <c r="IVT196" s="85"/>
      <c r="IVU196" s="78"/>
      <c r="IVV196" s="78"/>
      <c r="IVW196" s="78"/>
      <c r="IVX196" s="100"/>
      <c r="IVY196" s="78"/>
      <c r="IVZ196" s="81"/>
      <c r="IWA196" s="102"/>
      <c r="IWB196" s="80"/>
      <c r="IWC196" s="78"/>
      <c r="IWD196" s="78"/>
      <c r="IWE196" s="78"/>
      <c r="IWF196" s="78"/>
      <c r="IWG196" s="83"/>
      <c r="IWH196" s="84"/>
      <c r="IWI196" s="84"/>
      <c r="IWJ196" s="84"/>
      <c r="IWK196" s="85"/>
      <c r="IWL196" s="78"/>
      <c r="IWM196" s="78"/>
      <c r="IWN196" s="78"/>
      <c r="IWO196" s="100"/>
      <c r="IWP196" s="78"/>
      <c r="IWQ196" s="81"/>
      <c r="IWR196" s="102"/>
      <c r="IWS196" s="80"/>
      <c r="IWT196" s="78"/>
      <c r="IWU196" s="78"/>
      <c r="IWV196" s="78"/>
      <c r="IWW196" s="78"/>
      <c r="IWX196" s="83"/>
      <c r="IWY196" s="84"/>
      <c r="IWZ196" s="84"/>
      <c r="IXA196" s="84"/>
      <c r="IXB196" s="85"/>
      <c r="IXC196" s="78"/>
      <c r="IXD196" s="78"/>
      <c r="IXE196" s="78"/>
      <c r="IXF196" s="100"/>
      <c r="IXG196" s="78"/>
      <c r="IXH196" s="81"/>
      <c r="IXI196" s="102"/>
      <c r="IXJ196" s="80"/>
      <c r="IXK196" s="78"/>
      <c r="IXL196" s="78"/>
      <c r="IXM196" s="78"/>
      <c r="IXN196" s="78"/>
      <c r="IXO196" s="83"/>
      <c r="IXP196" s="84"/>
      <c r="IXQ196" s="84"/>
      <c r="IXR196" s="84"/>
      <c r="IXS196" s="85"/>
      <c r="IXT196" s="78"/>
      <c r="IXU196" s="78"/>
      <c r="IXV196" s="78"/>
      <c r="IXW196" s="100"/>
      <c r="IXX196" s="78"/>
      <c r="IXY196" s="81"/>
      <c r="IXZ196" s="102"/>
      <c r="IYA196" s="80"/>
      <c r="IYB196" s="78"/>
      <c r="IYC196" s="78"/>
      <c r="IYD196" s="78"/>
      <c r="IYE196" s="78"/>
      <c r="IYF196" s="83"/>
      <c r="IYG196" s="84"/>
      <c r="IYH196" s="84"/>
      <c r="IYI196" s="84"/>
      <c r="IYJ196" s="85"/>
      <c r="IYK196" s="78"/>
      <c r="IYL196" s="78"/>
      <c r="IYM196" s="78"/>
      <c r="IYN196" s="100"/>
      <c r="IYO196" s="78"/>
      <c r="IYP196" s="81"/>
      <c r="IYQ196" s="102"/>
      <c r="IYR196" s="80"/>
      <c r="IYS196" s="78"/>
      <c r="IYT196" s="78"/>
      <c r="IYU196" s="78"/>
      <c r="IYV196" s="78"/>
      <c r="IYW196" s="83"/>
      <c r="IYX196" s="84"/>
      <c r="IYY196" s="84"/>
      <c r="IYZ196" s="84"/>
      <c r="IZA196" s="85"/>
      <c r="IZB196" s="78"/>
      <c r="IZC196" s="78"/>
      <c r="IZD196" s="78"/>
      <c r="IZE196" s="100"/>
      <c r="IZF196" s="78"/>
      <c r="IZG196" s="81"/>
      <c r="IZH196" s="102"/>
      <c r="IZI196" s="80"/>
      <c r="IZJ196" s="78"/>
      <c r="IZK196" s="78"/>
      <c r="IZL196" s="78"/>
      <c r="IZM196" s="78"/>
      <c r="IZN196" s="83"/>
      <c r="IZO196" s="84"/>
      <c r="IZP196" s="84"/>
      <c r="IZQ196" s="84"/>
      <c r="IZR196" s="85"/>
      <c r="IZS196" s="78"/>
      <c r="IZT196" s="78"/>
      <c r="IZU196" s="78"/>
      <c r="IZV196" s="100"/>
      <c r="IZW196" s="78"/>
      <c r="IZX196" s="81"/>
      <c r="IZY196" s="102"/>
      <c r="IZZ196" s="80"/>
      <c r="JAA196" s="78"/>
      <c r="JAB196" s="78"/>
      <c r="JAC196" s="78"/>
      <c r="JAD196" s="78"/>
      <c r="JAE196" s="83"/>
      <c r="JAF196" s="84"/>
      <c r="JAG196" s="84"/>
      <c r="JAH196" s="84"/>
      <c r="JAI196" s="85"/>
      <c r="JAJ196" s="78"/>
      <c r="JAK196" s="78"/>
      <c r="JAL196" s="78"/>
      <c r="JAM196" s="100"/>
      <c r="JAN196" s="78"/>
      <c r="JAO196" s="81"/>
      <c r="JAP196" s="102"/>
      <c r="JAQ196" s="80"/>
      <c r="JAR196" s="78"/>
      <c r="JAS196" s="78"/>
      <c r="JAT196" s="78"/>
      <c r="JAU196" s="78"/>
      <c r="JAV196" s="83"/>
      <c r="JAW196" s="84"/>
      <c r="JAX196" s="84"/>
      <c r="JAY196" s="84"/>
      <c r="JAZ196" s="85"/>
      <c r="JBA196" s="78"/>
      <c r="JBB196" s="78"/>
      <c r="JBC196" s="78"/>
      <c r="JBD196" s="100"/>
      <c r="JBE196" s="78"/>
      <c r="JBF196" s="81"/>
      <c r="JBG196" s="102"/>
      <c r="JBH196" s="80"/>
      <c r="JBI196" s="78"/>
      <c r="JBJ196" s="78"/>
      <c r="JBK196" s="78"/>
      <c r="JBL196" s="78"/>
      <c r="JBM196" s="83"/>
      <c r="JBN196" s="84"/>
      <c r="JBO196" s="84"/>
      <c r="JBP196" s="84"/>
      <c r="JBQ196" s="85"/>
      <c r="JBR196" s="78"/>
      <c r="JBS196" s="78"/>
      <c r="JBT196" s="78"/>
      <c r="JBU196" s="100"/>
      <c r="JBV196" s="78"/>
      <c r="JBW196" s="81"/>
      <c r="JBX196" s="102"/>
      <c r="JBY196" s="80"/>
      <c r="JBZ196" s="78"/>
      <c r="JCA196" s="78"/>
      <c r="JCB196" s="78"/>
      <c r="JCC196" s="78"/>
      <c r="JCD196" s="83"/>
      <c r="JCE196" s="84"/>
      <c r="JCF196" s="84"/>
      <c r="JCG196" s="84"/>
      <c r="JCH196" s="85"/>
      <c r="JCI196" s="78"/>
      <c r="JCJ196" s="78"/>
      <c r="JCK196" s="78"/>
      <c r="JCL196" s="100"/>
      <c r="JCM196" s="78"/>
      <c r="JCN196" s="81"/>
      <c r="JCO196" s="102"/>
      <c r="JCP196" s="80"/>
      <c r="JCQ196" s="78"/>
      <c r="JCR196" s="78"/>
      <c r="JCS196" s="78"/>
      <c r="JCT196" s="78"/>
      <c r="JCU196" s="83"/>
      <c r="JCV196" s="84"/>
      <c r="JCW196" s="84"/>
      <c r="JCX196" s="84"/>
      <c r="JCY196" s="85"/>
      <c r="JCZ196" s="78"/>
      <c r="JDA196" s="78"/>
      <c r="JDB196" s="78"/>
      <c r="JDC196" s="100"/>
      <c r="JDD196" s="78"/>
      <c r="JDE196" s="81"/>
      <c r="JDF196" s="102"/>
      <c r="JDG196" s="80"/>
      <c r="JDH196" s="78"/>
      <c r="JDI196" s="78"/>
      <c r="JDJ196" s="78"/>
      <c r="JDK196" s="78"/>
      <c r="JDL196" s="83"/>
      <c r="JDM196" s="84"/>
      <c r="JDN196" s="84"/>
      <c r="JDO196" s="84"/>
      <c r="JDP196" s="85"/>
      <c r="JDQ196" s="78"/>
      <c r="JDR196" s="78"/>
      <c r="JDS196" s="78"/>
      <c r="JDT196" s="100"/>
      <c r="JDU196" s="78"/>
      <c r="JDV196" s="81"/>
      <c r="JDW196" s="102"/>
      <c r="JDX196" s="80"/>
      <c r="JDY196" s="78"/>
      <c r="JDZ196" s="78"/>
      <c r="JEA196" s="78"/>
      <c r="JEB196" s="78"/>
      <c r="JEC196" s="83"/>
      <c r="JED196" s="84"/>
      <c r="JEE196" s="84"/>
      <c r="JEF196" s="84"/>
      <c r="JEG196" s="85"/>
      <c r="JEH196" s="78"/>
      <c r="JEI196" s="78"/>
      <c r="JEJ196" s="78"/>
      <c r="JEK196" s="100"/>
      <c r="JEL196" s="78"/>
      <c r="JEM196" s="81"/>
      <c r="JEN196" s="102"/>
      <c r="JEO196" s="80"/>
      <c r="JEP196" s="78"/>
      <c r="JEQ196" s="78"/>
      <c r="JER196" s="78"/>
      <c r="JES196" s="78"/>
      <c r="JET196" s="83"/>
      <c r="JEU196" s="84"/>
      <c r="JEV196" s="84"/>
      <c r="JEW196" s="84"/>
      <c r="JEX196" s="85"/>
      <c r="JEY196" s="78"/>
      <c r="JEZ196" s="78"/>
      <c r="JFA196" s="78"/>
      <c r="JFB196" s="100"/>
      <c r="JFC196" s="78"/>
      <c r="JFD196" s="81"/>
      <c r="JFE196" s="102"/>
      <c r="JFF196" s="80"/>
      <c r="JFG196" s="78"/>
      <c r="JFH196" s="78"/>
      <c r="JFI196" s="78"/>
      <c r="JFJ196" s="78"/>
      <c r="JFK196" s="83"/>
      <c r="JFL196" s="84"/>
      <c r="JFM196" s="84"/>
      <c r="JFN196" s="84"/>
      <c r="JFO196" s="85"/>
      <c r="JFP196" s="78"/>
      <c r="JFQ196" s="78"/>
      <c r="JFR196" s="78"/>
      <c r="JFS196" s="100"/>
      <c r="JFT196" s="78"/>
      <c r="JFU196" s="81"/>
      <c r="JFV196" s="102"/>
      <c r="JFW196" s="80"/>
      <c r="JFX196" s="78"/>
      <c r="JFY196" s="78"/>
      <c r="JFZ196" s="78"/>
      <c r="JGA196" s="78"/>
      <c r="JGB196" s="83"/>
      <c r="JGC196" s="84"/>
      <c r="JGD196" s="84"/>
      <c r="JGE196" s="84"/>
      <c r="JGF196" s="85"/>
      <c r="JGG196" s="78"/>
      <c r="JGH196" s="78"/>
      <c r="JGI196" s="78"/>
      <c r="JGJ196" s="100"/>
      <c r="JGK196" s="78"/>
      <c r="JGL196" s="81"/>
      <c r="JGM196" s="102"/>
      <c r="JGN196" s="80"/>
      <c r="JGO196" s="78"/>
      <c r="JGP196" s="78"/>
      <c r="JGQ196" s="78"/>
      <c r="JGR196" s="78"/>
      <c r="JGS196" s="83"/>
      <c r="JGT196" s="84"/>
      <c r="JGU196" s="84"/>
      <c r="JGV196" s="84"/>
      <c r="JGW196" s="85"/>
      <c r="JGX196" s="78"/>
      <c r="JGY196" s="78"/>
      <c r="JGZ196" s="78"/>
      <c r="JHA196" s="100"/>
      <c r="JHB196" s="78"/>
      <c r="JHC196" s="81"/>
      <c r="JHD196" s="102"/>
      <c r="JHE196" s="80"/>
      <c r="JHF196" s="78"/>
      <c r="JHG196" s="78"/>
      <c r="JHH196" s="78"/>
      <c r="JHI196" s="78"/>
      <c r="JHJ196" s="83"/>
      <c r="JHK196" s="84"/>
      <c r="JHL196" s="84"/>
      <c r="JHM196" s="84"/>
      <c r="JHN196" s="85"/>
      <c r="JHO196" s="78"/>
      <c r="JHP196" s="78"/>
      <c r="JHQ196" s="78"/>
      <c r="JHR196" s="100"/>
      <c r="JHS196" s="78"/>
      <c r="JHT196" s="81"/>
      <c r="JHU196" s="102"/>
      <c r="JHV196" s="80"/>
      <c r="JHW196" s="78"/>
      <c r="JHX196" s="78"/>
      <c r="JHY196" s="78"/>
      <c r="JHZ196" s="78"/>
      <c r="JIA196" s="83"/>
      <c r="JIB196" s="84"/>
      <c r="JIC196" s="84"/>
      <c r="JID196" s="84"/>
      <c r="JIE196" s="85"/>
      <c r="JIF196" s="78"/>
      <c r="JIG196" s="78"/>
      <c r="JIH196" s="78"/>
      <c r="JII196" s="100"/>
      <c r="JIJ196" s="78"/>
      <c r="JIK196" s="81"/>
      <c r="JIL196" s="102"/>
      <c r="JIM196" s="80"/>
      <c r="JIN196" s="78"/>
      <c r="JIO196" s="78"/>
      <c r="JIP196" s="78"/>
      <c r="JIQ196" s="78"/>
      <c r="JIR196" s="83"/>
      <c r="JIS196" s="84"/>
      <c r="JIT196" s="84"/>
      <c r="JIU196" s="84"/>
      <c r="JIV196" s="85"/>
      <c r="JIW196" s="78"/>
      <c r="JIX196" s="78"/>
      <c r="JIY196" s="78"/>
      <c r="JIZ196" s="100"/>
      <c r="JJA196" s="78"/>
      <c r="JJB196" s="81"/>
      <c r="JJC196" s="102"/>
      <c r="JJD196" s="80"/>
      <c r="JJE196" s="78"/>
      <c r="JJF196" s="78"/>
      <c r="JJG196" s="78"/>
      <c r="JJH196" s="78"/>
      <c r="JJI196" s="83"/>
      <c r="JJJ196" s="84"/>
      <c r="JJK196" s="84"/>
      <c r="JJL196" s="84"/>
      <c r="JJM196" s="85"/>
      <c r="JJN196" s="78"/>
      <c r="JJO196" s="78"/>
      <c r="JJP196" s="78"/>
      <c r="JJQ196" s="100"/>
      <c r="JJR196" s="78"/>
      <c r="JJS196" s="81"/>
      <c r="JJT196" s="102"/>
      <c r="JJU196" s="80"/>
      <c r="JJV196" s="78"/>
      <c r="JJW196" s="78"/>
      <c r="JJX196" s="78"/>
      <c r="JJY196" s="78"/>
      <c r="JJZ196" s="83"/>
      <c r="JKA196" s="84"/>
      <c r="JKB196" s="84"/>
      <c r="JKC196" s="84"/>
      <c r="JKD196" s="85"/>
      <c r="JKE196" s="78"/>
      <c r="JKF196" s="78"/>
      <c r="JKG196" s="78"/>
      <c r="JKH196" s="100"/>
      <c r="JKI196" s="78"/>
      <c r="JKJ196" s="81"/>
      <c r="JKK196" s="102"/>
      <c r="JKL196" s="80"/>
      <c r="JKM196" s="78"/>
      <c r="JKN196" s="78"/>
      <c r="JKO196" s="78"/>
      <c r="JKP196" s="78"/>
      <c r="JKQ196" s="83"/>
      <c r="JKR196" s="84"/>
      <c r="JKS196" s="84"/>
      <c r="JKT196" s="84"/>
      <c r="JKU196" s="85"/>
      <c r="JKV196" s="78"/>
      <c r="JKW196" s="78"/>
      <c r="JKX196" s="78"/>
      <c r="JKY196" s="100"/>
      <c r="JKZ196" s="78"/>
      <c r="JLA196" s="81"/>
      <c r="JLB196" s="102"/>
      <c r="JLC196" s="80"/>
      <c r="JLD196" s="78"/>
      <c r="JLE196" s="78"/>
      <c r="JLF196" s="78"/>
      <c r="JLG196" s="78"/>
      <c r="JLH196" s="83"/>
      <c r="JLI196" s="84"/>
      <c r="JLJ196" s="84"/>
      <c r="JLK196" s="84"/>
      <c r="JLL196" s="85"/>
      <c r="JLM196" s="78"/>
      <c r="JLN196" s="78"/>
      <c r="JLO196" s="78"/>
      <c r="JLP196" s="100"/>
      <c r="JLQ196" s="78"/>
      <c r="JLR196" s="81"/>
      <c r="JLS196" s="102"/>
      <c r="JLT196" s="80"/>
      <c r="JLU196" s="78"/>
      <c r="JLV196" s="78"/>
      <c r="JLW196" s="78"/>
      <c r="JLX196" s="78"/>
      <c r="JLY196" s="83"/>
      <c r="JLZ196" s="84"/>
      <c r="JMA196" s="84"/>
      <c r="JMB196" s="84"/>
      <c r="JMC196" s="85"/>
      <c r="JMD196" s="78"/>
      <c r="JME196" s="78"/>
      <c r="JMF196" s="78"/>
      <c r="JMG196" s="100"/>
      <c r="JMH196" s="78"/>
      <c r="JMI196" s="81"/>
      <c r="JMJ196" s="102"/>
      <c r="JMK196" s="80"/>
      <c r="JML196" s="78"/>
      <c r="JMM196" s="78"/>
      <c r="JMN196" s="78"/>
      <c r="JMO196" s="78"/>
      <c r="JMP196" s="83"/>
      <c r="JMQ196" s="84"/>
      <c r="JMR196" s="84"/>
      <c r="JMS196" s="84"/>
      <c r="JMT196" s="85"/>
      <c r="JMU196" s="78"/>
      <c r="JMV196" s="78"/>
      <c r="JMW196" s="78"/>
      <c r="JMX196" s="100"/>
      <c r="JMY196" s="78"/>
      <c r="JMZ196" s="81"/>
      <c r="JNA196" s="102"/>
      <c r="JNB196" s="80"/>
      <c r="JNC196" s="78"/>
      <c r="JND196" s="78"/>
      <c r="JNE196" s="78"/>
      <c r="JNF196" s="78"/>
      <c r="JNG196" s="83"/>
      <c r="JNH196" s="84"/>
      <c r="JNI196" s="84"/>
      <c r="JNJ196" s="84"/>
      <c r="JNK196" s="85"/>
      <c r="JNL196" s="78"/>
      <c r="JNM196" s="78"/>
      <c r="JNN196" s="78"/>
      <c r="JNO196" s="100"/>
      <c r="JNP196" s="78"/>
      <c r="JNQ196" s="81"/>
      <c r="JNR196" s="102"/>
      <c r="JNS196" s="80"/>
      <c r="JNT196" s="78"/>
      <c r="JNU196" s="78"/>
      <c r="JNV196" s="78"/>
      <c r="JNW196" s="78"/>
      <c r="JNX196" s="83"/>
      <c r="JNY196" s="84"/>
      <c r="JNZ196" s="84"/>
      <c r="JOA196" s="84"/>
      <c r="JOB196" s="85"/>
      <c r="JOC196" s="78"/>
      <c r="JOD196" s="78"/>
      <c r="JOE196" s="78"/>
      <c r="JOF196" s="100"/>
      <c r="JOG196" s="78"/>
      <c r="JOH196" s="81"/>
      <c r="JOI196" s="102"/>
      <c r="JOJ196" s="80"/>
      <c r="JOK196" s="78"/>
      <c r="JOL196" s="78"/>
      <c r="JOM196" s="78"/>
      <c r="JON196" s="78"/>
      <c r="JOO196" s="83"/>
      <c r="JOP196" s="84"/>
      <c r="JOQ196" s="84"/>
      <c r="JOR196" s="84"/>
      <c r="JOS196" s="85"/>
      <c r="JOT196" s="78"/>
      <c r="JOU196" s="78"/>
      <c r="JOV196" s="78"/>
      <c r="JOW196" s="100"/>
      <c r="JOX196" s="78"/>
      <c r="JOY196" s="81"/>
      <c r="JOZ196" s="102"/>
      <c r="JPA196" s="80"/>
      <c r="JPB196" s="78"/>
      <c r="JPC196" s="78"/>
      <c r="JPD196" s="78"/>
      <c r="JPE196" s="78"/>
      <c r="JPF196" s="83"/>
      <c r="JPG196" s="84"/>
      <c r="JPH196" s="84"/>
      <c r="JPI196" s="84"/>
      <c r="JPJ196" s="85"/>
      <c r="JPK196" s="78"/>
      <c r="JPL196" s="78"/>
      <c r="JPM196" s="78"/>
      <c r="JPN196" s="100"/>
      <c r="JPO196" s="78"/>
      <c r="JPP196" s="81"/>
      <c r="JPQ196" s="102"/>
      <c r="JPR196" s="80"/>
      <c r="JPS196" s="78"/>
      <c r="JPT196" s="78"/>
      <c r="JPU196" s="78"/>
      <c r="JPV196" s="78"/>
      <c r="JPW196" s="83"/>
      <c r="JPX196" s="84"/>
      <c r="JPY196" s="84"/>
      <c r="JPZ196" s="84"/>
      <c r="JQA196" s="85"/>
      <c r="JQB196" s="78"/>
      <c r="JQC196" s="78"/>
      <c r="JQD196" s="78"/>
      <c r="JQE196" s="100"/>
      <c r="JQF196" s="78"/>
      <c r="JQG196" s="81"/>
      <c r="JQH196" s="102"/>
      <c r="JQI196" s="80"/>
      <c r="JQJ196" s="78"/>
      <c r="JQK196" s="78"/>
      <c r="JQL196" s="78"/>
      <c r="JQM196" s="78"/>
      <c r="JQN196" s="83"/>
      <c r="JQO196" s="84"/>
      <c r="JQP196" s="84"/>
      <c r="JQQ196" s="84"/>
      <c r="JQR196" s="85"/>
      <c r="JQS196" s="78"/>
      <c r="JQT196" s="78"/>
      <c r="JQU196" s="78"/>
      <c r="JQV196" s="100"/>
      <c r="JQW196" s="78"/>
      <c r="JQX196" s="81"/>
      <c r="JQY196" s="102"/>
      <c r="JQZ196" s="80"/>
      <c r="JRA196" s="78"/>
      <c r="JRB196" s="78"/>
      <c r="JRC196" s="78"/>
      <c r="JRD196" s="78"/>
      <c r="JRE196" s="83"/>
      <c r="JRF196" s="84"/>
      <c r="JRG196" s="84"/>
      <c r="JRH196" s="84"/>
      <c r="JRI196" s="85"/>
      <c r="JRJ196" s="78"/>
      <c r="JRK196" s="78"/>
      <c r="JRL196" s="78"/>
      <c r="JRM196" s="100"/>
      <c r="JRN196" s="78"/>
      <c r="JRO196" s="81"/>
      <c r="JRP196" s="102"/>
      <c r="JRQ196" s="80"/>
      <c r="JRR196" s="78"/>
      <c r="JRS196" s="78"/>
      <c r="JRT196" s="78"/>
      <c r="JRU196" s="78"/>
      <c r="JRV196" s="83"/>
      <c r="JRW196" s="84"/>
      <c r="JRX196" s="84"/>
      <c r="JRY196" s="84"/>
      <c r="JRZ196" s="85"/>
      <c r="JSA196" s="78"/>
      <c r="JSB196" s="78"/>
      <c r="JSC196" s="78"/>
      <c r="JSD196" s="100"/>
      <c r="JSE196" s="78"/>
      <c r="JSF196" s="81"/>
      <c r="JSG196" s="102"/>
      <c r="JSH196" s="80"/>
      <c r="JSI196" s="78"/>
      <c r="JSJ196" s="78"/>
      <c r="JSK196" s="78"/>
      <c r="JSL196" s="78"/>
      <c r="JSM196" s="83"/>
      <c r="JSN196" s="84"/>
      <c r="JSO196" s="84"/>
      <c r="JSP196" s="84"/>
      <c r="JSQ196" s="85"/>
      <c r="JSR196" s="78"/>
      <c r="JSS196" s="78"/>
      <c r="JST196" s="78"/>
      <c r="JSU196" s="100"/>
      <c r="JSV196" s="78"/>
      <c r="JSW196" s="81"/>
      <c r="JSX196" s="102"/>
      <c r="JSY196" s="80"/>
      <c r="JSZ196" s="78"/>
      <c r="JTA196" s="78"/>
      <c r="JTB196" s="78"/>
      <c r="JTC196" s="78"/>
      <c r="JTD196" s="83"/>
      <c r="JTE196" s="84"/>
      <c r="JTF196" s="84"/>
      <c r="JTG196" s="84"/>
      <c r="JTH196" s="85"/>
      <c r="JTI196" s="78"/>
      <c r="JTJ196" s="78"/>
      <c r="JTK196" s="78"/>
      <c r="JTL196" s="100"/>
      <c r="JTM196" s="78"/>
      <c r="JTN196" s="81"/>
      <c r="JTO196" s="102"/>
      <c r="JTP196" s="80"/>
      <c r="JTQ196" s="78"/>
      <c r="JTR196" s="78"/>
      <c r="JTS196" s="78"/>
      <c r="JTT196" s="78"/>
      <c r="JTU196" s="83"/>
      <c r="JTV196" s="84"/>
      <c r="JTW196" s="84"/>
      <c r="JTX196" s="84"/>
      <c r="JTY196" s="85"/>
      <c r="JTZ196" s="78"/>
      <c r="JUA196" s="78"/>
      <c r="JUB196" s="78"/>
      <c r="JUC196" s="100"/>
      <c r="JUD196" s="78"/>
      <c r="JUE196" s="81"/>
      <c r="JUF196" s="102"/>
      <c r="JUG196" s="80"/>
      <c r="JUH196" s="78"/>
      <c r="JUI196" s="78"/>
      <c r="JUJ196" s="78"/>
      <c r="JUK196" s="78"/>
      <c r="JUL196" s="83"/>
      <c r="JUM196" s="84"/>
      <c r="JUN196" s="84"/>
      <c r="JUO196" s="84"/>
      <c r="JUP196" s="85"/>
      <c r="JUQ196" s="78"/>
      <c r="JUR196" s="78"/>
      <c r="JUS196" s="78"/>
      <c r="JUT196" s="100"/>
      <c r="JUU196" s="78"/>
      <c r="JUV196" s="81"/>
      <c r="JUW196" s="102"/>
      <c r="JUX196" s="80"/>
      <c r="JUY196" s="78"/>
      <c r="JUZ196" s="78"/>
      <c r="JVA196" s="78"/>
      <c r="JVB196" s="78"/>
      <c r="JVC196" s="83"/>
      <c r="JVD196" s="84"/>
      <c r="JVE196" s="84"/>
      <c r="JVF196" s="84"/>
      <c r="JVG196" s="85"/>
      <c r="JVH196" s="78"/>
      <c r="JVI196" s="78"/>
      <c r="JVJ196" s="78"/>
      <c r="JVK196" s="100"/>
      <c r="JVL196" s="78"/>
      <c r="JVM196" s="81"/>
      <c r="JVN196" s="102"/>
      <c r="JVO196" s="80"/>
      <c r="JVP196" s="78"/>
      <c r="JVQ196" s="78"/>
      <c r="JVR196" s="78"/>
      <c r="JVS196" s="78"/>
      <c r="JVT196" s="83"/>
      <c r="JVU196" s="84"/>
      <c r="JVV196" s="84"/>
      <c r="JVW196" s="84"/>
      <c r="JVX196" s="85"/>
      <c r="JVY196" s="78"/>
      <c r="JVZ196" s="78"/>
      <c r="JWA196" s="78"/>
      <c r="JWB196" s="100"/>
      <c r="JWC196" s="78"/>
      <c r="JWD196" s="81"/>
      <c r="JWE196" s="102"/>
      <c r="JWF196" s="80"/>
      <c r="JWG196" s="78"/>
      <c r="JWH196" s="78"/>
      <c r="JWI196" s="78"/>
      <c r="JWJ196" s="78"/>
      <c r="JWK196" s="83"/>
      <c r="JWL196" s="84"/>
      <c r="JWM196" s="84"/>
      <c r="JWN196" s="84"/>
      <c r="JWO196" s="85"/>
      <c r="JWP196" s="78"/>
      <c r="JWQ196" s="78"/>
      <c r="JWR196" s="78"/>
      <c r="JWS196" s="100"/>
      <c r="JWT196" s="78"/>
      <c r="JWU196" s="81"/>
      <c r="JWV196" s="102"/>
      <c r="JWW196" s="80"/>
      <c r="JWX196" s="78"/>
      <c r="JWY196" s="78"/>
      <c r="JWZ196" s="78"/>
      <c r="JXA196" s="78"/>
      <c r="JXB196" s="83"/>
      <c r="JXC196" s="84"/>
      <c r="JXD196" s="84"/>
      <c r="JXE196" s="84"/>
      <c r="JXF196" s="85"/>
      <c r="JXG196" s="78"/>
      <c r="JXH196" s="78"/>
      <c r="JXI196" s="78"/>
      <c r="JXJ196" s="100"/>
      <c r="JXK196" s="78"/>
      <c r="JXL196" s="81"/>
      <c r="JXM196" s="102"/>
      <c r="JXN196" s="80"/>
      <c r="JXO196" s="78"/>
      <c r="JXP196" s="78"/>
      <c r="JXQ196" s="78"/>
      <c r="JXR196" s="78"/>
      <c r="JXS196" s="83"/>
      <c r="JXT196" s="84"/>
      <c r="JXU196" s="84"/>
      <c r="JXV196" s="84"/>
      <c r="JXW196" s="85"/>
      <c r="JXX196" s="78"/>
      <c r="JXY196" s="78"/>
      <c r="JXZ196" s="78"/>
      <c r="JYA196" s="100"/>
      <c r="JYB196" s="78"/>
      <c r="JYC196" s="81"/>
      <c r="JYD196" s="102"/>
      <c r="JYE196" s="80"/>
      <c r="JYF196" s="78"/>
      <c r="JYG196" s="78"/>
      <c r="JYH196" s="78"/>
      <c r="JYI196" s="78"/>
      <c r="JYJ196" s="83"/>
      <c r="JYK196" s="84"/>
      <c r="JYL196" s="84"/>
      <c r="JYM196" s="84"/>
      <c r="JYN196" s="85"/>
      <c r="JYO196" s="78"/>
      <c r="JYP196" s="78"/>
      <c r="JYQ196" s="78"/>
      <c r="JYR196" s="100"/>
      <c r="JYS196" s="78"/>
      <c r="JYT196" s="81"/>
      <c r="JYU196" s="102"/>
      <c r="JYV196" s="80"/>
      <c r="JYW196" s="78"/>
      <c r="JYX196" s="78"/>
      <c r="JYY196" s="78"/>
      <c r="JYZ196" s="78"/>
      <c r="JZA196" s="83"/>
      <c r="JZB196" s="84"/>
      <c r="JZC196" s="84"/>
      <c r="JZD196" s="84"/>
      <c r="JZE196" s="85"/>
      <c r="JZF196" s="78"/>
      <c r="JZG196" s="78"/>
      <c r="JZH196" s="78"/>
      <c r="JZI196" s="100"/>
      <c r="JZJ196" s="78"/>
      <c r="JZK196" s="81"/>
      <c r="JZL196" s="102"/>
      <c r="JZM196" s="80"/>
      <c r="JZN196" s="78"/>
      <c r="JZO196" s="78"/>
      <c r="JZP196" s="78"/>
      <c r="JZQ196" s="78"/>
      <c r="JZR196" s="83"/>
      <c r="JZS196" s="84"/>
      <c r="JZT196" s="84"/>
      <c r="JZU196" s="84"/>
      <c r="JZV196" s="85"/>
      <c r="JZW196" s="78"/>
      <c r="JZX196" s="78"/>
      <c r="JZY196" s="78"/>
      <c r="JZZ196" s="100"/>
      <c r="KAA196" s="78"/>
      <c r="KAB196" s="81"/>
      <c r="KAC196" s="102"/>
      <c r="KAD196" s="80"/>
      <c r="KAE196" s="78"/>
      <c r="KAF196" s="78"/>
      <c r="KAG196" s="78"/>
      <c r="KAH196" s="78"/>
      <c r="KAI196" s="83"/>
      <c r="KAJ196" s="84"/>
      <c r="KAK196" s="84"/>
      <c r="KAL196" s="84"/>
      <c r="KAM196" s="85"/>
      <c r="KAN196" s="78"/>
      <c r="KAO196" s="78"/>
      <c r="KAP196" s="78"/>
      <c r="KAQ196" s="100"/>
      <c r="KAR196" s="78"/>
      <c r="KAS196" s="81"/>
      <c r="KAT196" s="102"/>
      <c r="KAU196" s="80"/>
      <c r="KAV196" s="78"/>
      <c r="KAW196" s="78"/>
      <c r="KAX196" s="78"/>
      <c r="KAY196" s="78"/>
      <c r="KAZ196" s="83"/>
      <c r="KBA196" s="84"/>
      <c r="KBB196" s="84"/>
      <c r="KBC196" s="84"/>
      <c r="KBD196" s="85"/>
      <c r="KBE196" s="78"/>
      <c r="KBF196" s="78"/>
      <c r="KBG196" s="78"/>
      <c r="KBH196" s="100"/>
      <c r="KBI196" s="78"/>
      <c r="KBJ196" s="81"/>
      <c r="KBK196" s="102"/>
      <c r="KBL196" s="80"/>
      <c r="KBM196" s="78"/>
      <c r="KBN196" s="78"/>
      <c r="KBO196" s="78"/>
      <c r="KBP196" s="78"/>
      <c r="KBQ196" s="83"/>
      <c r="KBR196" s="84"/>
      <c r="KBS196" s="84"/>
      <c r="KBT196" s="84"/>
      <c r="KBU196" s="85"/>
      <c r="KBV196" s="78"/>
      <c r="KBW196" s="78"/>
      <c r="KBX196" s="78"/>
      <c r="KBY196" s="100"/>
      <c r="KBZ196" s="78"/>
      <c r="KCA196" s="81"/>
      <c r="KCB196" s="102"/>
      <c r="KCC196" s="80"/>
      <c r="KCD196" s="78"/>
      <c r="KCE196" s="78"/>
      <c r="KCF196" s="78"/>
      <c r="KCG196" s="78"/>
      <c r="KCH196" s="83"/>
      <c r="KCI196" s="84"/>
      <c r="KCJ196" s="84"/>
      <c r="KCK196" s="84"/>
      <c r="KCL196" s="85"/>
      <c r="KCM196" s="78"/>
      <c r="KCN196" s="78"/>
      <c r="KCO196" s="78"/>
      <c r="KCP196" s="100"/>
      <c r="KCQ196" s="78"/>
      <c r="KCR196" s="81"/>
      <c r="KCS196" s="102"/>
      <c r="KCT196" s="80"/>
      <c r="KCU196" s="78"/>
      <c r="KCV196" s="78"/>
      <c r="KCW196" s="78"/>
      <c r="KCX196" s="78"/>
      <c r="KCY196" s="83"/>
      <c r="KCZ196" s="84"/>
      <c r="KDA196" s="84"/>
      <c r="KDB196" s="84"/>
      <c r="KDC196" s="85"/>
      <c r="KDD196" s="78"/>
      <c r="KDE196" s="78"/>
      <c r="KDF196" s="78"/>
      <c r="KDG196" s="100"/>
      <c r="KDH196" s="78"/>
      <c r="KDI196" s="81"/>
      <c r="KDJ196" s="102"/>
      <c r="KDK196" s="80"/>
      <c r="KDL196" s="78"/>
      <c r="KDM196" s="78"/>
      <c r="KDN196" s="78"/>
      <c r="KDO196" s="78"/>
      <c r="KDP196" s="83"/>
      <c r="KDQ196" s="84"/>
      <c r="KDR196" s="84"/>
      <c r="KDS196" s="84"/>
      <c r="KDT196" s="85"/>
      <c r="KDU196" s="78"/>
      <c r="KDV196" s="78"/>
      <c r="KDW196" s="78"/>
      <c r="KDX196" s="100"/>
      <c r="KDY196" s="78"/>
      <c r="KDZ196" s="81"/>
      <c r="KEA196" s="102"/>
      <c r="KEB196" s="80"/>
      <c r="KEC196" s="78"/>
      <c r="KED196" s="78"/>
      <c r="KEE196" s="78"/>
      <c r="KEF196" s="78"/>
      <c r="KEG196" s="83"/>
      <c r="KEH196" s="84"/>
      <c r="KEI196" s="84"/>
      <c r="KEJ196" s="84"/>
      <c r="KEK196" s="85"/>
      <c r="KEL196" s="78"/>
      <c r="KEM196" s="78"/>
      <c r="KEN196" s="78"/>
      <c r="KEO196" s="100"/>
      <c r="KEP196" s="78"/>
      <c r="KEQ196" s="81"/>
      <c r="KER196" s="102"/>
      <c r="KES196" s="80"/>
      <c r="KET196" s="78"/>
      <c r="KEU196" s="78"/>
      <c r="KEV196" s="78"/>
      <c r="KEW196" s="78"/>
      <c r="KEX196" s="83"/>
      <c r="KEY196" s="84"/>
      <c r="KEZ196" s="84"/>
      <c r="KFA196" s="84"/>
      <c r="KFB196" s="85"/>
      <c r="KFC196" s="78"/>
      <c r="KFD196" s="78"/>
      <c r="KFE196" s="78"/>
      <c r="KFF196" s="100"/>
      <c r="KFG196" s="78"/>
      <c r="KFH196" s="81"/>
      <c r="KFI196" s="102"/>
      <c r="KFJ196" s="80"/>
      <c r="KFK196" s="78"/>
      <c r="KFL196" s="78"/>
      <c r="KFM196" s="78"/>
      <c r="KFN196" s="78"/>
      <c r="KFO196" s="83"/>
      <c r="KFP196" s="84"/>
      <c r="KFQ196" s="84"/>
      <c r="KFR196" s="84"/>
      <c r="KFS196" s="85"/>
      <c r="KFT196" s="78"/>
      <c r="KFU196" s="78"/>
      <c r="KFV196" s="78"/>
      <c r="KFW196" s="100"/>
      <c r="KFX196" s="78"/>
      <c r="KFY196" s="81"/>
      <c r="KFZ196" s="102"/>
      <c r="KGA196" s="80"/>
      <c r="KGB196" s="78"/>
      <c r="KGC196" s="78"/>
      <c r="KGD196" s="78"/>
      <c r="KGE196" s="78"/>
      <c r="KGF196" s="83"/>
      <c r="KGG196" s="84"/>
      <c r="KGH196" s="84"/>
      <c r="KGI196" s="84"/>
      <c r="KGJ196" s="85"/>
      <c r="KGK196" s="78"/>
      <c r="KGL196" s="78"/>
      <c r="KGM196" s="78"/>
      <c r="KGN196" s="100"/>
      <c r="KGO196" s="78"/>
      <c r="KGP196" s="81"/>
      <c r="KGQ196" s="102"/>
      <c r="KGR196" s="80"/>
      <c r="KGS196" s="78"/>
      <c r="KGT196" s="78"/>
      <c r="KGU196" s="78"/>
      <c r="KGV196" s="78"/>
      <c r="KGW196" s="83"/>
      <c r="KGX196" s="84"/>
      <c r="KGY196" s="84"/>
      <c r="KGZ196" s="84"/>
      <c r="KHA196" s="85"/>
      <c r="KHB196" s="78"/>
      <c r="KHC196" s="78"/>
      <c r="KHD196" s="78"/>
      <c r="KHE196" s="100"/>
      <c r="KHF196" s="78"/>
      <c r="KHG196" s="81"/>
      <c r="KHH196" s="102"/>
      <c r="KHI196" s="80"/>
      <c r="KHJ196" s="78"/>
      <c r="KHK196" s="78"/>
      <c r="KHL196" s="78"/>
      <c r="KHM196" s="78"/>
      <c r="KHN196" s="83"/>
      <c r="KHO196" s="84"/>
      <c r="KHP196" s="84"/>
      <c r="KHQ196" s="84"/>
      <c r="KHR196" s="85"/>
      <c r="KHS196" s="78"/>
      <c r="KHT196" s="78"/>
      <c r="KHU196" s="78"/>
      <c r="KHV196" s="100"/>
      <c r="KHW196" s="78"/>
      <c r="KHX196" s="81"/>
      <c r="KHY196" s="102"/>
      <c r="KHZ196" s="80"/>
      <c r="KIA196" s="78"/>
      <c r="KIB196" s="78"/>
      <c r="KIC196" s="78"/>
      <c r="KID196" s="78"/>
      <c r="KIE196" s="83"/>
      <c r="KIF196" s="84"/>
      <c r="KIG196" s="84"/>
      <c r="KIH196" s="84"/>
      <c r="KII196" s="85"/>
      <c r="KIJ196" s="78"/>
      <c r="KIK196" s="78"/>
      <c r="KIL196" s="78"/>
      <c r="KIM196" s="100"/>
      <c r="KIN196" s="78"/>
      <c r="KIO196" s="81"/>
      <c r="KIP196" s="102"/>
      <c r="KIQ196" s="80"/>
      <c r="KIR196" s="78"/>
      <c r="KIS196" s="78"/>
      <c r="KIT196" s="78"/>
      <c r="KIU196" s="78"/>
      <c r="KIV196" s="83"/>
      <c r="KIW196" s="84"/>
      <c r="KIX196" s="84"/>
      <c r="KIY196" s="84"/>
      <c r="KIZ196" s="85"/>
      <c r="KJA196" s="78"/>
      <c r="KJB196" s="78"/>
      <c r="KJC196" s="78"/>
      <c r="KJD196" s="100"/>
      <c r="KJE196" s="78"/>
      <c r="KJF196" s="81"/>
      <c r="KJG196" s="102"/>
      <c r="KJH196" s="80"/>
      <c r="KJI196" s="78"/>
      <c r="KJJ196" s="78"/>
      <c r="KJK196" s="78"/>
      <c r="KJL196" s="78"/>
      <c r="KJM196" s="83"/>
      <c r="KJN196" s="84"/>
      <c r="KJO196" s="84"/>
      <c r="KJP196" s="84"/>
      <c r="KJQ196" s="85"/>
      <c r="KJR196" s="78"/>
      <c r="KJS196" s="78"/>
      <c r="KJT196" s="78"/>
      <c r="KJU196" s="100"/>
      <c r="KJV196" s="78"/>
      <c r="KJW196" s="81"/>
      <c r="KJX196" s="102"/>
      <c r="KJY196" s="80"/>
      <c r="KJZ196" s="78"/>
      <c r="KKA196" s="78"/>
      <c r="KKB196" s="78"/>
      <c r="KKC196" s="78"/>
      <c r="KKD196" s="83"/>
      <c r="KKE196" s="84"/>
      <c r="KKF196" s="84"/>
      <c r="KKG196" s="84"/>
      <c r="KKH196" s="85"/>
      <c r="KKI196" s="78"/>
      <c r="KKJ196" s="78"/>
      <c r="KKK196" s="78"/>
      <c r="KKL196" s="100"/>
      <c r="KKM196" s="78"/>
      <c r="KKN196" s="81"/>
      <c r="KKO196" s="102"/>
      <c r="KKP196" s="80"/>
      <c r="KKQ196" s="78"/>
      <c r="KKR196" s="78"/>
      <c r="KKS196" s="78"/>
      <c r="KKT196" s="78"/>
      <c r="KKU196" s="83"/>
      <c r="KKV196" s="84"/>
      <c r="KKW196" s="84"/>
      <c r="KKX196" s="84"/>
      <c r="KKY196" s="85"/>
      <c r="KKZ196" s="78"/>
      <c r="KLA196" s="78"/>
      <c r="KLB196" s="78"/>
      <c r="KLC196" s="100"/>
      <c r="KLD196" s="78"/>
      <c r="KLE196" s="81"/>
      <c r="KLF196" s="102"/>
      <c r="KLG196" s="80"/>
      <c r="KLH196" s="78"/>
      <c r="KLI196" s="78"/>
      <c r="KLJ196" s="78"/>
      <c r="KLK196" s="78"/>
      <c r="KLL196" s="83"/>
      <c r="KLM196" s="84"/>
      <c r="KLN196" s="84"/>
      <c r="KLO196" s="84"/>
      <c r="KLP196" s="85"/>
      <c r="KLQ196" s="78"/>
      <c r="KLR196" s="78"/>
      <c r="KLS196" s="78"/>
      <c r="KLT196" s="100"/>
      <c r="KLU196" s="78"/>
      <c r="KLV196" s="81"/>
      <c r="KLW196" s="102"/>
      <c r="KLX196" s="80"/>
      <c r="KLY196" s="78"/>
      <c r="KLZ196" s="78"/>
      <c r="KMA196" s="78"/>
      <c r="KMB196" s="78"/>
      <c r="KMC196" s="83"/>
      <c r="KMD196" s="84"/>
      <c r="KME196" s="84"/>
      <c r="KMF196" s="84"/>
      <c r="KMG196" s="85"/>
      <c r="KMH196" s="78"/>
      <c r="KMI196" s="78"/>
      <c r="KMJ196" s="78"/>
      <c r="KMK196" s="100"/>
      <c r="KML196" s="78"/>
      <c r="KMM196" s="81"/>
      <c r="KMN196" s="102"/>
      <c r="KMO196" s="80"/>
      <c r="KMP196" s="78"/>
      <c r="KMQ196" s="78"/>
      <c r="KMR196" s="78"/>
      <c r="KMS196" s="78"/>
      <c r="KMT196" s="83"/>
      <c r="KMU196" s="84"/>
      <c r="KMV196" s="84"/>
      <c r="KMW196" s="84"/>
      <c r="KMX196" s="85"/>
      <c r="KMY196" s="78"/>
      <c r="KMZ196" s="78"/>
      <c r="KNA196" s="78"/>
      <c r="KNB196" s="100"/>
      <c r="KNC196" s="78"/>
      <c r="KND196" s="81"/>
      <c r="KNE196" s="102"/>
      <c r="KNF196" s="80"/>
      <c r="KNG196" s="78"/>
      <c r="KNH196" s="78"/>
      <c r="KNI196" s="78"/>
      <c r="KNJ196" s="78"/>
      <c r="KNK196" s="83"/>
      <c r="KNL196" s="84"/>
      <c r="KNM196" s="84"/>
      <c r="KNN196" s="84"/>
      <c r="KNO196" s="85"/>
      <c r="KNP196" s="78"/>
      <c r="KNQ196" s="78"/>
      <c r="KNR196" s="78"/>
      <c r="KNS196" s="100"/>
      <c r="KNT196" s="78"/>
      <c r="KNU196" s="81"/>
      <c r="KNV196" s="102"/>
      <c r="KNW196" s="80"/>
      <c r="KNX196" s="78"/>
      <c r="KNY196" s="78"/>
      <c r="KNZ196" s="78"/>
      <c r="KOA196" s="78"/>
      <c r="KOB196" s="83"/>
      <c r="KOC196" s="84"/>
      <c r="KOD196" s="84"/>
      <c r="KOE196" s="84"/>
      <c r="KOF196" s="85"/>
      <c r="KOG196" s="78"/>
      <c r="KOH196" s="78"/>
      <c r="KOI196" s="78"/>
      <c r="KOJ196" s="100"/>
      <c r="KOK196" s="78"/>
      <c r="KOL196" s="81"/>
      <c r="KOM196" s="102"/>
      <c r="KON196" s="80"/>
      <c r="KOO196" s="78"/>
      <c r="KOP196" s="78"/>
      <c r="KOQ196" s="78"/>
      <c r="KOR196" s="78"/>
      <c r="KOS196" s="83"/>
      <c r="KOT196" s="84"/>
      <c r="KOU196" s="84"/>
      <c r="KOV196" s="84"/>
      <c r="KOW196" s="85"/>
      <c r="KOX196" s="78"/>
      <c r="KOY196" s="78"/>
      <c r="KOZ196" s="78"/>
      <c r="KPA196" s="100"/>
      <c r="KPB196" s="78"/>
      <c r="KPC196" s="81"/>
      <c r="KPD196" s="102"/>
      <c r="KPE196" s="80"/>
      <c r="KPF196" s="78"/>
      <c r="KPG196" s="78"/>
      <c r="KPH196" s="78"/>
      <c r="KPI196" s="78"/>
      <c r="KPJ196" s="83"/>
      <c r="KPK196" s="84"/>
      <c r="KPL196" s="84"/>
      <c r="KPM196" s="84"/>
      <c r="KPN196" s="85"/>
      <c r="KPO196" s="78"/>
      <c r="KPP196" s="78"/>
      <c r="KPQ196" s="78"/>
      <c r="KPR196" s="100"/>
      <c r="KPS196" s="78"/>
      <c r="KPT196" s="81"/>
      <c r="KPU196" s="102"/>
      <c r="KPV196" s="80"/>
      <c r="KPW196" s="78"/>
      <c r="KPX196" s="78"/>
      <c r="KPY196" s="78"/>
      <c r="KPZ196" s="78"/>
      <c r="KQA196" s="83"/>
      <c r="KQB196" s="84"/>
      <c r="KQC196" s="84"/>
      <c r="KQD196" s="84"/>
      <c r="KQE196" s="85"/>
      <c r="KQF196" s="78"/>
      <c r="KQG196" s="78"/>
      <c r="KQH196" s="78"/>
      <c r="KQI196" s="100"/>
      <c r="KQJ196" s="78"/>
      <c r="KQK196" s="81"/>
      <c r="KQL196" s="102"/>
      <c r="KQM196" s="80"/>
      <c r="KQN196" s="78"/>
      <c r="KQO196" s="78"/>
      <c r="KQP196" s="78"/>
      <c r="KQQ196" s="78"/>
      <c r="KQR196" s="83"/>
      <c r="KQS196" s="84"/>
      <c r="KQT196" s="84"/>
      <c r="KQU196" s="84"/>
      <c r="KQV196" s="85"/>
      <c r="KQW196" s="78"/>
      <c r="KQX196" s="78"/>
      <c r="KQY196" s="78"/>
      <c r="KQZ196" s="100"/>
      <c r="KRA196" s="78"/>
      <c r="KRB196" s="81"/>
      <c r="KRC196" s="102"/>
      <c r="KRD196" s="80"/>
      <c r="KRE196" s="78"/>
      <c r="KRF196" s="78"/>
      <c r="KRG196" s="78"/>
      <c r="KRH196" s="78"/>
      <c r="KRI196" s="83"/>
      <c r="KRJ196" s="84"/>
      <c r="KRK196" s="84"/>
      <c r="KRL196" s="84"/>
      <c r="KRM196" s="85"/>
      <c r="KRN196" s="78"/>
      <c r="KRO196" s="78"/>
      <c r="KRP196" s="78"/>
      <c r="KRQ196" s="100"/>
      <c r="KRR196" s="78"/>
      <c r="KRS196" s="81"/>
      <c r="KRT196" s="102"/>
      <c r="KRU196" s="80"/>
      <c r="KRV196" s="78"/>
      <c r="KRW196" s="78"/>
      <c r="KRX196" s="78"/>
      <c r="KRY196" s="78"/>
      <c r="KRZ196" s="83"/>
      <c r="KSA196" s="84"/>
      <c r="KSB196" s="84"/>
      <c r="KSC196" s="84"/>
      <c r="KSD196" s="85"/>
      <c r="KSE196" s="78"/>
      <c r="KSF196" s="78"/>
      <c r="KSG196" s="78"/>
      <c r="KSH196" s="100"/>
      <c r="KSI196" s="78"/>
      <c r="KSJ196" s="81"/>
      <c r="KSK196" s="102"/>
      <c r="KSL196" s="80"/>
      <c r="KSM196" s="78"/>
      <c r="KSN196" s="78"/>
      <c r="KSO196" s="78"/>
      <c r="KSP196" s="78"/>
      <c r="KSQ196" s="83"/>
      <c r="KSR196" s="84"/>
      <c r="KSS196" s="84"/>
      <c r="KST196" s="84"/>
      <c r="KSU196" s="85"/>
      <c r="KSV196" s="78"/>
      <c r="KSW196" s="78"/>
      <c r="KSX196" s="78"/>
      <c r="KSY196" s="100"/>
      <c r="KSZ196" s="78"/>
      <c r="KTA196" s="81"/>
      <c r="KTB196" s="102"/>
      <c r="KTC196" s="80"/>
      <c r="KTD196" s="78"/>
      <c r="KTE196" s="78"/>
      <c r="KTF196" s="78"/>
      <c r="KTG196" s="78"/>
      <c r="KTH196" s="83"/>
      <c r="KTI196" s="84"/>
      <c r="KTJ196" s="84"/>
      <c r="KTK196" s="84"/>
      <c r="KTL196" s="85"/>
      <c r="KTM196" s="78"/>
      <c r="KTN196" s="78"/>
      <c r="KTO196" s="78"/>
      <c r="KTP196" s="100"/>
      <c r="KTQ196" s="78"/>
      <c r="KTR196" s="81"/>
      <c r="KTS196" s="102"/>
      <c r="KTT196" s="80"/>
      <c r="KTU196" s="78"/>
      <c r="KTV196" s="78"/>
      <c r="KTW196" s="78"/>
      <c r="KTX196" s="78"/>
      <c r="KTY196" s="83"/>
      <c r="KTZ196" s="84"/>
      <c r="KUA196" s="84"/>
      <c r="KUB196" s="84"/>
      <c r="KUC196" s="85"/>
      <c r="KUD196" s="78"/>
      <c r="KUE196" s="78"/>
      <c r="KUF196" s="78"/>
      <c r="KUG196" s="100"/>
      <c r="KUH196" s="78"/>
      <c r="KUI196" s="81"/>
      <c r="KUJ196" s="102"/>
      <c r="KUK196" s="80"/>
      <c r="KUL196" s="78"/>
      <c r="KUM196" s="78"/>
      <c r="KUN196" s="78"/>
      <c r="KUO196" s="78"/>
      <c r="KUP196" s="83"/>
      <c r="KUQ196" s="84"/>
      <c r="KUR196" s="84"/>
      <c r="KUS196" s="84"/>
      <c r="KUT196" s="85"/>
      <c r="KUU196" s="78"/>
      <c r="KUV196" s="78"/>
      <c r="KUW196" s="78"/>
      <c r="KUX196" s="100"/>
      <c r="KUY196" s="78"/>
      <c r="KUZ196" s="81"/>
      <c r="KVA196" s="102"/>
      <c r="KVB196" s="80"/>
      <c r="KVC196" s="78"/>
      <c r="KVD196" s="78"/>
      <c r="KVE196" s="78"/>
      <c r="KVF196" s="78"/>
      <c r="KVG196" s="83"/>
      <c r="KVH196" s="84"/>
      <c r="KVI196" s="84"/>
      <c r="KVJ196" s="84"/>
      <c r="KVK196" s="85"/>
      <c r="KVL196" s="78"/>
      <c r="KVM196" s="78"/>
      <c r="KVN196" s="78"/>
      <c r="KVO196" s="100"/>
      <c r="KVP196" s="78"/>
      <c r="KVQ196" s="81"/>
      <c r="KVR196" s="102"/>
      <c r="KVS196" s="80"/>
      <c r="KVT196" s="78"/>
      <c r="KVU196" s="78"/>
      <c r="KVV196" s="78"/>
      <c r="KVW196" s="78"/>
      <c r="KVX196" s="83"/>
      <c r="KVY196" s="84"/>
      <c r="KVZ196" s="84"/>
      <c r="KWA196" s="84"/>
      <c r="KWB196" s="85"/>
      <c r="KWC196" s="78"/>
      <c r="KWD196" s="78"/>
      <c r="KWE196" s="78"/>
      <c r="KWF196" s="100"/>
      <c r="KWG196" s="78"/>
      <c r="KWH196" s="81"/>
      <c r="KWI196" s="102"/>
      <c r="KWJ196" s="80"/>
      <c r="KWK196" s="78"/>
      <c r="KWL196" s="78"/>
      <c r="KWM196" s="78"/>
      <c r="KWN196" s="78"/>
      <c r="KWO196" s="83"/>
      <c r="KWP196" s="84"/>
      <c r="KWQ196" s="84"/>
      <c r="KWR196" s="84"/>
      <c r="KWS196" s="85"/>
      <c r="KWT196" s="78"/>
      <c r="KWU196" s="78"/>
      <c r="KWV196" s="78"/>
      <c r="KWW196" s="100"/>
      <c r="KWX196" s="78"/>
      <c r="KWY196" s="81"/>
      <c r="KWZ196" s="102"/>
      <c r="KXA196" s="80"/>
      <c r="KXB196" s="78"/>
      <c r="KXC196" s="78"/>
      <c r="KXD196" s="78"/>
      <c r="KXE196" s="78"/>
      <c r="KXF196" s="83"/>
      <c r="KXG196" s="84"/>
      <c r="KXH196" s="84"/>
      <c r="KXI196" s="84"/>
      <c r="KXJ196" s="85"/>
      <c r="KXK196" s="78"/>
      <c r="KXL196" s="78"/>
      <c r="KXM196" s="78"/>
      <c r="KXN196" s="100"/>
      <c r="KXO196" s="78"/>
      <c r="KXP196" s="81"/>
      <c r="KXQ196" s="102"/>
      <c r="KXR196" s="80"/>
      <c r="KXS196" s="78"/>
      <c r="KXT196" s="78"/>
      <c r="KXU196" s="78"/>
      <c r="KXV196" s="78"/>
      <c r="KXW196" s="83"/>
      <c r="KXX196" s="84"/>
      <c r="KXY196" s="84"/>
      <c r="KXZ196" s="84"/>
      <c r="KYA196" s="85"/>
      <c r="KYB196" s="78"/>
      <c r="KYC196" s="78"/>
      <c r="KYD196" s="78"/>
      <c r="KYE196" s="100"/>
      <c r="KYF196" s="78"/>
      <c r="KYG196" s="81"/>
      <c r="KYH196" s="102"/>
      <c r="KYI196" s="80"/>
      <c r="KYJ196" s="78"/>
      <c r="KYK196" s="78"/>
      <c r="KYL196" s="78"/>
      <c r="KYM196" s="78"/>
      <c r="KYN196" s="83"/>
      <c r="KYO196" s="84"/>
      <c r="KYP196" s="84"/>
      <c r="KYQ196" s="84"/>
      <c r="KYR196" s="85"/>
      <c r="KYS196" s="78"/>
      <c r="KYT196" s="78"/>
      <c r="KYU196" s="78"/>
      <c r="KYV196" s="100"/>
      <c r="KYW196" s="78"/>
      <c r="KYX196" s="81"/>
      <c r="KYY196" s="102"/>
      <c r="KYZ196" s="80"/>
      <c r="KZA196" s="78"/>
      <c r="KZB196" s="78"/>
      <c r="KZC196" s="78"/>
      <c r="KZD196" s="78"/>
      <c r="KZE196" s="83"/>
      <c r="KZF196" s="84"/>
      <c r="KZG196" s="84"/>
      <c r="KZH196" s="84"/>
      <c r="KZI196" s="85"/>
      <c r="KZJ196" s="78"/>
      <c r="KZK196" s="78"/>
      <c r="KZL196" s="78"/>
      <c r="KZM196" s="100"/>
      <c r="KZN196" s="78"/>
      <c r="KZO196" s="81"/>
      <c r="KZP196" s="102"/>
      <c r="KZQ196" s="80"/>
      <c r="KZR196" s="78"/>
      <c r="KZS196" s="78"/>
      <c r="KZT196" s="78"/>
      <c r="KZU196" s="78"/>
      <c r="KZV196" s="83"/>
      <c r="KZW196" s="84"/>
      <c r="KZX196" s="84"/>
      <c r="KZY196" s="84"/>
      <c r="KZZ196" s="85"/>
      <c r="LAA196" s="78"/>
      <c r="LAB196" s="78"/>
      <c r="LAC196" s="78"/>
      <c r="LAD196" s="100"/>
      <c r="LAE196" s="78"/>
      <c r="LAF196" s="81"/>
      <c r="LAG196" s="102"/>
      <c r="LAH196" s="80"/>
      <c r="LAI196" s="78"/>
      <c r="LAJ196" s="78"/>
      <c r="LAK196" s="78"/>
      <c r="LAL196" s="78"/>
      <c r="LAM196" s="83"/>
      <c r="LAN196" s="84"/>
      <c r="LAO196" s="84"/>
      <c r="LAP196" s="84"/>
      <c r="LAQ196" s="85"/>
      <c r="LAR196" s="78"/>
      <c r="LAS196" s="78"/>
      <c r="LAT196" s="78"/>
      <c r="LAU196" s="100"/>
      <c r="LAV196" s="78"/>
      <c r="LAW196" s="81"/>
      <c r="LAX196" s="102"/>
      <c r="LAY196" s="80"/>
      <c r="LAZ196" s="78"/>
      <c r="LBA196" s="78"/>
      <c r="LBB196" s="78"/>
      <c r="LBC196" s="78"/>
      <c r="LBD196" s="83"/>
      <c r="LBE196" s="84"/>
      <c r="LBF196" s="84"/>
      <c r="LBG196" s="84"/>
      <c r="LBH196" s="85"/>
      <c r="LBI196" s="78"/>
      <c r="LBJ196" s="78"/>
      <c r="LBK196" s="78"/>
      <c r="LBL196" s="100"/>
      <c r="LBM196" s="78"/>
      <c r="LBN196" s="81"/>
      <c r="LBO196" s="102"/>
      <c r="LBP196" s="80"/>
      <c r="LBQ196" s="78"/>
      <c r="LBR196" s="78"/>
      <c r="LBS196" s="78"/>
      <c r="LBT196" s="78"/>
      <c r="LBU196" s="83"/>
      <c r="LBV196" s="84"/>
      <c r="LBW196" s="84"/>
      <c r="LBX196" s="84"/>
      <c r="LBY196" s="85"/>
      <c r="LBZ196" s="78"/>
      <c r="LCA196" s="78"/>
      <c r="LCB196" s="78"/>
      <c r="LCC196" s="100"/>
      <c r="LCD196" s="78"/>
      <c r="LCE196" s="81"/>
      <c r="LCF196" s="102"/>
      <c r="LCG196" s="80"/>
      <c r="LCH196" s="78"/>
      <c r="LCI196" s="78"/>
      <c r="LCJ196" s="78"/>
      <c r="LCK196" s="78"/>
      <c r="LCL196" s="83"/>
      <c r="LCM196" s="84"/>
      <c r="LCN196" s="84"/>
      <c r="LCO196" s="84"/>
      <c r="LCP196" s="85"/>
      <c r="LCQ196" s="78"/>
      <c r="LCR196" s="78"/>
      <c r="LCS196" s="78"/>
      <c r="LCT196" s="100"/>
      <c r="LCU196" s="78"/>
      <c r="LCV196" s="81"/>
      <c r="LCW196" s="102"/>
      <c r="LCX196" s="80"/>
      <c r="LCY196" s="78"/>
      <c r="LCZ196" s="78"/>
      <c r="LDA196" s="78"/>
      <c r="LDB196" s="78"/>
      <c r="LDC196" s="83"/>
      <c r="LDD196" s="84"/>
      <c r="LDE196" s="84"/>
      <c r="LDF196" s="84"/>
      <c r="LDG196" s="85"/>
      <c r="LDH196" s="78"/>
      <c r="LDI196" s="78"/>
      <c r="LDJ196" s="78"/>
      <c r="LDK196" s="100"/>
      <c r="LDL196" s="78"/>
      <c r="LDM196" s="81"/>
      <c r="LDN196" s="102"/>
      <c r="LDO196" s="80"/>
      <c r="LDP196" s="78"/>
      <c r="LDQ196" s="78"/>
      <c r="LDR196" s="78"/>
      <c r="LDS196" s="78"/>
      <c r="LDT196" s="83"/>
      <c r="LDU196" s="84"/>
      <c r="LDV196" s="84"/>
      <c r="LDW196" s="84"/>
      <c r="LDX196" s="85"/>
      <c r="LDY196" s="78"/>
      <c r="LDZ196" s="78"/>
      <c r="LEA196" s="78"/>
      <c r="LEB196" s="100"/>
      <c r="LEC196" s="78"/>
      <c r="LED196" s="81"/>
      <c r="LEE196" s="102"/>
      <c r="LEF196" s="80"/>
      <c r="LEG196" s="78"/>
      <c r="LEH196" s="78"/>
      <c r="LEI196" s="78"/>
      <c r="LEJ196" s="78"/>
      <c r="LEK196" s="83"/>
      <c r="LEL196" s="84"/>
      <c r="LEM196" s="84"/>
      <c r="LEN196" s="84"/>
      <c r="LEO196" s="85"/>
      <c r="LEP196" s="78"/>
      <c r="LEQ196" s="78"/>
      <c r="LER196" s="78"/>
      <c r="LES196" s="100"/>
      <c r="LET196" s="78"/>
      <c r="LEU196" s="81"/>
      <c r="LEV196" s="102"/>
      <c r="LEW196" s="80"/>
      <c r="LEX196" s="78"/>
      <c r="LEY196" s="78"/>
      <c r="LEZ196" s="78"/>
      <c r="LFA196" s="78"/>
      <c r="LFB196" s="83"/>
      <c r="LFC196" s="84"/>
      <c r="LFD196" s="84"/>
      <c r="LFE196" s="84"/>
      <c r="LFF196" s="85"/>
      <c r="LFG196" s="78"/>
      <c r="LFH196" s="78"/>
      <c r="LFI196" s="78"/>
      <c r="LFJ196" s="100"/>
      <c r="LFK196" s="78"/>
      <c r="LFL196" s="81"/>
      <c r="LFM196" s="102"/>
      <c r="LFN196" s="80"/>
      <c r="LFO196" s="78"/>
      <c r="LFP196" s="78"/>
      <c r="LFQ196" s="78"/>
      <c r="LFR196" s="78"/>
      <c r="LFS196" s="83"/>
      <c r="LFT196" s="84"/>
      <c r="LFU196" s="84"/>
      <c r="LFV196" s="84"/>
      <c r="LFW196" s="85"/>
      <c r="LFX196" s="78"/>
      <c r="LFY196" s="78"/>
      <c r="LFZ196" s="78"/>
      <c r="LGA196" s="100"/>
      <c r="LGB196" s="78"/>
      <c r="LGC196" s="81"/>
      <c r="LGD196" s="102"/>
      <c r="LGE196" s="80"/>
      <c r="LGF196" s="78"/>
      <c r="LGG196" s="78"/>
      <c r="LGH196" s="78"/>
      <c r="LGI196" s="78"/>
      <c r="LGJ196" s="83"/>
      <c r="LGK196" s="84"/>
      <c r="LGL196" s="84"/>
      <c r="LGM196" s="84"/>
      <c r="LGN196" s="85"/>
      <c r="LGO196" s="78"/>
      <c r="LGP196" s="78"/>
      <c r="LGQ196" s="78"/>
      <c r="LGR196" s="100"/>
      <c r="LGS196" s="78"/>
      <c r="LGT196" s="81"/>
      <c r="LGU196" s="102"/>
      <c r="LGV196" s="80"/>
      <c r="LGW196" s="78"/>
      <c r="LGX196" s="78"/>
      <c r="LGY196" s="78"/>
      <c r="LGZ196" s="78"/>
      <c r="LHA196" s="83"/>
      <c r="LHB196" s="84"/>
      <c r="LHC196" s="84"/>
      <c r="LHD196" s="84"/>
      <c r="LHE196" s="85"/>
      <c r="LHF196" s="78"/>
      <c r="LHG196" s="78"/>
      <c r="LHH196" s="78"/>
      <c r="LHI196" s="100"/>
      <c r="LHJ196" s="78"/>
      <c r="LHK196" s="81"/>
      <c r="LHL196" s="102"/>
      <c r="LHM196" s="80"/>
      <c r="LHN196" s="78"/>
      <c r="LHO196" s="78"/>
      <c r="LHP196" s="78"/>
      <c r="LHQ196" s="78"/>
      <c r="LHR196" s="83"/>
      <c r="LHS196" s="84"/>
      <c r="LHT196" s="84"/>
      <c r="LHU196" s="84"/>
      <c r="LHV196" s="85"/>
      <c r="LHW196" s="78"/>
      <c r="LHX196" s="78"/>
      <c r="LHY196" s="78"/>
      <c r="LHZ196" s="100"/>
      <c r="LIA196" s="78"/>
      <c r="LIB196" s="81"/>
      <c r="LIC196" s="102"/>
      <c r="LID196" s="80"/>
      <c r="LIE196" s="78"/>
      <c r="LIF196" s="78"/>
      <c r="LIG196" s="78"/>
      <c r="LIH196" s="78"/>
      <c r="LII196" s="83"/>
      <c r="LIJ196" s="84"/>
      <c r="LIK196" s="84"/>
      <c r="LIL196" s="84"/>
      <c r="LIM196" s="85"/>
      <c r="LIN196" s="78"/>
      <c r="LIO196" s="78"/>
      <c r="LIP196" s="78"/>
      <c r="LIQ196" s="100"/>
      <c r="LIR196" s="78"/>
      <c r="LIS196" s="81"/>
      <c r="LIT196" s="102"/>
      <c r="LIU196" s="80"/>
      <c r="LIV196" s="78"/>
      <c r="LIW196" s="78"/>
      <c r="LIX196" s="78"/>
      <c r="LIY196" s="78"/>
      <c r="LIZ196" s="83"/>
      <c r="LJA196" s="84"/>
      <c r="LJB196" s="84"/>
      <c r="LJC196" s="84"/>
      <c r="LJD196" s="85"/>
      <c r="LJE196" s="78"/>
      <c r="LJF196" s="78"/>
      <c r="LJG196" s="78"/>
      <c r="LJH196" s="100"/>
      <c r="LJI196" s="78"/>
      <c r="LJJ196" s="81"/>
      <c r="LJK196" s="102"/>
      <c r="LJL196" s="80"/>
      <c r="LJM196" s="78"/>
      <c r="LJN196" s="78"/>
      <c r="LJO196" s="78"/>
      <c r="LJP196" s="78"/>
      <c r="LJQ196" s="83"/>
      <c r="LJR196" s="84"/>
      <c r="LJS196" s="84"/>
      <c r="LJT196" s="84"/>
      <c r="LJU196" s="85"/>
      <c r="LJV196" s="78"/>
      <c r="LJW196" s="78"/>
      <c r="LJX196" s="78"/>
      <c r="LJY196" s="100"/>
      <c r="LJZ196" s="78"/>
      <c r="LKA196" s="81"/>
      <c r="LKB196" s="102"/>
      <c r="LKC196" s="80"/>
      <c r="LKD196" s="78"/>
      <c r="LKE196" s="78"/>
      <c r="LKF196" s="78"/>
      <c r="LKG196" s="78"/>
      <c r="LKH196" s="83"/>
      <c r="LKI196" s="84"/>
      <c r="LKJ196" s="84"/>
      <c r="LKK196" s="84"/>
      <c r="LKL196" s="85"/>
      <c r="LKM196" s="78"/>
      <c r="LKN196" s="78"/>
      <c r="LKO196" s="78"/>
      <c r="LKP196" s="100"/>
      <c r="LKQ196" s="78"/>
      <c r="LKR196" s="81"/>
      <c r="LKS196" s="102"/>
      <c r="LKT196" s="80"/>
      <c r="LKU196" s="78"/>
      <c r="LKV196" s="78"/>
      <c r="LKW196" s="78"/>
      <c r="LKX196" s="78"/>
      <c r="LKY196" s="83"/>
      <c r="LKZ196" s="84"/>
      <c r="LLA196" s="84"/>
      <c r="LLB196" s="84"/>
      <c r="LLC196" s="85"/>
      <c r="LLD196" s="78"/>
      <c r="LLE196" s="78"/>
      <c r="LLF196" s="78"/>
      <c r="LLG196" s="100"/>
      <c r="LLH196" s="78"/>
      <c r="LLI196" s="81"/>
      <c r="LLJ196" s="102"/>
      <c r="LLK196" s="80"/>
      <c r="LLL196" s="78"/>
      <c r="LLM196" s="78"/>
      <c r="LLN196" s="78"/>
      <c r="LLO196" s="78"/>
      <c r="LLP196" s="83"/>
      <c r="LLQ196" s="84"/>
      <c r="LLR196" s="84"/>
      <c r="LLS196" s="84"/>
      <c r="LLT196" s="85"/>
      <c r="LLU196" s="78"/>
      <c r="LLV196" s="78"/>
      <c r="LLW196" s="78"/>
      <c r="LLX196" s="100"/>
      <c r="LLY196" s="78"/>
      <c r="LLZ196" s="81"/>
      <c r="LMA196" s="102"/>
      <c r="LMB196" s="80"/>
      <c r="LMC196" s="78"/>
      <c r="LMD196" s="78"/>
      <c r="LME196" s="78"/>
      <c r="LMF196" s="78"/>
      <c r="LMG196" s="83"/>
      <c r="LMH196" s="84"/>
      <c r="LMI196" s="84"/>
      <c r="LMJ196" s="84"/>
      <c r="LMK196" s="85"/>
      <c r="LML196" s="78"/>
      <c r="LMM196" s="78"/>
      <c r="LMN196" s="78"/>
      <c r="LMO196" s="100"/>
      <c r="LMP196" s="78"/>
      <c r="LMQ196" s="81"/>
      <c r="LMR196" s="102"/>
      <c r="LMS196" s="80"/>
      <c r="LMT196" s="78"/>
      <c r="LMU196" s="78"/>
      <c r="LMV196" s="78"/>
      <c r="LMW196" s="78"/>
      <c r="LMX196" s="83"/>
      <c r="LMY196" s="84"/>
      <c r="LMZ196" s="84"/>
      <c r="LNA196" s="84"/>
      <c r="LNB196" s="85"/>
      <c r="LNC196" s="78"/>
      <c r="LND196" s="78"/>
      <c r="LNE196" s="78"/>
      <c r="LNF196" s="100"/>
      <c r="LNG196" s="78"/>
      <c r="LNH196" s="81"/>
      <c r="LNI196" s="102"/>
      <c r="LNJ196" s="80"/>
      <c r="LNK196" s="78"/>
      <c r="LNL196" s="78"/>
      <c r="LNM196" s="78"/>
      <c r="LNN196" s="78"/>
      <c r="LNO196" s="83"/>
      <c r="LNP196" s="84"/>
      <c r="LNQ196" s="84"/>
      <c r="LNR196" s="84"/>
      <c r="LNS196" s="85"/>
      <c r="LNT196" s="78"/>
      <c r="LNU196" s="78"/>
      <c r="LNV196" s="78"/>
      <c r="LNW196" s="100"/>
      <c r="LNX196" s="78"/>
      <c r="LNY196" s="81"/>
      <c r="LNZ196" s="102"/>
      <c r="LOA196" s="80"/>
      <c r="LOB196" s="78"/>
      <c r="LOC196" s="78"/>
      <c r="LOD196" s="78"/>
      <c r="LOE196" s="78"/>
      <c r="LOF196" s="83"/>
      <c r="LOG196" s="84"/>
      <c r="LOH196" s="84"/>
      <c r="LOI196" s="84"/>
      <c r="LOJ196" s="85"/>
      <c r="LOK196" s="78"/>
      <c r="LOL196" s="78"/>
      <c r="LOM196" s="78"/>
      <c r="LON196" s="100"/>
      <c r="LOO196" s="78"/>
      <c r="LOP196" s="81"/>
      <c r="LOQ196" s="102"/>
      <c r="LOR196" s="80"/>
      <c r="LOS196" s="78"/>
      <c r="LOT196" s="78"/>
      <c r="LOU196" s="78"/>
      <c r="LOV196" s="78"/>
      <c r="LOW196" s="83"/>
      <c r="LOX196" s="84"/>
      <c r="LOY196" s="84"/>
      <c r="LOZ196" s="84"/>
      <c r="LPA196" s="85"/>
      <c r="LPB196" s="78"/>
      <c r="LPC196" s="78"/>
      <c r="LPD196" s="78"/>
      <c r="LPE196" s="100"/>
      <c r="LPF196" s="78"/>
      <c r="LPG196" s="81"/>
      <c r="LPH196" s="102"/>
      <c r="LPI196" s="80"/>
      <c r="LPJ196" s="78"/>
      <c r="LPK196" s="78"/>
      <c r="LPL196" s="78"/>
      <c r="LPM196" s="78"/>
      <c r="LPN196" s="83"/>
      <c r="LPO196" s="84"/>
      <c r="LPP196" s="84"/>
      <c r="LPQ196" s="84"/>
      <c r="LPR196" s="85"/>
      <c r="LPS196" s="78"/>
      <c r="LPT196" s="78"/>
      <c r="LPU196" s="78"/>
      <c r="LPV196" s="100"/>
      <c r="LPW196" s="78"/>
      <c r="LPX196" s="81"/>
      <c r="LPY196" s="102"/>
      <c r="LPZ196" s="80"/>
      <c r="LQA196" s="78"/>
      <c r="LQB196" s="78"/>
      <c r="LQC196" s="78"/>
      <c r="LQD196" s="78"/>
      <c r="LQE196" s="83"/>
      <c r="LQF196" s="84"/>
      <c r="LQG196" s="84"/>
      <c r="LQH196" s="84"/>
      <c r="LQI196" s="85"/>
      <c r="LQJ196" s="78"/>
      <c r="LQK196" s="78"/>
      <c r="LQL196" s="78"/>
      <c r="LQM196" s="100"/>
      <c r="LQN196" s="78"/>
      <c r="LQO196" s="81"/>
      <c r="LQP196" s="102"/>
      <c r="LQQ196" s="80"/>
      <c r="LQR196" s="78"/>
      <c r="LQS196" s="78"/>
      <c r="LQT196" s="78"/>
      <c r="LQU196" s="78"/>
      <c r="LQV196" s="83"/>
      <c r="LQW196" s="84"/>
      <c r="LQX196" s="84"/>
      <c r="LQY196" s="84"/>
      <c r="LQZ196" s="85"/>
      <c r="LRA196" s="78"/>
      <c r="LRB196" s="78"/>
      <c r="LRC196" s="78"/>
      <c r="LRD196" s="100"/>
      <c r="LRE196" s="78"/>
      <c r="LRF196" s="81"/>
      <c r="LRG196" s="102"/>
      <c r="LRH196" s="80"/>
      <c r="LRI196" s="78"/>
      <c r="LRJ196" s="78"/>
      <c r="LRK196" s="78"/>
      <c r="LRL196" s="78"/>
      <c r="LRM196" s="83"/>
      <c r="LRN196" s="84"/>
      <c r="LRO196" s="84"/>
      <c r="LRP196" s="84"/>
      <c r="LRQ196" s="85"/>
      <c r="LRR196" s="78"/>
      <c r="LRS196" s="78"/>
      <c r="LRT196" s="78"/>
      <c r="LRU196" s="100"/>
      <c r="LRV196" s="78"/>
      <c r="LRW196" s="81"/>
      <c r="LRX196" s="102"/>
      <c r="LRY196" s="80"/>
      <c r="LRZ196" s="78"/>
      <c r="LSA196" s="78"/>
      <c r="LSB196" s="78"/>
      <c r="LSC196" s="78"/>
      <c r="LSD196" s="83"/>
      <c r="LSE196" s="84"/>
      <c r="LSF196" s="84"/>
      <c r="LSG196" s="84"/>
      <c r="LSH196" s="85"/>
      <c r="LSI196" s="78"/>
      <c r="LSJ196" s="78"/>
      <c r="LSK196" s="78"/>
      <c r="LSL196" s="100"/>
      <c r="LSM196" s="78"/>
      <c r="LSN196" s="81"/>
      <c r="LSO196" s="102"/>
      <c r="LSP196" s="80"/>
      <c r="LSQ196" s="78"/>
      <c r="LSR196" s="78"/>
      <c r="LSS196" s="78"/>
      <c r="LST196" s="78"/>
      <c r="LSU196" s="83"/>
      <c r="LSV196" s="84"/>
      <c r="LSW196" s="84"/>
      <c r="LSX196" s="84"/>
      <c r="LSY196" s="85"/>
      <c r="LSZ196" s="78"/>
      <c r="LTA196" s="78"/>
      <c r="LTB196" s="78"/>
      <c r="LTC196" s="100"/>
      <c r="LTD196" s="78"/>
      <c r="LTE196" s="81"/>
      <c r="LTF196" s="102"/>
      <c r="LTG196" s="80"/>
      <c r="LTH196" s="78"/>
      <c r="LTI196" s="78"/>
      <c r="LTJ196" s="78"/>
      <c r="LTK196" s="78"/>
      <c r="LTL196" s="83"/>
      <c r="LTM196" s="84"/>
      <c r="LTN196" s="84"/>
      <c r="LTO196" s="84"/>
      <c r="LTP196" s="85"/>
      <c r="LTQ196" s="78"/>
      <c r="LTR196" s="78"/>
      <c r="LTS196" s="78"/>
      <c r="LTT196" s="100"/>
      <c r="LTU196" s="78"/>
      <c r="LTV196" s="81"/>
      <c r="LTW196" s="102"/>
      <c r="LTX196" s="80"/>
      <c r="LTY196" s="78"/>
      <c r="LTZ196" s="78"/>
      <c r="LUA196" s="78"/>
      <c r="LUB196" s="78"/>
      <c r="LUC196" s="83"/>
      <c r="LUD196" s="84"/>
      <c r="LUE196" s="84"/>
      <c r="LUF196" s="84"/>
      <c r="LUG196" s="85"/>
      <c r="LUH196" s="78"/>
      <c r="LUI196" s="78"/>
      <c r="LUJ196" s="78"/>
      <c r="LUK196" s="100"/>
      <c r="LUL196" s="78"/>
      <c r="LUM196" s="81"/>
      <c r="LUN196" s="102"/>
      <c r="LUO196" s="80"/>
      <c r="LUP196" s="78"/>
      <c r="LUQ196" s="78"/>
      <c r="LUR196" s="78"/>
      <c r="LUS196" s="78"/>
      <c r="LUT196" s="83"/>
      <c r="LUU196" s="84"/>
      <c r="LUV196" s="84"/>
      <c r="LUW196" s="84"/>
      <c r="LUX196" s="85"/>
      <c r="LUY196" s="78"/>
      <c r="LUZ196" s="78"/>
      <c r="LVA196" s="78"/>
      <c r="LVB196" s="100"/>
      <c r="LVC196" s="78"/>
      <c r="LVD196" s="81"/>
      <c r="LVE196" s="102"/>
      <c r="LVF196" s="80"/>
      <c r="LVG196" s="78"/>
      <c r="LVH196" s="78"/>
      <c r="LVI196" s="78"/>
      <c r="LVJ196" s="78"/>
      <c r="LVK196" s="83"/>
      <c r="LVL196" s="84"/>
      <c r="LVM196" s="84"/>
      <c r="LVN196" s="84"/>
      <c r="LVO196" s="85"/>
      <c r="LVP196" s="78"/>
      <c r="LVQ196" s="78"/>
      <c r="LVR196" s="78"/>
      <c r="LVS196" s="100"/>
      <c r="LVT196" s="78"/>
      <c r="LVU196" s="81"/>
      <c r="LVV196" s="102"/>
      <c r="LVW196" s="80"/>
      <c r="LVX196" s="78"/>
      <c r="LVY196" s="78"/>
      <c r="LVZ196" s="78"/>
      <c r="LWA196" s="78"/>
      <c r="LWB196" s="83"/>
      <c r="LWC196" s="84"/>
      <c r="LWD196" s="84"/>
      <c r="LWE196" s="84"/>
      <c r="LWF196" s="85"/>
      <c r="LWG196" s="78"/>
      <c r="LWH196" s="78"/>
      <c r="LWI196" s="78"/>
      <c r="LWJ196" s="100"/>
      <c r="LWK196" s="78"/>
      <c r="LWL196" s="81"/>
      <c r="LWM196" s="102"/>
      <c r="LWN196" s="80"/>
      <c r="LWO196" s="78"/>
      <c r="LWP196" s="78"/>
      <c r="LWQ196" s="78"/>
      <c r="LWR196" s="78"/>
      <c r="LWS196" s="83"/>
      <c r="LWT196" s="84"/>
      <c r="LWU196" s="84"/>
      <c r="LWV196" s="84"/>
      <c r="LWW196" s="85"/>
      <c r="LWX196" s="78"/>
      <c r="LWY196" s="78"/>
      <c r="LWZ196" s="78"/>
      <c r="LXA196" s="100"/>
      <c r="LXB196" s="78"/>
      <c r="LXC196" s="81"/>
      <c r="LXD196" s="102"/>
      <c r="LXE196" s="80"/>
      <c r="LXF196" s="78"/>
      <c r="LXG196" s="78"/>
      <c r="LXH196" s="78"/>
      <c r="LXI196" s="78"/>
      <c r="LXJ196" s="83"/>
      <c r="LXK196" s="84"/>
      <c r="LXL196" s="84"/>
      <c r="LXM196" s="84"/>
      <c r="LXN196" s="85"/>
      <c r="LXO196" s="78"/>
      <c r="LXP196" s="78"/>
      <c r="LXQ196" s="78"/>
      <c r="LXR196" s="100"/>
      <c r="LXS196" s="78"/>
      <c r="LXT196" s="81"/>
      <c r="LXU196" s="102"/>
      <c r="LXV196" s="80"/>
      <c r="LXW196" s="78"/>
      <c r="LXX196" s="78"/>
      <c r="LXY196" s="78"/>
      <c r="LXZ196" s="78"/>
      <c r="LYA196" s="83"/>
      <c r="LYB196" s="84"/>
      <c r="LYC196" s="84"/>
      <c r="LYD196" s="84"/>
      <c r="LYE196" s="85"/>
      <c r="LYF196" s="78"/>
      <c r="LYG196" s="78"/>
      <c r="LYH196" s="78"/>
      <c r="LYI196" s="100"/>
      <c r="LYJ196" s="78"/>
      <c r="LYK196" s="81"/>
      <c r="LYL196" s="102"/>
      <c r="LYM196" s="80"/>
      <c r="LYN196" s="78"/>
      <c r="LYO196" s="78"/>
      <c r="LYP196" s="78"/>
      <c r="LYQ196" s="78"/>
      <c r="LYR196" s="83"/>
      <c r="LYS196" s="84"/>
      <c r="LYT196" s="84"/>
      <c r="LYU196" s="84"/>
      <c r="LYV196" s="85"/>
      <c r="LYW196" s="78"/>
      <c r="LYX196" s="78"/>
      <c r="LYY196" s="78"/>
      <c r="LYZ196" s="100"/>
      <c r="LZA196" s="78"/>
      <c r="LZB196" s="81"/>
      <c r="LZC196" s="102"/>
      <c r="LZD196" s="80"/>
      <c r="LZE196" s="78"/>
      <c r="LZF196" s="78"/>
      <c r="LZG196" s="78"/>
      <c r="LZH196" s="78"/>
      <c r="LZI196" s="83"/>
      <c r="LZJ196" s="84"/>
      <c r="LZK196" s="84"/>
      <c r="LZL196" s="84"/>
      <c r="LZM196" s="85"/>
      <c r="LZN196" s="78"/>
      <c r="LZO196" s="78"/>
      <c r="LZP196" s="78"/>
      <c r="LZQ196" s="100"/>
      <c r="LZR196" s="78"/>
      <c r="LZS196" s="81"/>
      <c r="LZT196" s="102"/>
      <c r="LZU196" s="80"/>
      <c r="LZV196" s="78"/>
      <c r="LZW196" s="78"/>
      <c r="LZX196" s="78"/>
      <c r="LZY196" s="78"/>
      <c r="LZZ196" s="83"/>
      <c r="MAA196" s="84"/>
      <c r="MAB196" s="84"/>
      <c r="MAC196" s="84"/>
      <c r="MAD196" s="85"/>
      <c r="MAE196" s="78"/>
      <c r="MAF196" s="78"/>
      <c r="MAG196" s="78"/>
      <c r="MAH196" s="100"/>
      <c r="MAI196" s="78"/>
      <c r="MAJ196" s="81"/>
      <c r="MAK196" s="102"/>
      <c r="MAL196" s="80"/>
      <c r="MAM196" s="78"/>
      <c r="MAN196" s="78"/>
      <c r="MAO196" s="78"/>
      <c r="MAP196" s="78"/>
      <c r="MAQ196" s="83"/>
      <c r="MAR196" s="84"/>
      <c r="MAS196" s="84"/>
      <c r="MAT196" s="84"/>
      <c r="MAU196" s="85"/>
      <c r="MAV196" s="78"/>
      <c r="MAW196" s="78"/>
      <c r="MAX196" s="78"/>
      <c r="MAY196" s="100"/>
      <c r="MAZ196" s="78"/>
      <c r="MBA196" s="81"/>
      <c r="MBB196" s="102"/>
      <c r="MBC196" s="80"/>
      <c r="MBD196" s="78"/>
      <c r="MBE196" s="78"/>
      <c r="MBF196" s="78"/>
      <c r="MBG196" s="78"/>
      <c r="MBH196" s="83"/>
      <c r="MBI196" s="84"/>
      <c r="MBJ196" s="84"/>
      <c r="MBK196" s="84"/>
      <c r="MBL196" s="85"/>
      <c r="MBM196" s="78"/>
      <c r="MBN196" s="78"/>
      <c r="MBO196" s="78"/>
      <c r="MBP196" s="100"/>
      <c r="MBQ196" s="78"/>
      <c r="MBR196" s="81"/>
      <c r="MBS196" s="102"/>
      <c r="MBT196" s="80"/>
      <c r="MBU196" s="78"/>
      <c r="MBV196" s="78"/>
      <c r="MBW196" s="78"/>
      <c r="MBX196" s="78"/>
      <c r="MBY196" s="83"/>
      <c r="MBZ196" s="84"/>
      <c r="MCA196" s="84"/>
      <c r="MCB196" s="84"/>
      <c r="MCC196" s="85"/>
      <c r="MCD196" s="78"/>
      <c r="MCE196" s="78"/>
      <c r="MCF196" s="78"/>
      <c r="MCG196" s="100"/>
      <c r="MCH196" s="78"/>
      <c r="MCI196" s="81"/>
      <c r="MCJ196" s="102"/>
      <c r="MCK196" s="80"/>
      <c r="MCL196" s="78"/>
      <c r="MCM196" s="78"/>
      <c r="MCN196" s="78"/>
      <c r="MCO196" s="78"/>
      <c r="MCP196" s="83"/>
      <c r="MCQ196" s="84"/>
      <c r="MCR196" s="84"/>
      <c r="MCS196" s="84"/>
      <c r="MCT196" s="85"/>
      <c r="MCU196" s="78"/>
      <c r="MCV196" s="78"/>
      <c r="MCW196" s="78"/>
      <c r="MCX196" s="100"/>
      <c r="MCY196" s="78"/>
      <c r="MCZ196" s="81"/>
      <c r="MDA196" s="102"/>
      <c r="MDB196" s="80"/>
      <c r="MDC196" s="78"/>
      <c r="MDD196" s="78"/>
      <c r="MDE196" s="78"/>
      <c r="MDF196" s="78"/>
      <c r="MDG196" s="83"/>
      <c r="MDH196" s="84"/>
      <c r="MDI196" s="84"/>
      <c r="MDJ196" s="84"/>
      <c r="MDK196" s="85"/>
      <c r="MDL196" s="78"/>
      <c r="MDM196" s="78"/>
      <c r="MDN196" s="78"/>
      <c r="MDO196" s="100"/>
      <c r="MDP196" s="78"/>
      <c r="MDQ196" s="81"/>
      <c r="MDR196" s="102"/>
      <c r="MDS196" s="80"/>
      <c r="MDT196" s="78"/>
      <c r="MDU196" s="78"/>
      <c r="MDV196" s="78"/>
      <c r="MDW196" s="78"/>
      <c r="MDX196" s="83"/>
      <c r="MDY196" s="84"/>
      <c r="MDZ196" s="84"/>
      <c r="MEA196" s="84"/>
      <c r="MEB196" s="85"/>
      <c r="MEC196" s="78"/>
      <c r="MED196" s="78"/>
      <c r="MEE196" s="78"/>
      <c r="MEF196" s="100"/>
      <c r="MEG196" s="78"/>
      <c r="MEH196" s="81"/>
      <c r="MEI196" s="102"/>
      <c r="MEJ196" s="80"/>
      <c r="MEK196" s="78"/>
      <c r="MEL196" s="78"/>
      <c r="MEM196" s="78"/>
      <c r="MEN196" s="78"/>
      <c r="MEO196" s="83"/>
      <c r="MEP196" s="84"/>
      <c r="MEQ196" s="84"/>
      <c r="MER196" s="84"/>
      <c r="MES196" s="85"/>
      <c r="MET196" s="78"/>
      <c r="MEU196" s="78"/>
      <c r="MEV196" s="78"/>
      <c r="MEW196" s="100"/>
      <c r="MEX196" s="78"/>
      <c r="MEY196" s="81"/>
      <c r="MEZ196" s="102"/>
      <c r="MFA196" s="80"/>
      <c r="MFB196" s="78"/>
      <c r="MFC196" s="78"/>
      <c r="MFD196" s="78"/>
      <c r="MFE196" s="78"/>
      <c r="MFF196" s="83"/>
      <c r="MFG196" s="84"/>
      <c r="MFH196" s="84"/>
      <c r="MFI196" s="84"/>
      <c r="MFJ196" s="85"/>
      <c r="MFK196" s="78"/>
      <c r="MFL196" s="78"/>
      <c r="MFM196" s="78"/>
      <c r="MFN196" s="100"/>
      <c r="MFO196" s="78"/>
      <c r="MFP196" s="81"/>
      <c r="MFQ196" s="102"/>
      <c r="MFR196" s="80"/>
      <c r="MFS196" s="78"/>
      <c r="MFT196" s="78"/>
      <c r="MFU196" s="78"/>
      <c r="MFV196" s="78"/>
      <c r="MFW196" s="83"/>
      <c r="MFX196" s="84"/>
      <c r="MFY196" s="84"/>
      <c r="MFZ196" s="84"/>
      <c r="MGA196" s="85"/>
      <c r="MGB196" s="78"/>
      <c r="MGC196" s="78"/>
      <c r="MGD196" s="78"/>
      <c r="MGE196" s="100"/>
      <c r="MGF196" s="78"/>
      <c r="MGG196" s="81"/>
      <c r="MGH196" s="102"/>
      <c r="MGI196" s="80"/>
      <c r="MGJ196" s="78"/>
      <c r="MGK196" s="78"/>
      <c r="MGL196" s="78"/>
      <c r="MGM196" s="78"/>
      <c r="MGN196" s="83"/>
      <c r="MGO196" s="84"/>
      <c r="MGP196" s="84"/>
      <c r="MGQ196" s="84"/>
      <c r="MGR196" s="85"/>
      <c r="MGS196" s="78"/>
      <c r="MGT196" s="78"/>
      <c r="MGU196" s="78"/>
      <c r="MGV196" s="100"/>
      <c r="MGW196" s="78"/>
      <c r="MGX196" s="81"/>
      <c r="MGY196" s="102"/>
      <c r="MGZ196" s="80"/>
      <c r="MHA196" s="78"/>
      <c r="MHB196" s="78"/>
      <c r="MHC196" s="78"/>
      <c r="MHD196" s="78"/>
      <c r="MHE196" s="83"/>
      <c r="MHF196" s="84"/>
      <c r="MHG196" s="84"/>
      <c r="MHH196" s="84"/>
      <c r="MHI196" s="85"/>
      <c r="MHJ196" s="78"/>
      <c r="MHK196" s="78"/>
      <c r="MHL196" s="78"/>
      <c r="MHM196" s="100"/>
      <c r="MHN196" s="78"/>
      <c r="MHO196" s="81"/>
      <c r="MHP196" s="102"/>
      <c r="MHQ196" s="80"/>
      <c r="MHR196" s="78"/>
      <c r="MHS196" s="78"/>
      <c r="MHT196" s="78"/>
      <c r="MHU196" s="78"/>
      <c r="MHV196" s="83"/>
      <c r="MHW196" s="84"/>
      <c r="MHX196" s="84"/>
      <c r="MHY196" s="84"/>
      <c r="MHZ196" s="85"/>
      <c r="MIA196" s="78"/>
      <c r="MIB196" s="78"/>
      <c r="MIC196" s="78"/>
      <c r="MID196" s="100"/>
      <c r="MIE196" s="78"/>
      <c r="MIF196" s="81"/>
      <c r="MIG196" s="102"/>
      <c r="MIH196" s="80"/>
      <c r="MII196" s="78"/>
      <c r="MIJ196" s="78"/>
      <c r="MIK196" s="78"/>
      <c r="MIL196" s="78"/>
      <c r="MIM196" s="83"/>
      <c r="MIN196" s="84"/>
      <c r="MIO196" s="84"/>
      <c r="MIP196" s="84"/>
      <c r="MIQ196" s="85"/>
      <c r="MIR196" s="78"/>
      <c r="MIS196" s="78"/>
      <c r="MIT196" s="78"/>
      <c r="MIU196" s="100"/>
      <c r="MIV196" s="78"/>
      <c r="MIW196" s="81"/>
      <c r="MIX196" s="102"/>
      <c r="MIY196" s="80"/>
      <c r="MIZ196" s="78"/>
      <c r="MJA196" s="78"/>
      <c r="MJB196" s="78"/>
      <c r="MJC196" s="78"/>
      <c r="MJD196" s="83"/>
      <c r="MJE196" s="84"/>
      <c r="MJF196" s="84"/>
      <c r="MJG196" s="84"/>
      <c r="MJH196" s="85"/>
      <c r="MJI196" s="78"/>
      <c r="MJJ196" s="78"/>
      <c r="MJK196" s="78"/>
      <c r="MJL196" s="100"/>
      <c r="MJM196" s="78"/>
      <c r="MJN196" s="81"/>
      <c r="MJO196" s="102"/>
      <c r="MJP196" s="80"/>
      <c r="MJQ196" s="78"/>
      <c r="MJR196" s="78"/>
      <c r="MJS196" s="78"/>
      <c r="MJT196" s="78"/>
      <c r="MJU196" s="83"/>
      <c r="MJV196" s="84"/>
      <c r="MJW196" s="84"/>
      <c r="MJX196" s="84"/>
      <c r="MJY196" s="85"/>
      <c r="MJZ196" s="78"/>
      <c r="MKA196" s="78"/>
      <c r="MKB196" s="78"/>
      <c r="MKC196" s="100"/>
      <c r="MKD196" s="78"/>
      <c r="MKE196" s="81"/>
      <c r="MKF196" s="102"/>
      <c r="MKG196" s="80"/>
      <c r="MKH196" s="78"/>
      <c r="MKI196" s="78"/>
      <c r="MKJ196" s="78"/>
      <c r="MKK196" s="78"/>
      <c r="MKL196" s="83"/>
      <c r="MKM196" s="84"/>
      <c r="MKN196" s="84"/>
      <c r="MKO196" s="84"/>
      <c r="MKP196" s="85"/>
      <c r="MKQ196" s="78"/>
      <c r="MKR196" s="78"/>
      <c r="MKS196" s="78"/>
      <c r="MKT196" s="100"/>
      <c r="MKU196" s="78"/>
      <c r="MKV196" s="81"/>
      <c r="MKW196" s="102"/>
      <c r="MKX196" s="80"/>
      <c r="MKY196" s="78"/>
      <c r="MKZ196" s="78"/>
      <c r="MLA196" s="78"/>
      <c r="MLB196" s="78"/>
      <c r="MLC196" s="83"/>
      <c r="MLD196" s="84"/>
      <c r="MLE196" s="84"/>
      <c r="MLF196" s="84"/>
      <c r="MLG196" s="85"/>
      <c r="MLH196" s="78"/>
      <c r="MLI196" s="78"/>
      <c r="MLJ196" s="78"/>
      <c r="MLK196" s="100"/>
      <c r="MLL196" s="78"/>
      <c r="MLM196" s="81"/>
      <c r="MLN196" s="102"/>
      <c r="MLO196" s="80"/>
      <c r="MLP196" s="78"/>
      <c r="MLQ196" s="78"/>
      <c r="MLR196" s="78"/>
      <c r="MLS196" s="78"/>
      <c r="MLT196" s="83"/>
      <c r="MLU196" s="84"/>
      <c r="MLV196" s="84"/>
      <c r="MLW196" s="84"/>
      <c r="MLX196" s="85"/>
      <c r="MLY196" s="78"/>
      <c r="MLZ196" s="78"/>
      <c r="MMA196" s="78"/>
      <c r="MMB196" s="100"/>
      <c r="MMC196" s="78"/>
      <c r="MMD196" s="81"/>
      <c r="MME196" s="102"/>
      <c r="MMF196" s="80"/>
      <c r="MMG196" s="78"/>
      <c r="MMH196" s="78"/>
      <c r="MMI196" s="78"/>
      <c r="MMJ196" s="78"/>
      <c r="MMK196" s="83"/>
      <c r="MML196" s="84"/>
      <c r="MMM196" s="84"/>
      <c r="MMN196" s="84"/>
      <c r="MMO196" s="85"/>
      <c r="MMP196" s="78"/>
      <c r="MMQ196" s="78"/>
      <c r="MMR196" s="78"/>
      <c r="MMS196" s="100"/>
      <c r="MMT196" s="78"/>
      <c r="MMU196" s="81"/>
      <c r="MMV196" s="102"/>
      <c r="MMW196" s="80"/>
      <c r="MMX196" s="78"/>
      <c r="MMY196" s="78"/>
      <c r="MMZ196" s="78"/>
      <c r="MNA196" s="78"/>
      <c r="MNB196" s="83"/>
      <c r="MNC196" s="84"/>
      <c r="MND196" s="84"/>
      <c r="MNE196" s="84"/>
      <c r="MNF196" s="85"/>
      <c r="MNG196" s="78"/>
      <c r="MNH196" s="78"/>
      <c r="MNI196" s="78"/>
      <c r="MNJ196" s="100"/>
      <c r="MNK196" s="78"/>
      <c r="MNL196" s="81"/>
      <c r="MNM196" s="102"/>
      <c r="MNN196" s="80"/>
      <c r="MNO196" s="78"/>
      <c r="MNP196" s="78"/>
      <c r="MNQ196" s="78"/>
      <c r="MNR196" s="78"/>
      <c r="MNS196" s="83"/>
      <c r="MNT196" s="84"/>
      <c r="MNU196" s="84"/>
      <c r="MNV196" s="84"/>
      <c r="MNW196" s="85"/>
      <c r="MNX196" s="78"/>
      <c r="MNY196" s="78"/>
      <c r="MNZ196" s="78"/>
      <c r="MOA196" s="100"/>
      <c r="MOB196" s="78"/>
      <c r="MOC196" s="81"/>
      <c r="MOD196" s="102"/>
      <c r="MOE196" s="80"/>
      <c r="MOF196" s="78"/>
      <c r="MOG196" s="78"/>
      <c r="MOH196" s="78"/>
      <c r="MOI196" s="78"/>
      <c r="MOJ196" s="83"/>
      <c r="MOK196" s="84"/>
      <c r="MOL196" s="84"/>
      <c r="MOM196" s="84"/>
      <c r="MON196" s="85"/>
      <c r="MOO196" s="78"/>
      <c r="MOP196" s="78"/>
      <c r="MOQ196" s="78"/>
      <c r="MOR196" s="100"/>
      <c r="MOS196" s="78"/>
      <c r="MOT196" s="81"/>
      <c r="MOU196" s="102"/>
      <c r="MOV196" s="80"/>
      <c r="MOW196" s="78"/>
      <c r="MOX196" s="78"/>
      <c r="MOY196" s="78"/>
      <c r="MOZ196" s="78"/>
      <c r="MPA196" s="83"/>
      <c r="MPB196" s="84"/>
      <c r="MPC196" s="84"/>
      <c r="MPD196" s="84"/>
      <c r="MPE196" s="85"/>
      <c r="MPF196" s="78"/>
      <c r="MPG196" s="78"/>
      <c r="MPH196" s="78"/>
      <c r="MPI196" s="100"/>
      <c r="MPJ196" s="78"/>
      <c r="MPK196" s="81"/>
      <c r="MPL196" s="102"/>
      <c r="MPM196" s="80"/>
      <c r="MPN196" s="78"/>
      <c r="MPO196" s="78"/>
      <c r="MPP196" s="78"/>
      <c r="MPQ196" s="78"/>
      <c r="MPR196" s="83"/>
      <c r="MPS196" s="84"/>
      <c r="MPT196" s="84"/>
      <c r="MPU196" s="84"/>
      <c r="MPV196" s="85"/>
      <c r="MPW196" s="78"/>
      <c r="MPX196" s="78"/>
      <c r="MPY196" s="78"/>
      <c r="MPZ196" s="100"/>
      <c r="MQA196" s="78"/>
      <c r="MQB196" s="81"/>
      <c r="MQC196" s="102"/>
      <c r="MQD196" s="80"/>
      <c r="MQE196" s="78"/>
      <c r="MQF196" s="78"/>
      <c r="MQG196" s="78"/>
      <c r="MQH196" s="78"/>
      <c r="MQI196" s="83"/>
      <c r="MQJ196" s="84"/>
      <c r="MQK196" s="84"/>
      <c r="MQL196" s="84"/>
      <c r="MQM196" s="85"/>
      <c r="MQN196" s="78"/>
      <c r="MQO196" s="78"/>
      <c r="MQP196" s="78"/>
      <c r="MQQ196" s="100"/>
      <c r="MQR196" s="78"/>
      <c r="MQS196" s="81"/>
      <c r="MQT196" s="102"/>
      <c r="MQU196" s="80"/>
      <c r="MQV196" s="78"/>
      <c r="MQW196" s="78"/>
      <c r="MQX196" s="78"/>
      <c r="MQY196" s="78"/>
      <c r="MQZ196" s="83"/>
      <c r="MRA196" s="84"/>
      <c r="MRB196" s="84"/>
      <c r="MRC196" s="84"/>
      <c r="MRD196" s="85"/>
      <c r="MRE196" s="78"/>
      <c r="MRF196" s="78"/>
      <c r="MRG196" s="78"/>
      <c r="MRH196" s="100"/>
      <c r="MRI196" s="78"/>
      <c r="MRJ196" s="81"/>
      <c r="MRK196" s="102"/>
      <c r="MRL196" s="80"/>
      <c r="MRM196" s="78"/>
      <c r="MRN196" s="78"/>
      <c r="MRO196" s="78"/>
      <c r="MRP196" s="78"/>
      <c r="MRQ196" s="83"/>
      <c r="MRR196" s="84"/>
      <c r="MRS196" s="84"/>
      <c r="MRT196" s="84"/>
      <c r="MRU196" s="85"/>
      <c r="MRV196" s="78"/>
      <c r="MRW196" s="78"/>
      <c r="MRX196" s="78"/>
      <c r="MRY196" s="100"/>
      <c r="MRZ196" s="78"/>
      <c r="MSA196" s="81"/>
      <c r="MSB196" s="102"/>
      <c r="MSC196" s="80"/>
      <c r="MSD196" s="78"/>
      <c r="MSE196" s="78"/>
      <c r="MSF196" s="78"/>
      <c r="MSG196" s="78"/>
      <c r="MSH196" s="83"/>
      <c r="MSI196" s="84"/>
      <c r="MSJ196" s="84"/>
      <c r="MSK196" s="84"/>
      <c r="MSL196" s="85"/>
      <c r="MSM196" s="78"/>
      <c r="MSN196" s="78"/>
      <c r="MSO196" s="78"/>
      <c r="MSP196" s="100"/>
      <c r="MSQ196" s="78"/>
      <c r="MSR196" s="81"/>
      <c r="MSS196" s="102"/>
      <c r="MST196" s="80"/>
      <c r="MSU196" s="78"/>
      <c r="MSV196" s="78"/>
      <c r="MSW196" s="78"/>
      <c r="MSX196" s="78"/>
      <c r="MSY196" s="83"/>
      <c r="MSZ196" s="84"/>
      <c r="MTA196" s="84"/>
      <c r="MTB196" s="84"/>
      <c r="MTC196" s="85"/>
      <c r="MTD196" s="78"/>
      <c r="MTE196" s="78"/>
      <c r="MTF196" s="78"/>
      <c r="MTG196" s="100"/>
      <c r="MTH196" s="78"/>
      <c r="MTI196" s="81"/>
      <c r="MTJ196" s="102"/>
      <c r="MTK196" s="80"/>
      <c r="MTL196" s="78"/>
      <c r="MTM196" s="78"/>
      <c r="MTN196" s="78"/>
      <c r="MTO196" s="78"/>
      <c r="MTP196" s="83"/>
      <c r="MTQ196" s="84"/>
      <c r="MTR196" s="84"/>
      <c r="MTS196" s="84"/>
      <c r="MTT196" s="85"/>
      <c r="MTU196" s="78"/>
      <c r="MTV196" s="78"/>
      <c r="MTW196" s="78"/>
      <c r="MTX196" s="100"/>
      <c r="MTY196" s="78"/>
      <c r="MTZ196" s="81"/>
      <c r="MUA196" s="102"/>
      <c r="MUB196" s="80"/>
      <c r="MUC196" s="78"/>
      <c r="MUD196" s="78"/>
      <c r="MUE196" s="78"/>
      <c r="MUF196" s="78"/>
      <c r="MUG196" s="83"/>
      <c r="MUH196" s="84"/>
      <c r="MUI196" s="84"/>
      <c r="MUJ196" s="84"/>
      <c r="MUK196" s="85"/>
      <c r="MUL196" s="78"/>
      <c r="MUM196" s="78"/>
      <c r="MUN196" s="78"/>
      <c r="MUO196" s="100"/>
      <c r="MUP196" s="78"/>
      <c r="MUQ196" s="81"/>
      <c r="MUR196" s="102"/>
      <c r="MUS196" s="80"/>
      <c r="MUT196" s="78"/>
      <c r="MUU196" s="78"/>
      <c r="MUV196" s="78"/>
      <c r="MUW196" s="78"/>
      <c r="MUX196" s="83"/>
      <c r="MUY196" s="84"/>
      <c r="MUZ196" s="84"/>
      <c r="MVA196" s="84"/>
      <c r="MVB196" s="85"/>
      <c r="MVC196" s="78"/>
      <c r="MVD196" s="78"/>
      <c r="MVE196" s="78"/>
      <c r="MVF196" s="100"/>
      <c r="MVG196" s="78"/>
      <c r="MVH196" s="81"/>
      <c r="MVI196" s="102"/>
      <c r="MVJ196" s="80"/>
      <c r="MVK196" s="78"/>
      <c r="MVL196" s="78"/>
      <c r="MVM196" s="78"/>
      <c r="MVN196" s="78"/>
      <c r="MVO196" s="83"/>
      <c r="MVP196" s="84"/>
      <c r="MVQ196" s="84"/>
      <c r="MVR196" s="84"/>
      <c r="MVS196" s="85"/>
      <c r="MVT196" s="78"/>
      <c r="MVU196" s="78"/>
      <c r="MVV196" s="78"/>
      <c r="MVW196" s="100"/>
      <c r="MVX196" s="78"/>
      <c r="MVY196" s="81"/>
      <c r="MVZ196" s="102"/>
      <c r="MWA196" s="80"/>
      <c r="MWB196" s="78"/>
      <c r="MWC196" s="78"/>
      <c r="MWD196" s="78"/>
      <c r="MWE196" s="78"/>
      <c r="MWF196" s="83"/>
      <c r="MWG196" s="84"/>
      <c r="MWH196" s="84"/>
      <c r="MWI196" s="84"/>
      <c r="MWJ196" s="85"/>
      <c r="MWK196" s="78"/>
      <c r="MWL196" s="78"/>
      <c r="MWM196" s="78"/>
      <c r="MWN196" s="100"/>
      <c r="MWO196" s="78"/>
      <c r="MWP196" s="81"/>
      <c r="MWQ196" s="102"/>
      <c r="MWR196" s="80"/>
      <c r="MWS196" s="78"/>
      <c r="MWT196" s="78"/>
      <c r="MWU196" s="78"/>
      <c r="MWV196" s="78"/>
      <c r="MWW196" s="83"/>
      <c r="MWX196" s="84"/>
      <c r="MWY196" s="84"/>
      <c r="MWZ196" s="84"/>
      <c r="MXA196" s="85"/>
      <c r="MXB196" s="78"/>
      <c r="MXC196" s="78"/>
      <c r="MXD196" s="78"/>
      <c r="MXE196" s="100"/>
      <c r="MXF196" s="78"/>
      <c r="MXG196" s="81"/>
      <c r="MXH196" s="102"/>
      <c r="MXI196" s="80"/>
      <c r="MXJ196" s="78"/>
      <c r="MXK196" s="78"/>
      <c r="MXL196" s="78"/>
      <c r="MXM196" s="78"/>
      <c r="MXN196" s="83"/>
      <c r="MXO196" s="84"/>
      <c r="MXP196" s="84"/>
      <c r="MXQ196" s="84"/>
      <c r="MXR196" s="85"/>
      <c r="MXS196" s="78"/>
      <c r="MXT196" s="78"/>
      <c r="MXU196" s="78"/>
      <c r="MXV196" s="100"/>
      <c r="MXW196" s="78"/>
      <c r="MXX196" s="81"/>
      <c r="MXY196" s="102"/>
      <c r="MXZ196" s="80"/>
      <c r="MYA196" s="78"/>
      <c r="MYB196" s="78"/>
      <c r="MYC196" s="78"/>
      <c r="MYD196" s="78"/>
      <c r="MYE196" s="83"/>
      <c r="MYF196" s="84"/>
      <c r="MYG196" s="84"/>
      <c r="MYH196" s="84"/>
      <c r="MYI196" s="85"/>
      <c r="MYJ196" s="78"/>
      <c r="MYK196" s="78"/>
      <c r="MYL196" s="78"/>
      <c r="MYM196" s="100"/>
      <c r="MYN196" s="78"/>
      <c r="MYO196" s="81"/>
      <c r="MYP196" s="102"/>
      <c r="MYQ196" s="80"/>
      <c r="MYR196" s="78"/>
      <c r="MYS196" s="78"/>
      <c r="MYT196" s="78"/>
      <c r="MYU196" s="78"/>
      <c r="MYV196" s="83"/>
      <c r="MYW196" s="84"/>
      <c r="MYX196" s="84"/>
      <c r="MYY196" s="84"/>
      <c r="MYZ196" s="85"/>
      <c r="MZA196" s="78"/>
      <c r="MZB196" s="78"/>
      <c r="MZC196" s="78"/>
      <c r="MZD196" s="100"/>
      <c r="MZE196" s="78"/>
      <c r="MZF196" s="81"/>
      <c r="MZG196" s="102"/>
      <c r="MZH196" s="80"/>
      <c r="MZI196" s="78"/>
      <c r="MZJ196" s="78"/>
      <c r="MZK196" s="78"/>
      <c r="MZL196" s="78"/>
      <c r="MZM196" s="83"/>
      <c r="MZN196" s="84"/>
      <c r="MZO196" s="84"/>
      <c r="MZP196" s="84"/>
      <c r="MZQ196" s="85"/>
      <c r="MZR196" s="78"/>
      <c r="MZS196" s="78"/>
      <c r="MZT196" s="78"/>
      <c r="MZU196" s="100"/>
      <c r="MZV196" s="78"/>
      <c r="MZW196" s="81"/>
      <c r="MZX196" s="102"/>
      <c r="MZY196" s="80"/>
      <c r="MZZ196" s="78"/>
      <c r="NAA196" s="78"/>
      <c r="NAB196" s="78"/>
      <c r="NAC196" s="78"/>
      <c r="NAD196" s="83"/>
      <c r="NAE196" s="84"/>
      <c r="NAF196" s="84"/>
      <c r="NAG196" s="84"/>
      <c r="NAH196" s="85"/>
      <c r="NAI196" s="78"/>
      <c r="NAJ196" s="78"/>
      <c r="NAK196" s="78"/>
      <c r="NAL196" s="100"/>
      <c r="NAM196" s="78"/>
      <c r="NAN196" s="81"/>
      <c r="NAO196" s="102"/>
      <c r="NAP196" s="80"/>
      <c r="NAQ196" s="78"/>
      <c r="NAR196" s="78"/>
      <c r="NAS196" s="78"/>
      <c r="NAT196" s="78"/>
      <c r="NAU196" s="83"/>
      <c r="NAV196" s="84"/>
      <c r="NAW196" s="84"/>
      <c r="NAX196" s="84"/>
      <c r="NAY196" s="85"/>
      <c r="NAZ196" s="78"/>
      <c r="NBA196" s="78"/>
      <c r="NBB196" s="78"/>
      <c r="NBC196" s="100"/>
      <c r="NBD196" s="78"/>
      <c r="NBE196" s="81"/>
      <c r="NBF196" s="102"/>
      <c r="NBG196" s="80"/>
      <c r="NBH196" s="78"/>
      <c r="NBI196" s="78"/>
      <c r="NBJ196" s="78"/>
      <c r="NBK196" s="78"/>
      <c r="NBL196" s="83"/>
      <c r="NBM196" s="84"/>
      <c r="NBN196" s="84"/>
      <c r="NBO196" s="84"/>
      <c r="NBP196" s="85"/>
      <c r="NBQ196" s="78"/>
      <c r="NBR196" s="78"/>
      <c r="NBS196" s="78"/>
      <c r="NBT196" s="100"/>
      <c r="NBU196" s="78"/>
      <c r="NBV196" s="81"/>
      <c r="NBW196" s="102"/>
      <c r="NBX196" s="80"/>
      <c r="NBY196" s="78"/>
      <c r="NBZ196" s="78"/>
      <c r="NCA196" s="78"/>
      <c r="NCB196" s="78"/>
      <c r="NCC196" s="83"/>
      <c r="NCD196" s="84"/>
      <c r="NCE196" s="84"/>
      <c r="NCF196" s="84"/>
      <c r="NCG196" s="85"/>
      <c r="NCH196" s="78"/>
      <c r="NCI196" s="78"/>
      <c r="NCJ196" s="78"/>
      <c r="NCK196" s="100"/>
      <c r="NCL196" s="78"/>
      <c r="NCM196" s="81"/>
      <c r="NCN196" s="102"/>
      <c r="NCO196" s="80"/>
      <c r="NCP196" s="78"/>
      <c r="NCQ196" s="78"/>
      <c r="NCR196" s="78"/>
      <c r="NCS196" s="78"/>
      <c r="NCT196" s="83"/>
      <c r="NCU196" s="84"/>
      <c r="NCV196" s="84"/>
      <c r="NCW196" s="84"/>
      <c r="NCX196" s="85"/>
      <c r="NCY196" s="78"/>
      <c r="NCZ196" s="78"/>
      <c r="NDA196" s="78"/>
      <c r="NDB196" s="100"/>
      <c r="NDC196" s="78"/>
      <c r="NDD196" s="81"/>
      <c r="NDE196" s="102"/>
      <c r="NDF196" s="80"/>
      <c r="NDG196" s="78"/>
      <c r="NDH196" s="78"/>
      <c r="NDI196" s="78"/>
      <c r="NDJ196" s="78"/>
      <c r="NDK196" s="83"/>
      <c r="NDL196" s="84"/>
      <c r="NDM196" s="84"/>
      <c r="NDN196" s="84"/>
      <c r="NDO196" s="85"/>
      <c r="NDP196" s="78"/>
      <c r="NDQ196" s="78"/>
      <c r="NDR196" s="78"/>
      <c r="NDS196" s="100"/>
      <c r="NDT196" s="78"/>
      <c r="NDU196" s="81"/>
      <c r="NDV196" s="102"/>
      <c r="NDW196" s="80"/>
      <c r="NDX196" s="78"/>
      <c r="NDY196" s="78"/>
      <c r="NDZ196" s="78"/>
      <c r="NEA196" s="78"/>
      <c r="NEB196" s="83"/>
      <c r="NEC196" s="84"/>
      <c r="NED196" s="84"/>
      <c r="NEE196" s="84"/>
      <c r="NEF196" s="85"/>
      <c r="NEG196" s="78"/>
      <c r="NEH196" s="78"/>
      <c r="NEI196" s="78"/>
      <c r="NEJ196" s="100"/>
      <c r="NEK196" s="78"/>
      <c r="NEL196" s="81"/>
      <c r="NEM196" s="102"/>
      <c r="NEN196" s="80"/>
      <c r="NEO196" s="78"/>
      <c r="NEP196" s="78"/>
      <c r="NEQ196" s="78"/>
      <c r="NER196" s="78"/>
      <c r="NES196" s="83"/>
      <c r="NET196" s="84"/>
      <c r="NEU196" s="84"/>
      <c r="NEV196" s="84"/>
      <c r="NEW196" s="85"/>
      <c r="NEX196" s="78"/>
      <c r="NEY196" s="78"/>
      <c r="NEZ196" s="78"/>
      <c r="NFA196" s="100"/>
      <c r="NFB196" s="78"/>
      <c r="NFC196" s="81"/>
      <c r="NFD196" s="102"/>
      <c r="NFE196" s="80"/>
      <c r="NFF196" s="78"/>
      <c r="NFG196" s="78"/>
      <c r="NFH196" s="78"/>
      <c r="NFI196" s="78"/>
      <c r="NFJ196" s="83"/>
      <c r="NFK196" s="84"/>
      <c r="NFL196" s="84"/>
      <c r="NFM196" s="84"/>
      <c r="NFN196" s="85"/>
      <c r="NFO196" s="78"/>
      <c r="NFP196" s="78"/>
      <c r="NFQ196" s="78"/>
      <c r="NFR196" s="100"/>
      <c r="NFS196" s="78"/>
      <c r="NFT196" s="81"/>
      <c r="NFU196" s="102"/>
      <c r="NFV196" s="80"/>
      <c r="NFW196" s="78"/>
      <c r="NFX196" s="78"/>
      <c r="NFY196" s="78"/>
      <c r="NFZ196" s="78"/>
      <c r="NGA196" s="83"/>
      <c r="NGB196" s="84"/>
      <c r="NGC196" s="84"/>
      <c r="NGD196" s="84"/>
      <c r="NGE196" s="85"/>
      <c r="NGF196" s="78"/>
      <c r="NGG196" s="78"/>
      <c r="NGH196" s="78"/>
      <c r="NGI196" s="100"/>
      <c r="NGJ196" s="78"/>
      <c r="NGK196" s="81"/>
      <c r="NGL196" s="102"/>
      <c r="NGM196" s="80"/>
      <c r="NGN196" s="78"/>
      <c r="NGO196" s="78"/>
      <c r="NGP196" s="78"/>
      <c r="NGQ196" s="78"/>
      <c r="NGR196" s="83"/>
      <c r="NGS196" s="84"/>
      <c r="NGT196" s="84"/>
      <c r="NGU196" s="84"/>
      <c r="NGV196" s="85"/>
      <c r="NGW196" s="78"/>
      <c r="NGX196" s="78"/>
      <c r="NGY196" s="78"/>
      <c r="NGZ196" s="100"/>
      <c r="NHA196" s="78"/>
      <c r="NHB196" s="81"/>
      <c r="NHC196" s="102"/>
      <c r="NHD196" s="80"/>
      <c r="NHE196" s="78"/>
      <c r="NHF196" s="78"/>
      <c r="NHG196" s="78"/>
      <c r="NHH196" s="78"/>
      <c r="NHI196" s="83"/>
      <c r="NHJ196" s="84"/>
      <c r="NHK196" s="84"/>
      <c r="NHL196" s="84"/>
      <c r="NHM196" s="85"/>
      <c r="NHN196" s="78"/>
      <c r="NHO196" s="78"/>
      <c r="NHP196" s="78"/>
      <c r="NHQ196" s="100"/>
      <c r="NHR196" s="78"/>
      <c r="NHS196" s="81"/>
      <c r="NHT196" s="102"/>
      <c r="NHU196" s="80"/>
      <c r="NHV196" s="78"/>
      <c r="NHW196" s="78"/>
      <c r="NHX196" s="78"/>
      <c r="NHY196" s="78"/>
      <c r="NHZ196" s="83"/>
      <c r="NIA196" s="84"/>
      <c r="NIB196" s="84"/>
      <c r="NIC196" s="84"/>
      <c r="NID196" s="85"/>
      <c r="NIE196" s="78"/>
      <c r="NIF196" s="78"/>
      <c r="NIG196" s="78"/>
      <c r="NIH196" s="100"/>
      <c r="NII196" s="78"/>
      <c r="NIJ196" s="81"/>
      <c r="NIK196" s="102"/>
      <c r="NIL196" s="80"/>
      <c r="NIM196" s="78"/>
      <c r="NIN196" s="78"/>
      <c r="NIO196" s="78"/>
      <c r="NIP196" s="78"/>
      <c r="NIQ196" s="83"/>
      <c r="NIR196" s="84"/>
      <c r="NIS196" s="84"/>
      <c r="NIT196" s="84"/>
      <c r="NIU196" s="85"/>
      <c r="NIV196" s="78"/>
      <c r="NIW196" s="78"/>
      <c r="NIX196" s="78"/>
      <c r="NIY196" s="100"/>
      <c r="NIZ196" s="78"/>
      <c r="NJA196" s="81"/>
      <c r="NJB196" s="102"/>
      <c r="NJC196" s="80"/>
      <c r="NJD196" s="78"/>
      <c r="NJE196" s="78"/>
      <c r="NJF196" s="78"/>
      <c r="NJG196" s="78"/>
      <c r="NJH196" s="83"/>
      <c r="NJI196" s="84"/>
      <c r="NJJ196" s="84"/>
      <c r="NJK196" s="84"/>
      <c r="NJL196" s="85"/>
      <c r="NJM196" s="78"/>
      <c r="NJN196" s="78"/>
      <c r="NJO196" s="78"/>
      <c r="NJP196" s="100"/>
      <c r="NJQ196" s="78"/>
      <c r="NJR196" s="81"/>
      <c r="NJS196" s="102"/>
      <c r="NJT196" s="80"/>
      <c r="NJU196" s="78"/>
      <c r="NJV196" s="78"/>
      <c r="NJW196" s="78"/>
      <c r="NJX196" s="78"/>
      <c r="NJY196" s="83"/>
      <c r="NJZ196" s="84"/>
      <c r="NKA196" s="84"/>
      <c r="NKB196" s="84"/>
      <c r="NKC196" s="85"/>
      <c r="NKD196" s="78"/>
      <c r="NKE196" s="78"/>
      <c r="NKF196" s="78"/>
      <c r="NKG196" s="100"/>
      <c r="NKH196" s="78"/>
      <c r="NKI196" s="81"/>
      <c r="NKJ196" s="102"/>
      <c r="NKK196" s="80"/>
      <c r="NKL196" s="78"/>
      <c r="NKM196" s="78"/>
      <c r="NKN196" s="78"/>
      <c r="NKO196" s="78"/>
      <c r="NKP196" s="83"/>
      <c r="NKQ196" s="84"/>
      <c r="NKR196" s="84"/>
      <c r="NKS196" s="84"/>
      <c r="NKT196" s="85"/>
      <c r="NKU196" s="78"/>
      <c r="NKV196" s="78"/>
      <c r="NKW196" s="78"/>
      <c r="NKX196" s="100"/>
      <c r="NKY196" s="78"/>
      <c r="NKZ196" s="81"/>
      <c r="NLA196" s="102"/>
      <c r="NLB196" s="80"/>
      <c r="NLC196" s="78"/>
      <c r="NLD196" s="78"/>
      <c r="NLE196" s="78"/>
      <c r="NLF196" s="78"/>
      <c r="NLG196" s="83"/>
      <c r="NLH196" s="84"/>
      <c r="NLI196" s="84"/>
      <c r="NLJ196" s="84"/>
      <c r="NLK196" s="85"/>
      <c r="NLL196" s="78"/>
      <c r="NLM196" s="78"/>
      <c r="NLN196" s="78"/>
      <c r="NLO196" s="100"/>
      <c r="NLP196" s="78"/>
      <c r="NLQ196" s="81"/>
      <c r="NLR196" s="102"/>
      <c r="NLS196" s="80"/>
      <c r="NLT196" s="78"/>
      <c r="NLU196" s="78"/>
      <c r="NLV196" s="78"/>
      <c r="NLW196" s="78"/>
      <c r="NLX196" s="83"/>
      <c r="NLY196" s="84"/>
      <c r="NLZ196" s="84"/>
      <c r="NMA196" s="84"/>
      <c r="NMB196" s="85"/>
      <c r="NMC196" s="78"/>
      <c r="NMD196" s="78"/>
      <c r="NME196" s="78"/>
      <c r="NMF196" s="100"/>
      <c r="NMG196" s="78"/>
      <c r="NMH196" s="81"/>
      <c r="NMI196" s="102"/>
      <c r="NMJ196" s="80"/>
      <c r="NMK196" s="78"/>
      <c r="NML196" s="78"/>
      <c r="NMM196" s="78"/>
      <c r="NMN196" s="78"/>
      <c r="NMO196" s="83"/>
      <c r="NMP196" s="84"/>
      <c r="NMQ196" s="84"/>
      <c r="NMR196" s="84"/>
      <c r="NMS196" s="85"/>
      <c r="NMT196" s="78"/>
      <c r="NMU196" s="78"/>
      <c r="NMV196" s="78"/>
      <c r="NMW196" s="100"/>
      <c r="NMX196" s="78"/>
      <c r="NMY196" s="81"/>
      <c r="NMZ196" s="102"/>
      <c r="NNA196" s="80"/>
      <c r="NNB196" s="78"/>
      <c r="NNC196" s="78"/>
      <c r="NND196" s="78"/>
      <c r="NNE196" s="78"/>
      <c r="NNF196" s="83"/>
      <c r="NNG196" s="84"/>
      <c r="NNH196" s="84"/>
      <c r="NNI196" s="84"/>
      <c r="NNJ196" s="85"/>
      <c r="NNK196" s="78"/>
      <c r="NNL196" s="78"/>
      <c r="NNM196" s="78"/>
      <c r="NNN196" s="100"/>
      <c r="NNO196" s="78"/>
      <c r="NNP196" s="81"/>
      <c r="NNQ196" s="102"/>
      <c r="NNR196" s="80"/>
      <c r="NNS196" s="78"/>
      <c r="NNT196" s="78"/>
      <c r="NNU196" s="78"/>
      <c r="NNV196" s="78"/>
      <c r="NNW196" s="83"/>
      <c r="NNX196" s="84"/>
      <c r="NNY196" s="84"/>
      <c r="NNZ196" s="84"/>
      <c r="NOA196" s="85"/>
      <c r="NOB196" s="78"/>
      <c r="NOC196" s="78"/>
      <c r="NOD196" s="78"/>
      <c r="NOE196" s="100"/>
      <c r="NOF196" s="78"/>
      <c r="NOG196" s="81"/>
      <c r="NOH196" s="102"/>
      <c r="NOI196" s="80"/>
      <c r="NOJ196" s="78"/>
      <c r="NOK196" s="78"/>
      <c r="NOL196" s="78"/>
      <c r="NOM196" s="78"/>
      <c r="NON196" s="83"/>
      <c r="NOO196" s="84"/>
      <c r="NOP196" s="84"/>
      <c r="NOQ196" s="84"/>
      <c r="NOR196" s="85"/>
      <c r="NOS196" s="78"/>
      <c r="NOT196" s="78"/>
      <c r="NOU196" s="78"/>
      <c r="NOV196" s="100"/>
      <c r="NOW196" s="78"/>
      <c r="NOX196" s="81"/>
      <c r="NOY196" s="102"/>
      <c r="NOZ196" s="80"/>
      <c r="NPA196" s="78"/>
      <c r="NPB196" s="78"/>
      <c r="NPC196" s="78"/>
      <c r="NPD196" s="78"/>
      <c r="NPE196" s="83"/>
      <c r="NPF196" s="84"/>
      <c r="NPG196" s="84"/>
      <c r="NPH196" s="84"/>
      <c r="NPI196" s="85"/>
      <c r="NPJ196" s="78"/>
      <c r="NPK196" s="78"/>
      <c r="NPL196" s="78"/>
      <c r="NPM196" s="100"/>
      <c r="NPN196" s="78"/>
      <c r="NPO196" s="81"/>
      <c r="NPP196" s="102"/>
      <c r="NPQ196" s="80"/>
      <c r="NPR196" s="78"/>
      <c r="NPS196" s="78"/>
      <c r="NPT196" s="78"/>
      <c r="NPU196" s="78"/>
      <c r="NPV196" s="83"/>
      <c r="NPW196" s="84"/>
      <c r="NPX196" s="84"/>
      <c r="NPY196" s="84"/>
      <c r="NPZ196" s="85"/>
      <c r="NQA196" s="78"/>
      <c r="NQB196" s="78"/>
      <c r="NQC196" s="78"/>
      <c r="NQD196" s="100"/>
      <c r="NQE196" s="78"/>
      <c r="NQF196" s="81"/>
      <c r="NQG196" s="102"/>
      <c r="NQH196" s="80"/>
      <c r="NQI196" s="78"/>
      <c r="NQJ196" s="78"/>
      <c r="NQK196" s="78"/>
      <c r="NQL196" s="78"/>
      <c r="NQM196" s="83"/>
      <c r="NQN196" s="84"/>
      <c r="NQO196" s="84"/>
      <c r="NQP196" s="84"/>
      <c r="NQQ196" s="85"/>
      <c r="NQR196" s="78"/>
      <c r="NQS196" s="78"/>
      <c r="NQT196" s="78"/>
      <c r="NQU196" s="100"/>
      <c r="NQV196" s="78"/>
      <c r="NQW196" s="81"/>
      <c r="NQX196" s="102"/>
      <c r="NQY196" s="80"/>
      <c r="NQZ196" s="78"/>
      <c r="NRA196" s="78"/>
      <c r="NRB196" s="78"/>
      <c r="NRC196" s="78"/>
      <c r="NRD196" s="83"/>
      <c r="NRE196" s="84"/>
      <c r="NRF196" s="84"/>
      <c r="NRG196" s="84"/>
      <c r="NRH196" s="85"/>
      <c r="NRI196" s="78"/>
      <c r="NRJ196" s="78"/>
      <c r="NRK196" s="78"/>
      <c r="NRL196" s="100"/>
      <c r="NRM196" s="78"/>
      <c r="NRN196" s="81"/>
      <c r="NRO196" s="102"/>
      <c r="NRP196" s="80"/>
      <c r="NRQ196" s="78"/>
      <c r="NRR196" s="78"/>
      <c r="NRS196" s="78"/>
      <c r="NRT196" s="78"/>
      <c r="NRU196" s="83"/>
      <c r="NRV196" s="84"/>
      <c r="NRW196" s="84"/>
      <c r="NRX196" s="84"/>
      <c r="NRY196" s="85"/>
      <c r="NRZ196" s="78"/>
      <c r="NSA196" s="78"/>
      <c r="NSB196" s="78"/>
      <c r="NSC196" s="100"/>
      <c r="NSD196" s="78"/>
      <c r="NSE196" s="81"/>
      <c r="NSF196" s="102"/>
      <c r="NSG196" s="80"/>
      <c r="NSH196" s="78"/>
      <c r="NSI196" s="78"/>
      <c r="NSJ196" s="78"/>
      <c r="NSK196" s="78"/>
      <c r="NSL196" s="83"/>
      <c r="NSM196" s="84"/>
      <c r="NSN196" s="84"/>
      <c r="NSO196" s="84"/>
      <c r="NSP196" s="85"/>
      <c r="NSQ196" s="78"/>
      <c r="NSR196" s="78"/>
      <c r="NSS196" s="78"/>
      <c r="NST196" s="100"/>
      <c r="NSU196" s="78"/>
      <c r="NSV196" s="81"/>
      <c r="NSW196" s="102"/>
      <c r="NSX196" s="80"/>
      <c r="NSY196" s="78"/>
      <c r="NSZ196" s="78"/>
      <c r="NTA196" s="78"/>
      <c r="NTB196" s="78"/>
      <c r="NTC196" s="83"/>
      <c r="NTD196" s="84"/>
      <c r="NTE196" s="84"/>
      <c r="NTF196" s="84"/>
      <c r="NTG196" s="85"/>
      <c r="NTH196" s="78"/>
      <c r="NTI196" s="78"/>
      <c r="NTJ196" s="78"/>
      <c r="NTK196" s="100"/>
      <c r="NTL196" s="78"/>
      <c r="NTM196" s="81"/>
      <c r="NTN196" s="102"/>
      <c r="NTO196" s="80"/>
      <c r="NTP196" s="78"/>
      <c r="NTQ196" s="78"/>
      <c r="NTR196" s="78"/>
      <c r="NTS196" s="78"/>
      <c r="NTT196" s="83"/>
      <c r="NTU196" s="84"/>
      <c r="NTV196" s="84"/>
      <c r="NTW196" s="84"/>
      <c r="NTX196" s="85"/>
      <c r="NTY196" s="78"/>
      <c r="NTZ196" s="78"/>
      <c r="NUA196" s="78"/>
      <c r="NUB196" s="100"/>
      <c r="NUC196" s="78"/>
      <c r="NUD196" s="81"/>
      <c r="NUE196" s="102"/>
      <c r="NUF196" s="80"/>
      <c r="NUG196" s="78"/>
      <c r="NUH196" s="78"/>
      <c r="NUI196" s="78"/>
      <c r="NUJ196" s="78"/>
      <c r="NUK196" s="83"/>
      <c r="NUL196" s="84"/>
      <c r="NUM196" s="84"/>
      <c r="NUN196" s="84"/>
      <c r="NUO196" s="85"/>
      <c r="NUP196" s="78"/>
      <c r="NUQ196" s="78"/>
      <c r="NUR196" s="78"/>
      <c r="NUS196" s="100"/>
      <c r="NUT196" s="78"/>
      <c r="NUU196" s="81"/>
      <c r="NUV196" s="102"/>
      <c r="NUW196" s="80"/>
      <c r="NUX196" s="78"/>
      <c r="NUY196" s="78"/>
      <c r="NUZ196" s="78"/>
      <c r="NVA196" s="78"/>
      <c r="NVB196" s="83"/>
      <c r="NVC196" s="84"/>
      <c r="NVD196" s="84"/>
      <c r="NVE196" s="84"/>
      <c r="NVF196" s="85"/>
      <c r="NVG196" s="78"/>
      <c r="NVH196" s="78"/>
      <c r="NVI196" s="78"/>
      <c r="NVJ196" s="100"/>
      <c r="NVK196" s="78"/>
      <c r="NVL196" s="81"/>
      <c r="NVM196" s="102"/>
      <c r="NVN196" s="80"/>
      <c r="NVO196" s="78"/>
      <c r="NVP196" s="78"/>
      <c r="NVQ196" s="78"/>
      <c r="NVR196" s="78"/>
      <c r="NVS196" s="83"/>
      <c r="NVT196" s="84"/>
      <c r="NVU196" s="84"/>
      <c r="NVV196" s="84"/>
      <c r="NVW196" s="85"/>
      <c r="NVX196" s="78"/>
      <c r="NVY196" s="78"/>
      <c r="NVZ196" s="78"/>
      <c r="NWA196" s="100"/>
      <c r="NWB196" s="78"/>
      <c r="NWC196" s="81"/>
      <c r="NWD196" s="102"/>
      <c r="NWE196" s="80"/>
      <c r="NWF196" s="78"/>
      <c r="NWG196" s="78"/>
      <c r="NWH196" s="78"/>
      <c r="NWI196" s="78"/>
      <c r="NWJ196" s="83"/>
      <c r="NWK196" s="84"/>
      <c r="NWL196" s="84"/>
      <c r="NWM196" s="84"/>
      <c r="NWN196" s="85"/>
      <c r="NWO196" s="78"/>
      <c r="NWP196" s="78"/>
      <c r="NWQ196" s="78"/>
      <c r="NWR196" s="100"/>
      <c r="NWS196" s="78"/>
      <c r="NWT196" s="81"/>
      <c r="NWU196" s="102"/>
      <c r="NWV196" s="80"/>
      <c r="NWW196" s="78"/>
      <c r="NWX196" s="78"/>
      <c r="NWY196" s="78"/>
      <c r="NWZ196" s="78"/>
      <c r="NXA196" s="83"/>
      <c r="NXB196" s="84"/>
      <c r="NXC196" s="84"/>
      <c r="NXD196" s="84"/>
      <c r="NXE196" s="85"/>
      <c r="NXF196" s="78"/>
      <c r="NXG196" s="78"/>
      <c r="NXH196" s="78"/>
      <c r="NXI196" s="100"/>
      <c r="NXJ196" s="78"/>
      <c r="NXK196" s="81"/>
      <c r="NXL196" s="102"/>
      <c r="NXM196" s="80"/>
      <c r="NXN196" s="78"/>
      <c r="NXO196" s="78"/>
      <c r="NXP196" s="78"/>
      <c r="NXQ196" s="78"/>
      <c r="NXR196" s="83"/>
      <c r="NXS196" s="84"/>
      <c r="NXT196" s="84"/>
      <c r="NXU196" s="84"/>
      <c r="NXV196" s="85"/>
      <c r="NXW196" s="78"/>
      <c r="NXX196" s="78"/>
      <c r="NXY196" s="78"/>
      <c r="NXZ196" s="100"/>
      <c r="NYA196" s="78"/>
      <c r="NYB196" s="81"/>
      <c r="NYC196" s="102"/>
      <c r="NYD196" s="80"/>
      <c r="NYE196" s="78"/>
      <c r="NYF196" s="78"/>
      <c r="NYG196" s="78"/>
      <c r="NYH196" s="78"/>
      <c r="NYI196" s="83"/>
      <c r="NYJ196" s="84"/>
      <c r="NYK196" s="84"/>
      <c r="NYL196" s="84"/>
      <c r="NYM196" s="85"/>
      <c r="NYN196" s="78"/>
      <c r="NYO196" s="78"/>
      <c r="NYP196" s="78"/>
      <c r="NYQ196" s="100"/>
      <c r="NYR196" s="78"/>
      <c r="NYS196" s="81"/>
      <c r="NYT196" s="102"/>
      <c r="NYU196" s="80"/>
      <c r="NYV196" s="78"/>
      <c r="NYW196" s="78"/>
      <c r="NYX196" s="78"/>
      <c r="NYY196" s="78"/>
      <c r="NYZ196" s="83"/>
      <c r="NZA196" s="84"/>
      <c r="NZB196" s="84"/>
      <c r="NZC196" s="84"/>
      <c r="NZD196" s="85"/>
      <c r="NZE196" s="78"/>
      <c r="NZF196" s="78"/>
      <c r="NZG196" s="78"/>
      <c r="NZH196" s="100"/>
      <c r="NZI196" s="78"/>
      <c r="NZJ196" s="81"/>
      <c r="NZK196" s="102"/>
      <c r="NZL196" s="80"/>
      <c r="NZM196" s="78"/>
      <c r="NZN196" s="78"/>
      <c r="NZO196" s="78"/>
      <c r="NZP196" s="78"/>
      <c r="NZQ196" s="83"/>
      <c r="NZR196" s="84"/>
      <c r="NZS196" s="84"/>
      <c r="NZT196" s="84"/>
      <c r="NZU196" s="85"/>
      <c r="NZV196" s="78"/>
      <c r="NZW196" s="78"/>
      <c r="NZX196" s="78"/>
      <c r="NZY196" s="100"/>
      <c r="NZZ196" s="78"/>
      <c r="OAA196" s="81"/>
      <c r="OAB196" s="102"/>
      <c r="OAC196" s="80"/>
      <c r="OAD196" s="78"/>
      <c r="OAE196" s="78"/>
      <c r="OAF196" s="78"/>
      <c r="OAG196" s="78"/>
      <c r="OAH196" s="83"/>
      <c r="OAI196" s="84"/>
      <c r="OAJ196" s="84"/>
      <c r="OAK196" s="84"/>
      <c r="OAL196" s="85"/>
      <c r="OAM196" s="78"/>
      <c r="OAN196" s="78"/>
      <c r="OAO196" s="78"/>
      <c r="OAP196" s="100"/>
      <c r="OAQ196" s="78"/>
      <c r="OAR196" s="81"/>
      <c r="OAS196" s="102"/>
      <c r="OAT196" s="80"/>
      <c r="OAU196" s="78"/>
      <c r="OAV196" s="78"/>
      <c r="OAW196" s="78"/>
      <c r="OAX196" s="78"/>
      <c r="OAY196" s="83"/>
      <c r="OAZ196" s="84"/>
      <c r="OBA196" s="84"/>
      <c r="OBB196" s="84"/>
      <c r="OBC196" s="85"/>
      <c r="OBD196" s="78"/>
      <c r="OBE196" s="78"/>
      <c r="OBF196" s="78"/>
      <c r="OBG196" s="100"/>
      <c r="OBH196" s="78"/>
      <c r="OBI196" s="81"/>
      <c r="OBJ196" s="102"/>
      <c r="OBK196" s="80"/>
      <c r="OBL196" s="78"/>
      <c r="OBM196" s="78"/>
      <c r="OBN196" s="78"/>
      <c r="OBO196" s="78"/>
      <c r="OBP196" s="83"/>
      <c r="OBQ196" s="84"/>
      <c r="OBR196" s="84"/>
      <c r="OBS196" s="84"/>
      <c r="OBT196" s="85"/>
      <c r="OBU196" s="78"/>
      <c r="OBV196" s="78"/>
      <c r="OBW196" s="78"/>
      <c r="OBX196" s="100"/>
      <c r="OBY196" s="78"/>
      <c r="OBZ196" s="81"/>
      <c r="OCA196" s="102"/>
      <c r="OCB196" s="80"/>
      <c r="OCC196" s="78"/>
      <c r="OCD196" s="78"/>
      <c r="OCE196" s="78"/>
      <c r="OCF196" s="78"/>
      <c r="OCG196" s="83"/>
      <c r="OCH196" s="84"/>
      <c r="OCI196" s="84"/>
      <c r="OCJ196" s="84"/>
      <c r="OCK196" s="85"/>
      <c r="OCL196" s="78"/>
      <c r="OCM196" s="78"/>
      <c r="OCN196" s="78"/>
      <c r="OCO196" s="100"/>
      <c r="OCP196" s="78"/>
      <c r="OCQ196" s="81"/>
      <c r="OCR196" s="102"/>
      <c r="OCS196" s="80"/>
      <c r="OCT196" s="78"/>
      <c r="OCU196" s="78"/>
      <c r="OCV196" s="78"/>
      <c r="OCW196" s="78"/>
      <c r="OCX196" s="83"/>
      <c r="OCY196" s="84"/>
      <c r="OCZ196" s="84"/>
      <c r="ODA196" s="84"/>
      <c r="ODB196" s="85"/>
      <c r="ODC196" s="78"/>
      <c r="ODD196" s="78"/>
      <c r="ODE196" s="78"/>
      <c r="ODF196" s="100"/>
      <c r="ODG196" s="78"/>
      <c r="ODH196" s="81"/>
      <c r="ODI196" s="102"/>
      <c r="ODJ196" s="80"/>
      <c r="ODK196" s="78"/>
      <c r="ODL196" s="78"/>
      <c r="ODM196" s="78"/>
      <c r="ODN196" s="78"/>
      <c r="ODO196" s="83"/>
      <c r="ODP196" s="84"/>
      <c r="ODQ196" s="84"/>
      <c r="ODR196" s="84"/>
      <c r="ODS196" s="85"/>
      <c r="ODT196" s="78"/>
      <c r="ODU196" s="78"/>
      <c r="ODV196" s="78"/>
      <c r="ODW196" s="100"/>
      <c r="ODX196" s="78"/>
      <c r="ODY196" s="81"/>
      <c r="ODZ196" s="102"/>
      <c r="OEA196" s="80"/>
      <c r="OEB196" s="78"/>
      <c r="OEC196" s="78"/>
      <c r="OED196" s="78"/>
      <c r="OEE196" s="78"/>
      <c r="OEF196" s="83"/>
      <c r="OEG196" s="84"/>
      <c r="OEH196" s="84"/>
      <c r="OEI196" s="84"/>
      <c r="OEJ196" s="85"/>
      <c r="OEK196" s="78"/>
      <c r="OEL196" s="78"/>
      <c r="OEM196" s="78"/>
      <c r="OEN196" s="100"/>
      <c r="OEO196" s="78"/>
      <c r="OEP196" s="81"/>
      <c r="OEQ196" s="102"/>
      <c r="OER196" s="80"/>
      <c r="OES196" s="78"/>
      <c r="OET196" s="78"/>
      <c r="OEU196" s="78"/>
      <c r="OEV196" s="78"/>
      <c r="OEW196" s="83"/>
      <c r="OEX196" s="84"/>
      <c r="OEY196" s="84"/>
      <c r="OEZ196" s="84"/>
      <c r="OFA196" s="85"/>
      <c r="OFB196" s="78"/>
      <c r="OFC196" s="78"/>
      <c r="OFD196" s="78"/>
      <c r="OFE196" s="100"/>
      <c r="OFF196" s="78"/>
      <c r="OFG196" s="81"/>
      <c r="OFH196" s="102"/>
      <c r="OFI196" s="80"/>
      <c r="OFJ196" s="78"/>
      <c r="OFK196" s="78"/>
      <c r="OFL196" s="78"/>
      <c r="OFM196" s="78"/>
      <c r="OFN196" s="83"/>
      <c r="OFO196" s="84"/>
      <c r="OFP196" s="84"/>
      <c r="OFQ196" s="84"/>
      <c r="OFR196" s="85"/>
      <c r="OFS196" s="78"/>
      <c r="OFT196" s="78"/>
      <c r="OFU196" s="78"/>
      <c r="OFV196" s="100"/>
      <c r="OFW196" s="78"/>
      <c r="OFX196" s="81"/>
      <c r="OFY196" s="102"/>
      <c r="OFZ196" s="80"/>
      <c r="OGA196" s="78"/>
      <c r="OGB196" s="78"/>
      <c r="OGC196" s="78"/>
      <c r="OGD196" s="78"/>
      <c r="OGE196" s="83"/>
      <c r="OGF196" s="84"/>
      <c r="OGG196" s="84"/>
      <c r="OGH196" s="84"/>
      <c r="OGI196" s="85"/>
      <c r="OGJ196" s="78"/>
      <c r="OGK196" s="78"/>
      <c r="OGL196" s="78"/>
      <c r="OGM196" s="100"/>
      <c r="OGN196" s="78"/>
      <c r="OGO196" s="81"/>
      <c r="OGP196" s="102"/>
      <c r="OGQ196" s="80"/>
      <c r="OGR196" s="78"/>
      <c r="OGS196" s="78"/>
      <c r="OGT196" s="78"/>
      <c r="OGU196" s="78"/>
      <c r="OGV196" s="83"/>
      <c r="OGW196" s="84"/>
      <c r="OGX196" s="84"/>
      <c r="OGY196" s="84"/>
      <c r="OGZ196" s="85"/>
      <c r="OHA196" s="78"/>
      <c r="OHB196" s="78"/>
      <c r="OHC196" s="78"/>
      <c r="OHD196" s="100"/>
      <c r="OHE196" s="78"/>
      <c r="OHF196" s="81"/>
      <c r="OHG196" s="102"/>
      <c r="OHH196" s="80"/>
      <c r="OHI196" s="78"/>
      <c r="OHJ196" s="78"/>
      <c r="OHK196" s="78"/>
      <c r="OHL196" s="78"/>
      <c r="OHM196" s="83"/>
      <c r="OHN196" s="84"/>
      <c r="OHO196" s="84"/>
      <c r="OHP196" s="84"/>
      <c r="OHQ196" s="85"/>
      <c r="OHR196" s="78"/>
      <c r="OHS196" s="78"/>
      <c r="OHT196" s="78"/>
      <c r="OHU196" s="100"/>
      <c r="OHV196" s="78"/>
      <c r="OHW196" s="81"/>
      <c r="OHX196" s="102"/>
      <c r="OHY196" s="80"/>
      <c r="OHZ196" s="78"/>
      <c r="OIA196" s="78"/>
      <c r="OIB196" s="78"/>
      <c r="OIC196" s="78"/>
      <c r="OID196" s="83"/>
      <c r="OIE196" s="84"/>
      <c r="OIF196" s="84"/>
      <c r="OIG196" s="84"/>
      <c r="OIH196" s="85"/>
      <c r="OII196" s="78"/>
      <c r="OIJ196" s="78"/>
      <c r="OIK196" s="78"/>
      <c r="OIL196" s="100"/>
      <c r="OIM196" s="78"/>
      <c r="OIN196" s="81"/>
      <c r="OIO196" s="102"/>
      <c r="OIP196" s="80"/>
      <c r="OIQ196" s="78"/>
      <c r="OIR196" s="78"/>
      <c r="OIS196" s="78"/>
      <c r="OIT196" s="78"/>
      <c r="OIU196" s="83"/>
      <c r="OIV196" s="84"/>
      <c r="OIW196" s="84"/>
      <c r="OIX196" s="84"/>
      <c r="OIY196" s="85"/>
      <c r="OIZ196" s="78"/>
      <c r="OJA196" s="78"/>
      <c r="OJB196" s="78"/>
      <c r="OJC196" s="100"/>
      <c r="OJD196" s="78"/>
      <c r="OJE196" s="81"/>
      <c r="OJF196" s="102"/>
      <c r="OJG196" s="80"/>
      <c r="OJH196" s="78"/>
      <c r="OJI196" s="78"/>
      <c r="OJJ196" s="78"/>
      <c r="OJK196" s="78"/>
      <c r="OJL196" s="83"/>
      <c r="OJM196" s="84"/>
      <c r="OJN196" s="84"/>
      <c r="OJO196" s="84"/>
      <c r="OJP196" s="85"/>
      <c r="OJQ196" s="78"/>
      <c r="OJR196" s="78"/>
      <c r="OJS196" s="78"/>
      <c r="OJT196" s="100"/>
      <c r="OJU196" s="78"/>
      <c r="OJV196" s="81"/>
      <c r="OJW196" s="102"/>
      <c r="OJX196" s="80"/>
      <c r="OJY196" s="78"/>
      <c r="OJZ196" s="78"/>
      <c r="OKA196" s="78"/>
      <c r="OKB196" s="78"/>
      <c r="OKC196" s="83"/>
      <c r="OKD196" s="84"/>
      <c r="OKE196" s="84"/>
      <c r="OKF196" s="84"/>
      <c r="OKG196" s="85"/>
      <c r="OKH196" s="78"/>
      <c r="OKI196" s="78"/>
      <c r="OKJ196" s="78"/>
      <c r="OKK196" s="100"/>
      <c r="OKL196" s="78"/>
      <c r="OKM196" s="81"/>
      <c r="OKN196" s="102"/>
      <c r="OKO196" s="80"/>
      <c r="OKP196" s="78"/>
      <c r="OKQ196" s="78"/>
      <c r="OKR196" s="78"/>
      <c r="OKS196" s="78"/>
      <c r="OKT196" s="83"/>
      <c r="OKU196" s="84"/>
      <c r="OKV196" s="84"/>
      <c r="OKW196" s="84"/>
      <c r="OKX196" s="85"/>
      <c r="OKY196" s="78"/>
      <c r="OKZ196" s="78"/>
      <c r="OLA196" s="78"/>
      <c r="OLB196" s="100"/>
      <c r="OLC196" s="78"/>
      <c r="OLD196" s="81"/>
      <c r="OLE196" s="102"/>
      <c r="OLF196" s="80"/>
      <c r="OLG196" s="78"/>
      <c r="OLH196" s="78"/>
      <c r="OLI196" s="78"/>
      <c r="OLJ196" s="78"/>
      <c r="OLK196" s="83"/>
      <c r="OLL196" s="84"/>
      <c r="OLM196" s="84"/>
      <c r="OLN196" s="84"/>
      <c r="OLO196" s="85"/>
      <c r="OLP196" s="78"/>
      <c r="OLQ196" s="78"/>
      <c r="OLR196" s="78"/>
      <c r="OLS196" s="100"/>
      <c r="OLT196" s="78"/>
      <c r="OLU196" s="81"/>
      <c r="OLV196" s="102"/>
      <c r="OLW196" s="80"/>
      <c r="OLX196" s="78"/>
      <c r="OLY196" s="78"/>
      <c r="OLZ196" s="78"/>
      <c r="OMA196" s="78"/>
      <c r="OMB196" s="83"/>
      <c r="OMC196" s="84"/>
      <c r="OMD196" s="84"/>
      <c r="OME196" s="84"/>
      <c r="OMF196" s="85"/>
      <c r="OMG196" s="78"/>
      <c r="OMH196" s="78"/>
      <c r="OMI196" s="78"/>
      <c r="OMJ196" s="100"/>
      <c r="OMK196" s="78"/>
      <c r="OML196" s="81"/>
      <c r="OMM196" s="102"/>
      <c r="OMN196" s="80"/>
      <c r="OMO196" s="78"/>
      <c r="OMP196" s="78"/>
      <c r="OMQ196" s="78"/>
      <c r="OMR196" s="78"/>
      <c r="OMS196" s="83"/>
      <c r="OMT196" s="84"/>
      <c r="OMU196" s="84"/>
      <c r="OMV196" s="84"/>
      <c r="OMW196" s="85"/>
      <c r="OMX196" s="78"/>
      <c r="OMY196" s="78"/>
      <c r="OMZ196" s="78"/>
      <c r="ONA196" s="100"/>
      <c r="ONB196" s="78"/>
      <c r="ONC196" s="81"/>
      <c r="OND196" s="102"/>
      <c r="ONE196" s="80"/>
      <c r="ONF196" s="78"/>
      <c r="ONG196" s="78"/>
      <c r="ONH196" s="78"/>
      <c r="ONI196" s="78"/>
      <c r="ONJ196" s="83"/>
      <c r="ONK196" s="84"/>
      <c r="ONL196" s="84"/>
      <c r="ONM196" s="84"/>
      <c r="ONN196" s="85"/>
      <c r="ONO196" s="78"/>
      <c r="ONP196" s="78"/>
      <c r="ONQ196" s="78"/>
      <c r="ONR196" s="100"/>
      <c r="ONS196" s="78"/>
      <c r="ONT196" s="81"/>
      <c r="ONU196" s="102"/>
      <c r="ONV196" s="80"/>
      <c r="ONW196" s="78"/>
      <c r="ONX196" s="78"/>
      <c r="ONY196" s="78"/>
      <c r="ONZ196" s="78"/>
      <c r="OOA196" s="83"/>
      <c r="OOB196" s="84"/>
      <c r="OOC196" s="84"/>
      <c r="OOD196" s="84"/>
      <c r="OOE196" s="85"/>
      <c r="OOF196" s="78"/>
      <c r="OOG196" s="78"/>
      <c r="OOH196" s="78"/>
      <c r="OOI196" s="100"/>
      <c r="OOJ196" s="78"/>
      <c r="OOK196" s="81"/>
      <c r="OOL196" s="102"/>
      <c r="OOM196" s="80"/>
      <c r="OON196" s="78"/>
      <c r="OOO196" s="78"/>
      <c r="OOP196" s="78"/>
      <c r="OOQ196" s="78"/>
      <c r="OOR196" s="83"/>
      <c r="OOS196" s="84"/>
      <c r="OOT196" s="84"/>
      <c r="OOU196" s="84"/>
      <c r="OOV196" s="85"/>
      <c r="OOW196" s="78"/>
      <c r="OOX196" s="78"/>
      <c r="OOY196" s="78"/>
      <c r="OOZ196" s="100"/>
      <c r="OPA196" s="78"/>
      <c r="OPB196" s="81"/>
      <c r="OPC196" s="102"/>
      <c r="OPD196" s="80"/>
      <c r="OPE196" s="78"/>
      <c r="OPF196" s="78"/>
      <c r="OPG196" s="78"/>
      <c r="OPH196" s="78"/>
      <c r="OPI196" s="83"/>
      <c r="OPJ196" s="84"/>
      <c r="OPK196" s="84"/>
      <c r="OPL196" s="84"/>
      <c r="OPM196" s="85"/>
      <c r="OPN196" s="78"/>
      <c r="OPO196" s="78"/>
      <c r="OPP196" s="78"/>
      <c r="OPQ196" s="100"/>
      <c r="OPR196" s="78"/>
      <c r="OPS196" s="81"/>
      <c r="OPT196" s="102"/>
      <c r="OPU196" s="80"/>
      <c r="OPV196" s="78"/>
      <c r="OPW196" s="78"/>
      <c r="OPX196" s="78"/>
      <c r="OPY196" s="78"/>
      <c r="OPZ196" s="83"/>
      <c r="OQA196" s="84"/>
      <c r="OQB196" s="84"/>
      <c r="OQC196" s="84"/>
      <c r="OQD196" s="85"/>
      <c r="OQE196" s="78"/>
      <c r="OQF196" s="78"/>
      <c r="OQG196" s="78"/>
      <c r="OQH196" s="100"/>
      <c r="OQI196" s="78"/>
      <c r="OQJ196" s="81"/>
      <c r="OQK196" s="102"/>
      <c r="OQL196" s="80"/>
      <c r="OQM196" s="78"/>
      <c r="OQN196" s="78"/>
      <c r="OQO196" s="78"/>
      <c r="OQP196" s="78"/>
      <c r="OQQ196" s="83"/>
      <c r="OQR196" s="84"/>
      <c r="OQS196" s="84"/>
      <c r="OQT196" s="84"/>
      <c r="OQU196" s="85"/>
      <c r="OQV196" s="78"/>
      <c r="OQW196" s="78"/>
      <c r="OQX196" s="78"/>
      <c r="OQY196" s="100"/>
      <c r="OQZ196" s="78"/>
      <c r="ORA196" s="81"/>
      <c r="ORB196" s="102"/>
      <c r="ORC196" s="80"/>
      <c r="ORD196" s="78"/>
      <c r="ORE196" s="78"/>
      <c r="ORF196" s="78"/>
      <c r="ORG196" s="78"/>
      <c r="ORH196" s="83"/>
      <c r="ORI196" s="84"/>
      <c r="ORJ196" s="84"/>
      <c r="ORK196" s="84"/>
      <c r="ORL196" s="85"/>
      <c r="ORM196" s="78"/>
      <c r="ORN196" s="78"/>
      <c r="ORO196" s="78"/>
      <c r="ORP196" s="100"/>
      <c r="ORQ196" s="78"/>
      <c r="ORR196" s="81"/>
      <c r="ORS196" s="102"/>
      <c r="ORT196" s="80"/>
      <c r="ORU196" s="78"/>
      <c r="ORV196" s="78"/>
      <c r="ORW196" s="78"/>
      <c r="ORX196" s="78"/>
      <c r="ORY196" s="83"/>
      <c r="ORZ196" s="84"/>
      <c r="OSA196" s="84"/>
      <c r="OSB196" s="84"/>
      <c r="OSC196" s="85"/>
      <c r="OSD196" s="78"/>
      <c r="OSE196" s="78"/>
      <c r="OSF196" s="78"/>
      <c r="OSG196" s="100"/>
      <c r="OSH196" s="78"/>
      <c r="OSI196" s="81"/>
      <c r="OSJ196" s="102"/>
      <c r="OSK196" s="80"/>
      <c r="OSL196" s="78"/>
      <c r="OSM196" s="78"/>
      <c r="OSN196" s="78"/>
      <c r="OSO196" s="78"/>
      <c r="OSP196" s="83"/>
      <c r="OSQ196" s="84"/>
      <c r="OSR196" s="84"/>
      <c r="OSS196" s="84"/>
      <c r="OST196" s="85"/>
      <c r="OSU196" s="78"/>
      <c r="OSV196" s="78"/>
      <c r="OSW196" s="78"/>
      <c r="OSX196" s="100"/>
      <c r="OSY196" s="78"/>
      <c r="OSZ196" s="81"/>
      <c r="OTA196" s="102"/>
      <c r="OTB196" s="80"/>
      <c r="OTC196" s="78"/>
      <c r="OTD196" s="78"/>
      <c r="OTE196" s="78"/>
      <c r="OTF196" s="78"/>
      <c r="OTG196" s="83"/>
      <c r="OTH196" s="84"/>
      <c r="OTI196" s="84"/>
      <c r="OTJ196" s="84"/>
      <c r="OTK196" s="85"/>
      <c r="OTL196" s="78"/>
      <c r="OTM196" s="78"/>
      <c r="OTN196" s="78"/>
      <c r="OTO196" s="100"/>
      <c r="OTP196" s="78"/>
      <c r="OTQ196" s="81"/>
      <c r="OTR196" s="102"/>
      <c r="OTS196" s="80"/>
      <c r="OTT196" s="78"/>
      <c r="OTU196" s="78"/>
      <c r="OTV196" s="78"/>
      <c r="OTW196" s="78"/>
      <c r="OTX196" s="83"/>
      <c r="OTY196" s="84"/>
      <c r="OTZ196" s="84"/>
      <c r="OUA196" s="84"/>
      <c r="OUB196" s="85"/>
      <c r="OUC196" s="78"/>
      <c r="OUD196" s="78"/>
      <c r="OUE196" s="78"/>
      <c r="OUF196" s="100"/>
      <c r="OUG196" s="78"/>
      <c r="OUH196" s="81"/>
      <c r="OUI196" s="102"/>
      <c r="OUJ196" s="80"/>
      <c r="OUK196" s="78"/>
      <c r="OUL196" s="78"/>
      <c r="OUM196" s="78"/>
      <c r="OUN196" s="78"/>
      <c r="OUO196" s="83"/>
      <c r="OUP196" s="84"/>
      <c r="OUQ196" s="84"/>
      <c r="OUR196" s="84"/>
      <c r="OUS196" s="85"/>
      <c r="OUT196" s="78"/>
      <c r="OUU196" s="78"/>
      <c r="OUV196" s="78"/>
      <c r="OUW196" s="100"/>
      <c r="OUX196" s="78"/>
      <c r="OUY196" s="81"/>
      <c r="OUZ196" s="102"/>
      <c r="OVA196" s="80"/>
      <c r="OVB196" s="78"/>
      <c r="OVC196" s="78"/>
      <c r="OVD196" s="78"/>
      <c r="OVE196" s="78"/>
      <c r="OVF196" s="83"/>
      <c r="OVG196" s="84"/>
      <c r="OVH196" s="84"/>
      <c r="OVI196" s="84"/>
      <c r="OVJ196" s="85"/>
      <c r="OVK196" s="78"/>
      <c r="OVL196" s="78"/>
      <c r="OVM196" s="78"/>
      <c r="OVN196" s="100"/>
      <c r="OVO196" s="78"/>
      <c r="OVP196" s="81"/>
      <c r="OVQ196" s="102"/>
      <c r="OVR196" s="80"/>
      <c r="OVS196" s="78"/>
      <c r="OVT196" s="78"/>
      <c r="OVU196" s="78"/>
      <c r="OVV196" s="78"/>
      <c r="OVW196" s="83"/>
      <c r="OVX196" s="84"/>
      <c r="OVY196" s="84"/>
      <c r="OVZ196" s="84"/>
      <c r="OWA196" s="85"/>
      <c r="OWB196" s="78"/>
      <c r="OWC196" s="78"/>
      <c r="OWD196" s="78"/>
      <c r="OWE196" s="100"/>
      <c r="OWF196" s="78"/>
      <c r="OWG196" s="81"/>
      <c r="OWH196" s="102"/>
      <c r="OWI196" s="80"/>
      <c r="OWJ196" s="78"/>
      <c r="OWK196" s="78"/>
      <c r="OWL196" s="78"/>
      <c r="OWM196" s="78"/>
      <c r="OWN196" s="83"/>
      <c r="OWO196" s="84"/>
      <c r="OWP196" s="84"/>
      <c r="OWQ196" s="84"/>
      <c r="OWR196" s="85"/>
      <c r="OWS196" s="78"/>
      <c r="OWT196" s="78"/>
      <c r="OWU196" s="78"/>
      <c r="OWV196" s="100"/>
      <c r="OWW196" s="78"/>
      <c r="OWX196" s="81"/>
      <c r="OWY196" s="102"/>
      <c r="OWZ196" s="80"/>
      <c r="OXA196" s="78"/>
      <c r="OXB196" s="78"/>
      <c r="OXC196" s="78"/>
      <c r="OXD196" s="78"/>
      <c r="OXE196" s="83"/>
      <c r="OXF196" s="84"/>
      <c r="OXG196" s="84"/>
      <c r="OXH196" s="84"/>
      <c r="OXI196" s="85"/>
      <c r="OXJ196" s="78"/>
      <c r="OXK196" s="78"/>
      <c r="OXL196" s="78"/>
      <c r="OXM196" s="100"/>
      <c r="OXN196" s="78"/>
      <c r="OXO196" s="81"/>
      <c r="OXP196" s="102"/>
      <c r="OXQ196" s="80"/>
      <c r="OXR196" s="78"/>
      <c r="OXS196" s="78"/>
      <c r="OXT196" s="78"/>
      <c r="OXU196" s="78"/>
      <c r="OXV196" s="83"/>
      <c r="OXW196" s="84"/>
      <c r="OXX196" s="84"/>
      <c r="OXY196" s="84"/>
      <c r="OXZ196" s="85"/>
      <c r="OYA196" s="78"/>
      <c r="OYB196" s="78"/>
      <c r="OYC196" s="78"/>
      <c r="OYD196" s="100"/>
      <c r="OYE196" s="78"/>
      <c r="OYF196" s="81"/>
      <c r="OYG196" s="102"/>
      <c r="OYH196" s="80"/>
      <c r="OYI196" s="78"/>
      <c r="OYJ196" s="78"/>
      <c r="OYK196" s="78"/>
      <c r="OYL196" s="78"/>
      <c r="OYM196" s="83"/>
      <c r="OYN196" s="84"/>
      <c r="OYO196" s="84"/>
      <c r="OYP196" s="84"/>
      <c r="OYQ196" s="85"/>
      <c r="OYR196" s="78"/>
      <c r="OYS196" s="78"/>
      <c r="OYT196" s="78"/>
      <c r="OYU196" s="100"/>
      <c r="OYV196" s="78"/>
      <c r="OYW196" s="81"/>
      <c r="OYX196" s="102"/>
      <c r="OYY196" s="80"/>
      <c r="OYZ196" s="78"/>
      <c r="OZA196" s="78"/>
      <c r="OZB196" s="78"/>
      <c r="OZC196" s="78"/>
      <c r="OZD196" s="83"/>
      <c r="OZE196" s="84"/>
      <c r="OZF196" s="84"/>
      <c r="OZG196" s="84"/>
      <c r="OZH196" s="85"/>
      <c r="OZI196" s="78"/>
      <c r="OZJ196" s="78"/>
      <c r="OZK196" s="78"/>
      <c r="OZL196" s="100"/>
      <c r="OZM196" s="78"/>
      <c r="OZN196" s="81"/>
      <c r="OZO196" s="102"/>
      <c r="OZP196" s="80"/>
      <c r="OZQ196" s="78"/>
      <c r="OZR196" s="78"/>
      <c r="OZS196" s="78"/>
      <c r="OZT196" s="78"/>
      <c r="OZU196" s="83"/>
      <c r="OZV196" s="84"/>
      <c r="OZW196" s="84"/>
      <c r="OZX196" s="84"/>
      <c r="OZY196" s="85"/>
      <c r="OZZ196" s="78"/>
      <c r="PAA196" s="78"/>
      <c r="PAB196" s="78"/>
      <c r="PAC196" s="100"/>
      <c r="PAD196" s="78"/>
      <c r="PAE196" s="81"/>
      <c r="PAF196" s="102"/>
      <c r="PAG196" s="80"/>
      <c r="PAH196" s="78"/>
      <c r="PAI196" s="78"/>
      <c r="PAJ196" s="78"/>
      <c r="PAK196" s="78"/>
      <c r="PAL196" s="83"/>
      <c r="PAM196" s="84"/>
      <c r="PAN196" s="84"/>
      <c r="PAO196" s="84"/>
      <c r="PAP196" s="85"/>
      <c r="PAQ196" s="78"/>
      <c r="PAR196" s="78"/>
      <c r="PAS196" s="78"/>
      <c r="PAT196" s="100"/>
      <c r="PAU196" s="78"/>
      <c r="PAV196" s="81"/>
      <c r="PAW196" s="102"/>
      <c r="PAX196" s="80"/>
      <c r="PAY196" s="78"/>
      <c r="PAZ196" s="78"/>
      <c r="PBA196" s="78"/>
      <c r="PBB196" s="78"/>
      <c r="PBC196" s="83"/>
      <c r="PBD196" s="84"/>
      <c r="PBE196" s="84"/>
      <c r="PBF196" s="84"/>
      <c r="PBG196" s="85"/>
      <c r="PBH196" s="78"/>
      <c r="PBI196" s="78"/>
      <c r="PBJ196" s="78"/>
      <c r="PBK196" s="100"/>
      <c r="PBL196" s="78"/>
      <c r="PBM196" s="81"/>
      <c r="PBN196" s="102"/>
      <c r="PBO196" s="80"/>
      <c r="PBP196" s="78"/>
      <c r="PBQ196" s="78"/>
      <c r="PBR196" s="78"/>
      <c r="PBS196" s="78"/>
      <c r="PBT196" s="83"/>
      <c r="PBU196" s="84"/>
      <c r="PBV196" s="84"/>
      <c r="PBW196" s="84"/>
      <c r="PBX196" s="85"/>
      <c r="PBY196" s="78"/>
      <c r="PBZ196" s="78"/>
      <c r="PCA196" s="78"/>
      <c r="PCB196" s="100"/>
      <c r="PCC196" s="78"/>
      <c r="PCD196" s="81"/>
      <c r="PCE196" s="102"/>
      <c r="PCF196" s="80"/>
      <c r="PCG196" s="78"/>
      <c r="PCH196" s="78"/>
      <c r="PCI196" s="78"/>
      <c r="PCJ196" s="78"/>
      <c r="PCK196" s="83"/>
      <c r="PCL196" s="84"/>
      <c r="PCM196" s="84"/>
      <c r="PCN196" s="84"/>
      <c r="PCO196" s="85"/>
      <c r="PCP196" s="78"/>
      <c r="PCQ196" s="78"/>
      <c r="PCR196" s="78"/>
      <c r="PCS196" s="100"/>
      <c r="PCT196" s="78"/>
      <c r="PCU196" s="81"/>
      <c r="PCV196" s="102"/>
      <c r="PCW196" s="80"/>
      <c r="PCX196" s="78"/>
      <c r="PCY196" s="78"/>
      <c r="PCZ196" s="78"/>
      <c r="PDA196" s="78"/>
      <c r="PDB196" s="83"/>
      <c r="PDC196" s="84"/>
      <c r="PDD196" s="84"/>
      <c r="PDE196" s="84"/>
      <c r="PDF196" s="85"/>
      <c r="PDG196" s="78"/>
      <c r="PDH196" s="78"/>
      <c r="PDI196" s="78"/>
      <c r="PDJ196" s="100"/>
      <c r="PDK196" s="78"/>
      <c r="PDL196" s="81"/>
      <c r="PDM196" s="102"/>
      <c r="PDN196" s="80"/>
      <c r="PDO196" s="78"/>
      <c r="PDP196" s="78"/>
      <c r="PDQ196" s="78"/>
      <c r="PDR196" s="78"/>
      <c r="PDS196" s="83"/>
      <c r="PDT196" s="84"/>
      <c r="PDU196" s="84"/>
      <c r="PDV196" s="84"/>
      <c r="PDW196" s="85"/>
      <c r="PDX196" s="78"/>
      <c r="PDY196" s="78"/>
      <c r="PDZ196" s="78"/>
      <c r="PEA196" s="100"/>
      <c r="PEB196" s="78"/>
      <c r="PEC196" s="81"/>
      <c r="PED196" s="102"/>
      <c r="PEE196" s="80"/>
      <c r="PEF196" s="78"/>
      <c r="PEG196" s="78"/>
      <c r="PEH196" s="78"/>
      <c r="PEI196" s="78"/>
      <c r="PEJ196" s="83"/>
      <c r="PEK196" s="84"/>
      <c r="PEL196" s="84"/>
      <c r="PEM196" s="84"/>
      <c r="PEN196" s="85"/>
      <c r="PEO196" s="78"/>
      <c r="PEP196" s="78"/>
      <c r="PEQ196" s="78"/>
      <c r="PER196" s="100"/>
      <c r="PES196" s="78"/>
      <c r="PET196" s="81"/>
      <c r="PEU196" s="102"/>
      <c r="PEV196" s="80"/>
      <c r="PEW196" s="78"/>
      <c r="PEX196" s="78"/>
      <c r="PEY196" s="78"/>
      <c r="PEZ196" s="78"/>
      <c r="PFA196" s="83"/>
      <c r="PFB196" s="84"/>
      <c r="PFC196" s="84"/>
      <c r="PFD196" s="84"/>
      <c r="PFE196" s="85"/>
      <c r="PFF196" s="78"/>
      <c r="PFG196" s="78"/>
      <c r="PFH196" s="78"/>
      <c r="PFI196" s="100"/>
      <c r="PFJ196" s="78"/>
      <c r="PFK196" s="81"/>
      <c r="PFL196" s="102"/>
      <c r="PFM196" s="80"/>
      <c r="PFN196" s="78"/>
      <c r="PFO196" s="78"/>
      <c r="PFP196" s="78"/>
      <c r="PFQ196" s="78"/>
      <c r="PFR196" s="83"/>
      <c r="PFS196" s="84"/>
      <c r="PFT196" s="84"/>
      <c r="PFU196" s="84"/>
      <c r="PFV196" s="85"/>
      <c r="PFW196" s="78"/>
      <c r="PFX196" s="78"/>
      <c r="PFY196" s="78"/>
      <c r="PFZ196" s="100"/>
      <c r="PGA196" s="78"/>
      <c r="PGB196" s="81"/>
      <c r="PGC196" s="102"/>
      <c r="PGD196" s="80"/>
      <c r="PGE196" s="78"/>
      <c r="PGF196" s="78"/>
      <c r="PGG196" s="78"/>
      <c r="PGH196" s="78"/>
      <c r="PGI196" s="83"/>
      <c r="PGJ196" s="84"/>
      <c r="PGK196" s="84"/>
      <c r="PGL196" s="84"/>
      <c r="PGM196" s="85"/>
      <c r="PGN196" s="78"/>
      <c r="PGO196" s="78"/>
      <c r="PGP196" s="78"/>
      <c r="PGQ196" s="100"/>
      <c r="PGR196" s="78"/>
      <c r="PGS196" s="81"/>
      <c r="PGT196" s="102"/>
      <c r="PGU196" s="80"/>
      <c r="PGV196" s="78"/>
      <c r="PGW196" s="78"/>
      <c r="PGX196" s="78"/>
      <c r="PGY196" s="78"/>
      <c r="PGZ196" s="83"/>
      <c r="PHA196" s="84"/>
      <c r="PHB196" s="84"/>
      <c r="PHC196" s="84"/>
      <c r="PHD196" s="85"/>
      <c r="PHE196" s="78"/>
      <c r="PHF196" s="78"/>
      <c r="PHG196" s="78"/>
      <c r="PHH196" s="100"/>
      <c r="PHI196" s="78"/>
      <c r="PHJ196" s="81"/>
      <c r="PHK196" s="102"/>
      <c r="PHL196" s="80"/>
      <c r="PHM196" s="78"/>
      <c r="PHN196" s="78"/>
      <c r="PHO196" s="78"/>
      <c r="PHP196" s="78"/>
      <c r="PHQ196" s="83"/>
      <c r="PHR196" s="84"/>
      <c r="PHS196" s="84"/>
      <c r="PHT196" s="84"/>
      <c r="PHU196" s="85"/>
      <c r="PHV196" s="78"/>
      <c r="PHW196" s="78"/>
      <c r="PHX196" s="78"/>
      <c r="PHY196" s="100"/>
      <c r="PHZ196" s="78"/>
      <c r="PIA196" s="81"/>
      <c r="PIB196" s="102"/>
      <c r="PIC196" s="80"/>
      <c r="PID196" s="78"/>
      <c r="PIE196" s="78"/>
      <c r="PIF196" s="78"/>
      <c r="PIG196" s="78"/>
      <c r="PIH196" s="83"/>
      <c r="PII196" s="84"/>
      <c r="PIJ196" s="84"/>
      <c r="PIK196" s="84"/>
      <c r="PIL196" s="85"/>
      <c r="PIM196" s="78"/>
      <c r="PIN196" s="78"/>
      <c r="PIO196" s="78"/>
      <c r="PIP196" s="100"/>
      <c r="PIQ196" s="78"/>
      <c r="PIR196" s="81"/>
      <c r="PIS196" s="102"/>
      <c r="PIT196" s="80"/>
      <c r="PIU196" s="78"/>
      <c r="PIV196" s="78"/>
      <c r="PIW196" s="78"/>
      <c r="PIX196" s="78"/>
      <c r="PIY196" s="83"/>
      <c r="PIZ196" s="84"/>
      <c r="PJA196" s="84"/>
      <c r="PJB196" s="84"/>
      <c r="PJC196" s="85"/>
      <c r="PJD196" s="78"/>
      <c r="PJE196" s="78"/>
      <c r="PJF196" s="78"/>
      <c r="PJG196" s="100"/>
      <c r="PJH196" s="78"/>
      <c r="PJI196" s="81"/>
      <c r="PJJ196" s="102"/>
      <c r="PJK196" s="80"/>
      <c r="PJL196" s="78"/>
      <c r="PJM196" s="78"/>
      <c r="PJN196" s="78"/>
      <c r="PJO196" s="78"/>
      <c r="PJP196" s="83"/>
      <c r="PJQ196" s="84"/>
      <c r="PJR196" s="84"/>
      <c r="PJS196" s="84"/>
      <c r="PJT196" s="85"/>
      <c r="PJU196" s="78"/>
      <c r="PJV196" s="78"/>
      <c r="PJW196" s="78"/>
      <c r="PJX196" s="100"/>
      <c r="PJY196" s="78"/>
      <c r="PJZ196" s="81"/>
      <c r="PKA196" s="102"/>
      <c r="PKB196" s="80"/>
      <c r="PKC196" s="78"/>
      <c r="PKD196" s="78"/>
      <c r="PKE196" s="78"/>
      <c r="PKF196" s="78"/>
      <c r="PKG196" s="83"/>
      <c r="PKH196" s="84"/>
      <c r="PKI196" s="84"/>
      <c r="PKJ196" s="84"/>
      <c r="PKK196" s="85"/>
      <c r="PKL196" s="78"/>
      <c r="PKM196" s="78"/>
      <c r="PKN196" s="78"/>
      <c r="PKO196" s="100"/>
      <c r="PKP196" s="78"/>
      <c r="PKQ196" s="81"/>
      <c r="PKR196" s="102"/>
      <c r="PKS196" s="80"/>
      <c r="PKT196" s="78"/>
      <c r="PKU196" s="78"/>
      <c r="PKV196" s="78"/>
      <c r="PKW196" s="78"/>
      <c r="PKX196" s="83"/>
      <c r="PKY196" s="84"/>
      <c r="PKZ196" s="84"/>
      <c r="PLA196" s="84"/>
      <c r="PLB196" s="85"/>
      <c r="PLC196" s="78"/>
      <c r="PLD196" s="78"/>
      <c r="PLE196" s="78"/>
      <c r="PLF196" s="100"/>
      <c r="PLG196" s="78"/>
      <c r="PLH196" s="81"/>
      <c r="PLI196" s="102"/>
      <c r="PLJ196" s="80"/>
      <c r="PLK196" s="78"/>
      <c r="PLL196" s="78"/>
      <c r="PLM196" s="78"/>
      <c r="PLN196" s="78"/>
      <c r="PLO196" s="83"/>
      <c r="PLP196" s="84"/>
      <c r="PLQ196" s="84"/>
      <c r="PLR196" s="84"/>
      <c r="PLS196" s="85"/>
      <c r="PLT196" s="78"/>
      <c r="PLU196" s="78"/>
      <c r="PLV196" s="78"/>
      <c r="PLW196" s="100"/>
      <c r="PLX196" s="78"/>
      <c r="PLY196" s="81"/>
      <c r="PLZ196" s="102"/>
      <c r="PMA196" s="80"/>
      <c r="PMB196" s="78"/>
      <c r="PMC196" s="78"/>
      <c r="PMD196" s="78"/>
      <c r="PME196" s="78"/>
      <c r="PMF196" s="83"/>
      <c r="PMG196" s="84"/>
      <c r="PMH196" s="84"/>
      <c r="PMI196" s="84"/>
      <c r="PMJ196" s="85"/>
      <c r="PMK196" s="78"/>
      <c r="PML196" s="78"/>
      <c r="PMM196" s="78"/>
      <c r="PMN196" s="100"/>
      <c r="PMO196" s="78"/>
      <c r="PMP196" s="81"/>
      <c r="PMQ196" s="102"/>
      <c r="PMR196" s="80"/>
      <c r="PMS196" s="78"/>
      <c r="PMT196" s="78"/>
      <c r="PMU196" s="78"/>
      <c r="PMV196" s="78"/>
      <c r="PMW196" s="83"/>
      <c r="PMX196" s="84"/>
      <c r="PMY196" s="84"/>
      <c r="PMZ196" s="84"/>
      <c r="PNA196" s="85"/>
      <c r="PNB196" s="78"/>
      <c r="PNC196" s="78"/>
      <c r="PND196" s="78"/>
      <c r="PNE196" s="100"/>
      <c r="PNF196" s="78"/>
      <c r="PNG196" s="81"/>
      <c r="PNH196" s="102"/>
      <c r="PNI196" s="80"/>
      <c r="PNJ196" s="78"/>
      <c r="PNK196" s="78"/>
      <c r="PNL196" s="78"/>
      <c r="PNM196" s="78"/>
      <c r="PNN196" s="83"/>
      <c r="PNO196" s="84"/>
      <c r="PNP196" s="84"/>
      <c r="PNQ196" s="84"/>
      <c r="PNR196" s="85"/>
      <c r="PNS196" s="78"/>
      <c r="PNT196" s="78"/>
      <c r="PNU196" s="78"/>
      <c r="PNV196" s="100"/>
      <c r="PNW196" s="78"/>
      <c r="PNX196" s="81"/>
      <c r="PNY196" s="102"/>
      <c r="PNZ196" s="80"/>
      <c r="POA196" s="78"/>
      <c r="POB196" s="78"/>
      <c r="POC196" s="78"/>
      <c r="POD196" s="78"/>
      <c r="POE196" s="83"/>
      <c r="POF196" s="84"/>
      <c r="POG196" s="84"/>
      <c r="POH196" s="84"/>
      <c r="POI196" s="85"/>
      <c r="POJ196" s="78"/>
      <c r="POK196" s="78"/>
      <c r="POL196" s="78"/>
      <c r="POM196" s="100"/>
      <c r="PON196" s="78"/>
      <c r="POO196" s="81"/>
      <c r="POP196" s="102"/>
      <c r="POQ196" s="80"/>
      <c r="POR196" s="78"/>
      <c r="POS196" s="78"/>
      <c r="POT196" s="78"/>
      <c r="POU196" s="78"/>
      <c r="POV196" s="83"/>
      <c r="POW196" s="84"/>
      <c r="POX196" s="84"/>
      <c r="POY196" s="84"/>
      <c r="POZ196" s="85"/>
      <c r="PPA196" s="78"/>
      <c r="PPB196" s="78"/>
      <c r="PPC196" s="78"/>
      <c r="PPD196" s="100"/>
      <c r="PPE196" s="78"/>
      <c r="PPF196" s="81"/>
      <c r="PPG196" s="102"/>
      <c r="PPH196" s="80"/>
      <c r="PPI196" s="78"/>
      <c r="PPJ196" s="78"/>
      <c r="PPK196" s="78"/>
      <c r="PPL196" s="78"/>
      <c r="PPM196" s="83"/>
      <c r="PPN196" s="84"/>
      <c r="PPO196" s="84"/>
      <c r="PPP196" s="84"/>
      <c r="PPQ196" s="85"/>
      <c r="PPR196" s="78"/>
      <c r="PPS196" s="78"/>
      <c r="PPT196" s="78"/>
      <c r="PPU196" s="100"/>
      <c r="PPV196" s="78"/>
      <c r="PPW196" s="81"/>
      <c r="PPX196" s="102"/>
      <c r="PPY196" s="80"/>
      <c r="PPZ196" s="78"/>
      <c r="PQA196" s="78"/>
      <c r="PQB196" s="78"/>
      <c r="PQC196" s="78"/>
      <c r="PQD196" s="83"/>
      <c r="PQE196" s="84"/>
      <c r="PQF196" s="84"/>
      <c r="PQG196" s="84"/>
      <c r="PQH196" s="85"/>
      <c r="PQI196" s="78"/>
      <c r="PQJ196" s="78"/>
      <c r="PQK196" s="78"/>
      <c r="PQL196" s="100"/>
      <c r="PQM196" s="78"/>
      <c r="PQN196" s="81"/>
      <c r="PQO196" s="102"/>
      <c r="PQP196" s="80"/>
      <c r="PQQ196" s="78"/>
      <c r="PQR196" s="78"/>
      <c r="PQS196" s="78"/>
      <c r="PQT196" s="78"/>
      <c r="PQU196" s="83"/>
      <c r="PQV196" s="84"/>
      <c r="PQW196" s="84"/>
      <c r="PQX196" s="84"/>
      <c r="PQY196" s="85"/>
      <c r="PQZ196" s="78"/>
      <c r="PRA196" s="78"/>
      <c r="PRB196" s="78"/>
      <c r="PRC196" s="100"/>
      <c r="PRD196" s="78"/>
      <c r="PRE196" s="81"/>
      <c r="PRF196" s="102"/>
      <c r="PRG196" s="80"/>
      <c r="PRH196" s="78"/>
      <c r="PRI196" s="78"/>
      <c r="PRJ196" s="78"/>
      <c r="PRK196" s="78"/>
      <c r="PRL196" s="83"/>
      <c r="PRM196" s="84"/>
      <c r="PRN196" s="84"/>
      <c r="PRO196" s="84"/>
      <c r="PRP196" s="85"/>
      <c r="PRQ196" s="78"/>
      <c r="PRR196" s="78"/>
      <c r="PRS196" s="78"/>
      <c r="PRT196" s="100"/>
      <c r="PRU196" s="78"/>
      <c r="PRV196" s="81"/>
      <c r="PRW196" s="102"/>
      <c r="PRX196" s="80"/>
      <c r="PRY196" s="78"/>
      <c r="PRZ196" s="78"/>
      <c r="PSA196" s="78"/>
      <c r="PSB196" s="78"/>
      <c r="PSC196" s="83"/>
      <c r="PSD196" s="84"/>
      <c r="PSE196" s="84"/>
      <c r="PSF196" s="84"/>
      <c r="PSG196" s="85"/>
      <c r="PSH196" s="78"/>
      <c r="PSI196" s="78"/>
      <c r="PSJ196" s="78"/>
      <c r="PSK196" s="100"/>
      <c r="PSL196" s="78"/>
      <c r="PSM196" s="81"/>
      <c r="PSN196" s="102"/>
      <c r="PSO196" s="80"/>
      <c r="PSP196" s="78"/>
      <c r="PSQ196" s="78"/>
      <c r="PSR196" s="78"/>
      <c r="PSS196" s="78"/>
      <c r="PST196" s="83"/>
      <c r="PSU196" s="84"/>
      <c r="PSV196" s="84"/>
      <c r="PSW196" s="84"/>
      <c r="PSX196" s="85"/>
      <c r="PSY196" s="78"/>
      <c r="PSZ196" s="78"/>
      <c r="PTA196" s="78"/>
      <c r="PTB196" s="100"/>
      <c r="PTC196" s="78"/>
      <c r="PTD196" s="81"/>
      <c r="PTE196" s="102"/>
      <c r="PTF196" s="80"/>
      <c r="PTG196" s="78"/>
      <c r="PTH196" s="78"/>
      <c r="PTI196" s="78"/>
      <c r="PTJ196" s="78"/>
      <c r="PTK196" s="83"/>
      <c r="PTL196" s="84"/>
      <c r="PTM196" s="84"/>
      <c r="PTN196" s="84"/>
      <c r="PTO196" s="85"/>
      <c r="PTP196" s="78"/>
      <c r="PTQ196" s="78"/>
      <c r="PTR196" s="78"/>
      <c r="PTS196" s="100"/>
      <c r="PTT196" s="78"/>
      <c r="PTU196" s="81"/>
      <c r="PTV196" s="102"/>
      <c r="PTW196" s="80"/>
      <c r="PTX196" s="78"/>
      <c r="PTY196" s="78"/>
      <c r="PTZ196" s="78"/>
      <c r="PUA196" s="78"/>
      <c r="PUB196" s="83"/>
      <c r="PUC196" s="84"/>
      <c r="PUD196" s="84"/>
      <c r="PUE196" s="84"/>
      <c r="PUF196" s="85"/>
      <c r="PUG196" s="78"/>
      <c r="PUH196" s="78"/>
      <c r="PUI196" s="78"/>
      <c r="PUJ196" s="100"/>
      <c r="PUK196" s="78"/>
      <c r="PUL196" s="81"/>
      <c r="PUM196" s="102"/>
      <c r="PUN196" s="80"/>
      <c r="PUO196" s="78"/>
      <c r="PUP196" s="78"/>
      <c r="PUQ196" s="78"/>
      <c r="PUR196" s="78"/>
      <c r="PUS196" s="83"/>
      <c r="PUT196" s="84"/>
      <c r="PUU196" s="84"/>
      <c r="PUV196" s="84"/>
      <c r="PUW196" s="85"/>
      <c r="PUX196" s="78"/>
      <c r="PUY196" s="78"/>
      <c r="PUZ196" s="78"/>
      <c r="PVA196" s="100"/>
      <c r="PVB196" s="78"/>
      <c r="PVC196" s="81"/>
      <c r="PVD196" s="102"/>
      <c r="PVE196" s="80"/>
      <c r="PVF196" s="78"/>
      <c r="PVG196" s="78"/>
      <c r="PVH196" s="78"/>
      <c r="PVI196" s="78"/>
      <c r="PVJ196" s="83"/>
      <c r="PVK196" s="84"/>
      <c r="PVL196" s="84"/>
      <c r="PVM196" s="84"/>
      <c r="PVN196" s="85"/>
      <c r="PVO196" s="78"/>
      <c r="PVP196" s="78"/>
      <c r="PVQ196" s="78"/>
      <c r="PVR196" s="100"/>
      <c r="PVS196" s="78"/>
      <c r="PVT196" s="81"/>
      <c r="PVU196" s="102"/>
      <c r="PVV196" s="80"/>
      <c r="PVW196" s="78"/>
      <c r="PVX196" s="78"/>
      <c r="PVY196" s="78"/>
      <c r="PVZ196" s="78"/>
      <c r="PWA196" s="83"/>
      <c r="PWB196" s="84"/>
      <c r="PWC196" s="84"/>
      <c r="PWD196" s="84"/>
      <c r="PWE196" s="85"/>
      <c r="PWF196" s="78"/>
      <c r="PWG196" s="78"/>
      <c r="PWH196" s="78"/>
      <c r="PWI196" s="100"/>
      <c r="PWJ196" s="78"/>
      <c r="PWK196" s="81"/>
      <c r="PWL196" s="102"/>
      <c r="PWM196" s="80"/>
      <c r="PWN196" s="78"/>
      <c r="PWO196" s="78"/>
      <c r="PWP196" s="78"/>
      <c r="PWQ196" s="78"/>
      <c r="PWR196" s="83"/>
      <c r="PWS196" s="84"/>
      <c r="PWT196" s="84"/>
      <c r="PWU196" s="84"/>
      <c r="PWV196" s="85"/>
      <c r="PWW196" s="78"/>
      <c r="PWX196" s="78"/>
      <c r="PWY196" s="78"/>
      <c r="PWZ196" s="100"/>
      <c r="PXA196" s="78"/>
      <c r="PXB196" s="81"/>
      <c r="PXC196" s="102"/>
      <c r="PXD196" s="80"/>
      <c r="PXE196" s="78"/>
      <c r="PXF196" s="78"/>
      <c r="PXG196" s="78"/>
      <c r="PXH196" s="78"/>
      <c r="PXI196" s="83"/>
      <c r="PXJ196" s="84"/>
      <c r="PXK196" s="84"/>
      <c r="PXL196" s="84"/>
      <c r="PXM196" s="85"/>
      <c r="PXN196" s="78"/>
      <c r="PXO196" s="78"/>
      <c r="PXP196" s="78"/>
      <c r="PXQ196" s="100"/>
      <c r="PXR196" s="78"/>
      <c r="PXS196" s="81"/>
      <c r="PXT196" s="102"/>
      <c r="PXU196" s="80"/>
      <c r="PXV196" s="78"/>
      <c r="PXW196" s="78"/>
      <c r="PXX196" s="78"/>
      <c r="PXY196" s="78"/>
      <c r="PXZ196" s="83"/>
      <c r="PYA196" s="84"/>
      <c r="PYB196" s="84"/>
      <c r="PYC196" s="84"/>
      <c r="PYD196" s="85"/>
      <c r="PYE196" s="78"/>
      <c r="PYF196" s="78"/>
      <c r="PYG196" s="78"/>
      <c r="PYH196" s="100"/>
      <c r="PYI196" s="78"/>
      <c r="PYJ196" s="81"/>
      <c r="PYK196" s="102"/>
      <c r="PYL196" s="80"/>
      <c r="PYM196" s="78"/>
      <c r="PYN196" s="78"/>
      <c r="PYO196" s="78"/>
      <c r="PYP196" s="78"/>
      <c r="PYQ196" s="83"/>
      <c r="PYR196" s="84"/>
      <c r="PYS196" s="84"/>
      <c r="PYT196" s="84"/>
      <c r="PYU196" s="85"/>
      <c r="PYV196" s="78"/>
      <c r="PYW196" s="78"/>
      <c r="PYX196" s="78"/>
      <c r="PYY196" s="100"/>
      <c r="PYZ196" s="78"/>
      <c r="PZA196" s="81"/>
      <c r="PZB196" s="102"/>
      <c r="PZC196" s="80"/>
      <c r="PZD196" s="78"/>
      <c r="PZE196" s="78"/>
      <c r="PZF196" s="78"/>
      <c r="PZG196" s="78"/>
      <c r="PZH196" s="83"/>
      <c r="PZI196" s="84"/>
      <c r="PZJ196" s="84"/>
      <c r="PZK196" s="84"/>
      <c r="PZL196" s="85"/>
      <c r="PZM196" s="78"/>
      <c r="PZN196" s="78"/>
      <c r="PZO196" s="78"/>
      <c r="PZP196" s="100"/>
      <c r="PZQ196" s="78"/>
      <c r="PZR196" s="81"/>
      <c r="PZS196" s="102"/>
      <c r="PZT196" s="80"/>
      <c r="PZU196" s="78"/>
      <c r="PZV196" s="78"/>
      <c r="PZW196" s="78"/>
      <c r="PZX196" s="78"/>
      <c r="PZY196" s="83"/>
      <c r="PZZ196" s="84"/>
      <c r="QAA196" s="84"/>
      <c r="QAB196" s="84"/>
      <c r="QAC196" s="85"/>
      <c r="QAD196" s="78"/>
      <c r="QAE196" s="78"/>
      <c r="QAF196" s="78"/>
      <c r="QAG196" s="100"/>
      <c r="QAH196" s="78"/>
      <c r="QAI196" s="81"/>
      <c r="QAJ196" s="102"/>
      <c r="QAK196" s="80"/>
      <c r="QAL196" s="78"/>
      <c r="QAM196" s="78"/>
      <c r="QAN196" s="78"/>
      <c r="QAO196" s="78"/>
      <c r="QAP196" s="83"/>
      <c r="QAQ196" s="84"/>
      <c r="QAR196" s="84"/>
      <c r="QAS196" s="84"/>
      <c r="QAT196" s="85"/>
      <c r="QAU196" s="78"/>
      <c r="QAV196" s="78"/>
      <c r="QAW196" s="78"/>
      <c r="QAX196" s="100"/>
      <c r="QAY196" s="78"/>
      <c r="QAZ196" s="81"/>
      <c r="QBA196" s="102"/>
      <c r="QBB196" s="80"/>
      <c r="QBC196" s="78"/>
      <c r="QBD196" s="78"/>
      <c r="QBE196" s="78"/>
      <c r="QBF196" s="78"/>
      <c r="QBG196" s="83"/>
      <c r="QBH196" s="84"/>
      <c r="QBI196" s="84"/>
      <c r="QBJ196" s="84"/>
      <c r="QBK196" s="85"/>
      <c r="QBL196" s="78"/>
      <c r="QBM196" s="78"/>
      <c r="QBN196" s="78"/>
      <c r="QBO196" s="100"/>
      <c r="QBP196" s="78"/>
      <c r="QBQ196" s="81"/>
      <c r="QBR196" s="102"/>
      <c r="QBS196" s="80"/>
      <c r="QBT196" s="78"/>
      <c r="QBU196" s="78"/>
      <c r="QBV196" s="78"/>
      <c r="QBW196" s="78"/>
      <c r="QBX196" s="83"/>
      <c r="QBY196" s="84"/>
      <c r="QBZ196" s="84"/>
      <c r="QCA196" s="84"/>
      <c r="QCB196" s="85"/>
      <c r="QCC196" s="78"/>
      <c r="QCD196" s="78"/>
      <c r="QCE196" s="78"/>
      <c r="QCF196" s="100"/>
      <c r="QCG196" s="78"/>
      <c r="QCH196" s="81"/>
      <c r="QCI196" s="102"/>
      <c r="QCJ196" s="80"/>
      <c r="QCK196" s="78"/>
      <c r="QCL196" s="78"/>
      <c r="QCM196" s="78"/>
      <c r="QCN196" s="78"/>
      <c r="QCO196" s="83"/>
      <c r="QCP196" s="84"/>
      <c r="QCQ196" s="84"/>
      <c r="QCR196" s="84"/>
      <c r="QCS196" s="85"/>
      <c r="QCT196" s="78"/>
      <c r="QCU196" s="78"/>
      <c r="QCV196" s="78"/>
      <c r="QCW196" s="100"/>
      <c r="QCX196" s="78"/>
      <c r="QCY196" s="81"/>
      <c r="QCZ196" s="102"/>
      <c r="QDA196" s="80"/>
      <c r="QDB196" s="78"/>
      <c r="QDC196" s="78"/>
      <c r="QDD196" s="78"/>
      <c r="QDE196" s="78"/>
      <c r="QDF196" s="83"/>
      <c r="QDG196" s="84"/>
      <c r="QDH196" s="84"/>
      <c r="QDI196" s="84"/>
      <c r="QDJ196" s="85"/>
      <c r="QDK196" s="78"/>
      <c r="QDL196" s="78"/>
      <c r="QDM196" s="78"/>
      <c r="QDN196" s="100"/>
      <c r="QDO196" s="78"/>
      <c r="QDP196" s="81"/>
      <c r="QDQ196" s="102"/>
      <c r="QDR196" s="80"/>
      <c r="QDS196" s="78"/>
      <c r="QDT196" s="78"/>
      <c r="QDU196" s="78"/>
      <c r="QDV196" s="78"/>
      <c r="QDW196" s="83"/>
      <c r="QDX196" s="84"/>
      <c r="QDY196" s="84"/>
      <c r="QDZ196" s="84"/>
      <c r="QEA196" s="85"/>
      <c r="QEB196" s="78"/>
      <c r="QEC196" s="78"/>
      <c r="QED196" s="78"/>
      <c r="QEE196" s="100"/>
      <c r="QEF196" s="78"/>
      <c r="QEG196" s="81"/>
      <c r="QEH196" s="102"/>
      <c r="QEI196" s="80"/>
      <c r="QEJ196" s="78"/>
      <c r="QEK196" s="78"/>
      <c r="QEL196" s="78"/>
      <c r="QEM196" s="78"/>
      <c r="QEN196" s="83"/>
      <c r="QEO196" s="84"/>
      <c r="QEP196" s="84"/>
      <c r="QEQ196" s="84"/>
      <c r="QER196" s="85"/>
      <c r="QES196" s="78"/>
      <c r="QET196" s="78"/>
      <c r="QEU196" s="78"/>
      <c r="QEV196" s="100"/>
      <c r="QEW196" s="78"/>
      <c r="QEX196" s="81"/>
      <c r="QEY196" s="102"/>
      <c r="QEZ196" s="80"/>
      <c r="QFA196" s="78"/>
      <c r="QFB196" s="78"/>
      <c r="QFC196" s="78"/>
      <c r="QFD196" s="78"/>
      <c r="QFE196" s="83"/>
      <c r="QFF196" s="84"/>
      <c r="QFG196" s="84"/>
      <c r="QFH196" s="84"/>
      <c r="QFI196" s="85"/>
      <c r="QFJ196" s="78"/>
      <c r="QFK196" s="78"/>
      <c r="QFL196" s="78"/>
      <c r="QFM196" s="100"/>
      <c r="QFN196" s="78"/>
      <c r="QFO196" s="81"/>
      <c r="QFP196" s="102"/>
      <c r="QFQ196" s="80"/>
      <c r="QFR196" s="78"/>
      <c r="QFS196" s="78"/>
      <c r="QFT196" s="78"/>
      <c r="QFU196" s="78"/>
      <c r="QFV196" s="83"/>
      <c r="QFW196" s="84"/>
      <c r="QFX196" s="84"/>
      <c r="QFY196" s="84"/>
      <c r="QFZ196" s="85"/>
      <c r="QGA196" s="78"/>
      <c r="QGB196" s="78"/>
      <c r="QGC196" s="78"/>
      <c r="QGD196" s="100"/>
      <c r="QGE196" s="78"/>
      <c r="QGF196" s="81"/>
      <c r="QGG196" s="102"/>
      <c r="QGH196" s="80"/>
      <c r="QGI196" s="78"/>
      <c r="QGJ196" s="78"/>
      <c r="QGK196" s="78"/>
      <c r="QGL196" s="78"/>
      <c r="QGM196" s="83"/>
      <c r="QGN196" s="84"/>
      <c r="QGO196" s="84"/>
      <c r="QGP196" s="84"/>
      <c r="QGQ196" s="85"/>
      <c r="QGR196" s="78"/>
      <c r="QGS196" s="78"/>
      <c r="QGT196" s="78"/>
      <c r="QGU196" s="100"/>
      <c r="QGV196" s="78"/>
      <c r="QGW196" s="81"/>
      <c r="QGX196" s="102"/>
      <c r="QGY196" s="80"/>
      <c r="QGZ196" s="78"/>
      <c r="QHA196" s="78"/>
      <c r="QHB196" s="78"/>
      <c r="QHC196" s="78"/>
      <c r="QHD196" s="83"/>
      <c r="QHE196" s="84"/>
      <c r="QHF196" s="84"/>
      <c r="QHG196" s="84"/>
      <c r="QHH196" s="85"/>
      <c r="QHI196" s="78"/>
      <c r="QHJ196" s="78"/>
      <c r="QHK196" s="78"/>
      <c r="QHL196" s="100"/>
      <c r="QHM196" s="78"/>
      <c r="QHN196" s="81"/>
      <c r="QHO196" s="102"/>
      <c r="QHP196" s="80"/>
      <c r="QHQ196" s="78"/>
      <c r="QHR196" s="78"/>
      <c r="QHS196" s="78"/>
      <c r="QHT196" s="78"/>
      <c r="QHU196" s="83"/>
      <c r="QHV196" s="84"/>
      <c r="QHW196" s="84"/>
      <c r="QHX196" s="84"/>
      <c r="QHY196" s="85"/>
      <c r="QHZ196" s="78"/>
      <c r="QIA196" s="78"/>
      <c r="QIB196" s="78"/>
      <c r="QIC196" s="100"/>
      <c r="QID196" s="78"/>
      <c r="QIE196" s="81"/>
      <c r="QIF196" s="102"/>
      <c r="QIG196" s="80"/>
      <c r="QIH196" s="78"/>
      <c r="QII196" s="78"/>
      <c r="QIJ196" s="78"/>
      <c r="QIK196" s="78"/>
      <c r="QIL196" s="83"/>
      <c r="QIM196" s="84"/>
      <c r="QIN196" s="84"/>
      <c r="QIO196" s="84"/>
      <c r="QIP196" s="85"/>
      <c r="QIQ196" s="78"/>
      <c r="QIR196" s="78"/>
      <c r="QIS196" s="78"/>
      <c r="QIT196" s="100"/>
      <c r="QIU196" s="78"/>
      <c r="QIV196" s="81"/>
      <c r="QIW196" s="102"/>
      <c r="QIX196" s="80"/>
      <c r="QIY196" s="78"/>
      <c r="QIZ196" s="78"/>
      <c r="QJA196" s="78"/>
      <c r="QJB196" s="78"/>
      <c r="QJC196" s="83"/>
      <c r="QJD196" s="84"/>
      <c r="QJE196" s="84"/>
      <c r="QJF196" s="84"/>
      <c r="QJG196" s="85"/>
      <c r="QJH196" s="78"/>
      <c r="QJI196" s="78"/>
      <c r="QJJ196" s="78"/>
      <c r="QJK196" s="100"/>
      <c r="QJL196" s="78"/>
      <c r="QJM196" s="81"/>
      <c r="QJN196" s="102"/>
      <c r="QJO196" s="80"/>
      <c r="QJP196" s="78"/>
      <c r="QJQ196" s="78"/>
      <c r="QJR196" s="78"/>
      <c r="QJS196" s="78"/>
      <c r="QJT196" s="83"/>
      <c r="QJU196" s="84"/>
      <c r="QJV196" s="84"/>
      <c r="QJW196" s="84"/>
      <c r="QJX196" s="85"/>
      <c r="QJY196" s="78"/>
      <c r="QJZ196" s="78"/>
      <c r="QKA196" s="78"/>
      <c r="QKB196" s="100"/>
      <c r="QKC196" s="78"/>
      <c r="QKD196" s="81"/>
      <c r="QKE196" s="102"/>
      <c r="QKF196" s="80"/>
      <c r="QKG196" s="78"/>
      <c r="QKH196" s="78"/>
      <c r="QKI196" s="78"/>
      <c r="QKJ196" s="78"/>
      <c r="QKK196" s="83"/>
      <c r="QKL196" s="84"/>
      <c r="QKM196" s="84"/>
      <c r="QKN196" s="84"/>
      <c r="QKO196" s="85"/>
      <c r="QKP196" s="78"/>
      <c r="QKQ196" s="78"/>
      <c r="QKR196" s="78"/>
      <c r="QKS196" s="100"/>
      <c r="QKT196" s="78"/>
      <c r="QKU196" s="81"/>
      <c r="QKV196" s="102"/>
      <c r="QKW196" s="80"/>
      <c r="QKX196" s="78"/>
      <c r="QKY196" s="78"/>
      <c r="QKZ196" s="78"/>
      <c r="QLA196" s="78"/>
      <c r="QLB196" s="83"/>
      <c r="QLC196" s="84"/>
      <c r="QLD196" s="84"/>
      <c r="QLE196" s="84"/>
      <c r="QLF196" s="85"/>
      <c r="QLG196" s="78"/>
      <c r="QLH196" s="78"/>
      <c r="QLI196" s="78"/>
      <c r="QLJ196" s="100"/>
      <c r="QLK196" s="78"/>
      <c r="QLL196" s="81"/>
      <c r="QLM196" s="102"/>
      <c r="QLN196" s="80"/>
      <c r="QLO196" s="78"/>
      <c r="QLP196" s="78"/>
      <c r="QLQ196" s="78"/>
      <c r="QLR196" s="78"/>
      <c r="QLS196" s="83"/>
      <c r="QLT196" s="84"/>
      <c r="QLU196" s="84"/>
      <c r="QLV196" s="84"/>
      <c r="QLW196" s="85"/>
      <c r="QLX196" s="78"/>
      <c r="QLY196" s="78"/>
      <c r="QLZ196" s="78"/>
      <c r="QMA196" s="100"/>
      <c r="QMB196" s="78"/>
      <c r="QMC196" s="81"/>
      <c r="QMD196" s="102"/>
      <c r="QME196" s="80"/>
      <c r="QMF196" s="78"/>
      <c r="QMG196" s="78"/>
      <c r="QMH196" s="78"/>
      <c r="QMI196" s="78"/>
      <c r="QMJ196" s="83"/>
      <c r="QMK196" s="84"/>
      <c r="QML196" s="84"/>
      <c r="QMM196" s="84"/>
      <c r="QMN196" s="85"/>
      <c r="QMO196" s="78"/>
      <c r="QMP196" s="78"/>
      <c r="QMQ196" s="78"/>
      <c r="QMR196" s="100"/>
      <c r="QMS196" s="78"/>
      <c r="QMT196" s="81"/>
      <c r="QMU196" s="102"/>
      <c r="QMV196" s="80"/>
      <c r="QMW196" s="78"/>
      <c r="QMX196" s="78"/>
      <c r="QMY196" s="78"/>
      <c r="QMZ196" s="78"/>
      <c r="QNA196" s="83"/>
      <c r="QNB196" s="84"/>
      <c r="QNC196" s="84"/>
      <c r="QND196" s="84"/>
      <c r="QNE196" s="85"/>
      <c r="QNF196" s="78"/>
      <c r="QNG196" s="78"/>
      <c r="QNH196" s="78"/>
      <c r="QNI196" s="100"/>
      <c r="QNJ196" s="78"/>
      <c r="QNK196" s="81"/>
      <c r="QNL196" s="102"/>
      <c r="QNM196" s="80"/>
      <c r="QNN196" s="78"/>
      <c r="QNO196" s="78"/>
      <c r="QNP196" s="78"/>
      <c r="QNQ196" s="78"/>
      <c r="QNR196" s="83"/>
      <c r="QNS196" s="84"/>
      <c r="QNT196" s="84"/>
      <c r="QNU196" s="84"/>
      <c r="QNV196" s="85"/>
      <c r="QNW196" s="78"/>
      <c r="QNX196" s="78"/>
      <c r="QNY196" s="78"/>
      <c r="QNZ196" s="100"/>
      <c r="QOA196" s="78"/>
      <c r="QOB196" s="81"/>
      <c r="QOC196" s="102"/>
      <c r="QOD196" s="80"/>
      <c r="QOE196" s="78"/>
      <c r="QOF196" s="78"/>
      <c r="QOG196" s="78"/>
      <c r="QOH196" s="78"/>
      <c r="QOI196" s="83"/>
      <c r="QOJ196" s="84"/>
      <c r="QOK196" s="84"/>
      <c r="QOL196" s="84"/>
      <c r="QOM196" s="85"/>
      <c r="QON196" s="78"/>
      <c r="QOO196" s="78"/>
      <c r="QOP196" s="78"/>
      <c r="QOQ196" s="100"/>
      <c r="QOR196" s="78"/>
      <c r="QOS196" s="81"/>
      <c r="QOT196" s="102"/>
      <c r="QOU196" s="80"/>
      <c r="QOV196" s="78"/>
      <c r="QOW196" s="78"/>
      <c r="QOX196" s="78"/>
      <c r="QOY196" s="78"/>
      <c r="QOZ196" s="83"/>
      <c r="QPA196" s="84"/>
      <c r="QPB196" s="84"/>
      <c r="QPC196" s="84"/>
      <c r="QPD196" s="85"/>
      <c r="QPE196" s="78"/>
      <c r="QPF196" s="78"/>
      <c r="QPG196" s="78"/>
      <c r="QPH196" s="100"/>
      <c r="QPI196" s="78"/>
      <c r="QPJ196" s="81"/>
      <c r="QPK196" s="102"/>
      <c r="QPL196" s="80"/>
      <c r="QPM196" s="78"/>
      <c r="QPN196" s="78"/>
      <c r="QPO196" s="78"/>
      <c r="QPP196" s="78"/>
      <c r="QPQ196" s="83"/>
      <c r="QPR196" s="84"/>
      <c r="QPS196" s="84"/>
      <c r="QPT196" s="84"/>
      <c r="QPU196" s="85"/>
      <c r="QPV196" s="78"/>
      <c r="QPW196" s="78"/>
      <c r="QPX196" s="78"/>
      <c r="QPY196" s="100"/>
      <c r="QPZ196" s="78"/>
      <c r="QQA196" s="81"/>
      <c r="QQB196" s="102"/>
      <c r="QQC196" s="80"/>
      <c r="QQD196" s="78"/>
      <c r="QQE196" s="78"/>
      <c r="QQF196" s="78"/>
      <c r="QQG196" s="78"/>
      <c r="QQH196" s="83"/>
      <c r="QQI196" s="84"/>
      <c r="QQJ196" s="84"/>
      <c r="QQK196" s="84"/>
      <c r="QQL196" s="85"/>
      <c r="QQM196" s="78"/>
      <c r="QQN196" s="78"/>
      <c r="QQO196" s="78"/>
      <c r="QQP196" s="100"/>
      <c r="QQQ196" s="78"/>
      <c r="QQR196" s="81"/>
      <c r="QQS196" s="102"/>
      <c r="QQT196" s="80"/>
      <c r="QQU196" s="78"/>
      <c r="QQV196" s="78"/>
      <c r="QQW196" s="78"/>
      <c r="QQX196" s="78"/>
      <c r="QQY196" s="83"/>
      <c r="QQZ196" s="84"/>
      <c r="QRA196" s="84"/>
      <c r="QRB196" s="84"/>
      <c r="QRC196" s="85"/>
      <c r="QRD196" s="78"/>
      <c r="QRE196" s="78"/>
      <c r="QRF196" s="78"/>
      <c r="QRG196" s="100"/>
      <c r="QRH196" s="78"/>
      <c r="QRI196" s="81"/>
      <c r="QRJ196" s="102"/>
      <c r="QRK196" s="80"/>
      <c r="QRL196" s="78"/>
      <c r="QRM196" s="78"/>
      <c r="QRN196" s="78"/>
      <c r="QRO196" s="78"/>
      <c r="QRP196" s="83"/>
      <c r="QRQ196" s="84"/>
      <c r="QRR196" s="84"/>
      <c r="QRS196" s="84"/>
      <c r="QRT196" s="85"/>
      <c r="QRU196" s="78"/>
      <c r="QRV196" s="78"/>
      <c r="QRW196" s="78"/>
      <c r="QRX196" s="100"/>
      <c r="QRY196" s="78"/>
      <c r="QRZ196" s="81"/>
      <c r="QSA196" s="102"/>
      <c r="QSB196" s="80"/>
      <c r="QSC196" s="78"/>
      <c r="QSD196" s="78"/>
      <c r="QSE196" s="78"/>
      <c r="QSF196" s="78"/>
      <c r="QSG196" s="83"/>
      <c r="QSH196" s="84"/>
      <c r="QSI196" s="84"/>
      <c r="QSJ196" s="84"/>
      <c r="QSK196" s="85"/>
      <c r="QSL196" s="78"/>
      <c r="QSM196" s="78"/>
      <c r="QSN196" s="78"/>
      <c r="QSO196" s="100"/>
      <c r="QSP196" s="78"/>
      <c r="QSQ196" s="81"/>
      <c r="QSR196" s="102"/>
      <c r="QSS196" s="80"/>
      <c r="QST196" s="78"/>
      <c r="QSU196" s="78"/>
      <c r="QSV196" s="78"/>
      <c r="QSW196" s="78"/>
      <c r="QSX196" s="83"/>
      <c r="QSY196" s="84"/>
      <c r="QSZ196" s="84"/>
      <c r="QTA196" s="84"/>
      <c r="QTB196" s="85"/>
      <c r="QTC196" s="78"/>
      <c r="QTD196" s="78"/>
      <c r="QTE196" s="78"/>
      <c r="QTF196" s="100"/>
      <c r="QTG196" s="78"/>
      <c r="QTH196" s="81"/>
      <c r="QTI196" s="102"/>
      <c r="QTJ196" s="80"/>
      <c r="QTK196" s="78"/>
      <c r="QTL196" s="78"/>
      <c r="QTM196" s="78"/>
      <c r="QTN196" s="78"/>
      <c r="QTO196" s="83"/>
      <c r="QTP196" s="84"/>
      <c r="QTQ196" s="84"/>
      <c r="QTR196" s="84"/>
      <c r="QTS196" s="85"/>
      <c r="QTT196" s="78"/>
      <c r="QTU196" s="78"/>
      <c r="QTV196" s="78"/>
      <c r="QTW196" s="100"/>
      <c r="QTX196" s="78"/>
      <c r="QTY196" s="81"/>
      <c r="QTZ196" s="102"/>
      <c r="QUA196" s="80"/>
      <c r="QUB196" s="78"/>
      <c r="QUC196" s="78"/>
      <c r="QUD196" s="78"/>
      <c r="QUE196" s="78"/>
      <c r="QUF196" s="83"/>
      <c r="QUG196" s="84"/>
      <c r="QUH196" s="84"/>
      <c r="QUI196" s="84"/>
      <c r="QUJ196" s="85"/>
      <c r="QUK196" s="78"/>
      <c r="QUL196" s="78"/>
      <c r="QUM196" s="78"/>
      <c r="QUN196" s="100"/>
      <c r="QUO196" s="78"/>
      <c r="QUP196" s="81"/>
      <c r="QUQ196" s="102"/>
      <c r="QUR196" s="80"/>
      <c r="QUS196" s="78"/>
      <c r="QUT196" s="78"/>
      <c r="QUU196" s="78"/>
      <c r="QUV196" s="78"/>
      <c r="QUW196" s="83"/>
      <c r="QUX196" s="84"/>
      <c r="QUY196" s="84"/>
      <c r="QUZ196" s="84"/>
      <c r="QVA196" s="85"/>
      <c r="QVB196" s="78"/>
      <c r="QVC196" s="78"/>
      <c r="QVD196" s="78"/>
      <c r="QVE196" s="100"/>
      <c r="QVF196" s="78"/>
      <c r="QVG196" s="81"/>
      <c r="QVH196" s="102"/>
      <c r="QVI196" s="80"/>
      <c r="QVJ196" s="78"/>
      <c r="QVK196" s="78"/>
      <c r="QVL196" s="78"/>
      <c r="QVM196" s="78"/>
      <c r="QVN196" s="83"/>
      <c r="QVO196" s="84"/>
      <c r="QVP196" s="84"/>
      <c r="QVQ196" s="84"/>
      <c r="QVR196" s="85"/>
      <c r="QVS196" s="78"/>
      <c r="QVT196" s="78"/>
      <c r="QVU196" s="78"/>
      <c r="QVV196" s="100"/>
      <c r="QVW196" s="78"/>
      <c r="QVX196" s="81"/>
      <c r="QVY196" s="102"/>
      <c r="QVZ196" s="80"/>
      <c r="QWA196" s="78"/>
      <c r="QWB196" s="78"/>
      <c r="QWC196" s="78"/>
      <c r="QWD196" s="78"/>
      <c r="QWE196" s="83"/>
      <c r="QWF196" s="84"/>
      <c r="QWG196" s="84"/>
      <c r="QWH196" s="84"/>
      <c r="QWI196" s="85"/>
      <c r="QWJ196" s="78"/>
      <c r="QWK196" s="78"/>
      <c r="QWL196" s="78"/>
      <c r="QWM196" s="100"/>
      <c r="QWN196" s="78"/>
      <c r="QWO196" s="81"/>
      <c r="QWP196" s="102"/>
      <c r="QWQ196" s="80"/>
      <c r="QWR196" s="78"/>
      <c r="QWS196" s="78"/>
      <c r="QWT196" s="78"/>
      <c r="QWU196" s="78"/>
      <c r="QWV196" s="83"/>
      <c r="QWW196" s="84"/>
      <c r="QWX196" s="84"/>
      <c r="QWY196" s="84"/>
      <c r="QWZ196" s="85"/>
      <c r="QXA196" s="78"/>
      <c r="QXB196" s="78"/>
      <c r="QXC196" s="78"/>
      <c r="QXD196" s="100"/>
      <c r="QXE196" s="78"/>
      <c r="QXF196" s="81"/>
      <c r="QXG196" s="102"/>
      <c r="QXH196" s="80"/>
      <c r="QXI196" s="78"/>
      <c r="QXJ196" s="78"/>
      <c r="QXK196" s="78"/>
      <c r="QXL196" s="78"/>
      <c r="QXM196" s="83"/>
      <c r="QXN196" s="84"/>
      <c r="QXO196" s="84"/>
      <c r="QXP196" s="84"/>
      <c r="QXQ196" s="85"/>
      <c r="QXR196" s="78"/>
      <c r="QXS196" s="78"/>
      <c r="QXT196" s="78"/>
      <c r="QXU196" s="100"/>
      <c r="QXV196" s="78"/>
      <c r="QXW196" s="81"/>
      <c r="QXX196" s="102"/>
      <c r="QXY196" s="80"/>
      <c r="QXZ196" s="78"/>
      <c r="QYA196" s="78"/>
      <c r="QYB196" s="78"/>
      <c r="QYC196" s="78"/>
      <c r="QYD196" s="83"/>
      <c r="QYE196" s="84"/>
      <c r="QYF196" s="84"/>
      <c r="QYG196" s="84"/>
      <c r="QYH196" s="85"/>
      <c r="QYI196" s="78"/>
      <c r="QYJ196" s="78"/>
      <c r="QYK196" s="78"/>
      <c r="QYL196" s="100"/>
      <c r="QYM196" s="78"/>
      <c r="QYN196" s="81"/>
      <c r="QYO196" s="102"/>
      <c r="QYP196" s="80"/>
      <c r="QYQ196" s="78"/>
      <c r="QYR196" s="78"/>
      <c r="QYS196" s="78"/>
      <c r="QYT196" s="78"/>
      <c r="QYU196" s="83"/>
      <c r="QYV196" s="84"/>
      <c r="QYW196" s="84"/>
      <c r="QYX196" s="84"/>
      <c r="QYY196" s="85"/>
      <c r="QYZ196" s="78"/>
      <c r="QZA196" s="78"/>
      <c r="QZB196" s="78"/>
      <c r="QZC196" s="100"/>
      <c r="QZD196" s="78"/>
      <c r="QZE196" s="81"/>
      <c r="QZF196" s="102"/>
      <c r="QZG196" s="80"/>
      <c r="QZH196" s="78"/>
      <c r="QZI196" s="78"/>
      <c r="QZJ196" s="78"/>
      <c r="QZK196" s="78"/>
      <c r="QZL196" s="83"/>
      <c r="QZM196" s="84"/>
      <c r="QZN196" s="84"/>
      <c r="QZO196" s="84"/>
      <c r="QZP196" s="85"/>
      <c r="QZQ196" s="78"/>
      <c r="QZR196" s="78"/>
      <c r="QZS196" s="78"/>
      <c r="QZT196" s="100"/>
      <c r="QZU196" s="78"/>
      <c r="QZV196" s="81"/>
      <c r="QZW196" s="102"/>
      <c r="QZX196" s="80"/>
      <c r="QZY196" s="78"/>
      <c r="QZZ196" s="78"/>
      <c r="RAA196" s="78"/>
      <c r="RAB196" s="78"/>
      <c r="RAC196" s="83"/>
      <c r="RAD196" s="84"/>
      <c r="RAE196" s="84"/>
      <c r="RAF196" s="84"/>
      <c r="RAG196" s="85"/>
      <c r="RAH196" s="78"/>
      <c r="RAI196" s="78"/>
      <c r="RAJ196" s="78"/>
      <c r="RAK196" s="100"/>
      <c r="RAL196" s="78"/>
      <c r="RAM196" s="81"/>
      <c r="RAN196" s="102"/>
      <c r="RAO196" s="80"/>
      <c r="RAP196" s="78"/>
      <c r="RAQ196" s="78"/>
      <c r="RAR196" s="78"/>
      <c r="RAS196" s="78"/>
      <c r="RAT196" s="83"/>
      <c r="RAU196" s="84"/>
      <c r="RAV196" s="84"/>
      <c r="RAW196" s="84"/>
      <c r="RAX196" s="85"/>
      <c r="RAY196" s="78"/>
      <c r="RAZ196" s="78"/>
      <c r="RBA196" s="78"/>
      <c r="RBB196" s="100"/>
      <c r="RBC196" s="78"/>
      <c r="RBD196" s="81"/>
      <c r="RBE196" s="102"/>
      <c r="RBF196" s="80"/>
      <c r="RBG196" s="78"/>
      <c r="RBH196" s="78"/>
      <c r="RBI196" s="78"/>
      <c r="RBJ196" s="78"/>
      <c r="RBK196" s="83"/>
      <c r="RBL196" s="84"/>
      <c r="RBM196" s="84"/>
      <c r="RBN196" s="84"/>
      <c r="RBO196" s="85"/>
      <c r="RBP196" s="78"/>
      <c r="RBQ196" s="78"/>
      <c r="RBR196" s="78"/>
      <c r="RBS196" s="100"/>
      <c r="RBT196" s="78"/>
      <c r="RBU196" s="81"/>
      <c r="RBV196" s="102"/>
      <c r="RBW196" s="80"/>
      <c r="RBX196" s="78"/>
      <c r="RBY196" s="78"/>
      <c r="RBZ196" s="78"/>
      <c r="RCA196" s="78"/>
      <c r="RCB196" s="83"/>
      <c r="RCC196" s="84"/>
      <c r="RCD196" s="84"/>
      <c r="RCE196" s="84"/>
      <c r="RCF196" s="85"/>
      <c r="RCG196" s="78"/>
      <c r="RCH196" s="78"/>
      <c r="RCI196" s="78"/>
      <c r="RCJ196" s="100"/>
      <c r="RCK196" s="78"/>
      <c r="RCL196" s="81"/>
      <c r="RCM196" s="102"/>
      <c r="RCN196" s="80"/>
      <c r="RCO196" s="78"/>
      <c r="RCP196" s="78"/>
      <c r="RCQ196" s="78"/>
      <c r="RCR196" s="78"/>
      <c r="RCS196" s="83"/>
      <c r="RCT196" s="84"/>
      <c r="RCU196" s="84"/>
      <c r="RCV196" s="84"/>
      <c r="RCW196" s="85"/>
      <c r="RCX196" s="78"/>
      <c r="RCY196" s="78"/>
      <c r="RCZ196" s="78"/>
      <c r="RDA196" s="100"/>
      <c r="RDB196" s="78"/>
      <c r="RDC196" s="81"/>
      <c r="RDD196" s="102"/>
      <c r="RDE196" s="80"/>
      <c r="RDF196" s="78"/>
      <c r="RDG196" s="78"/>
      <c r="RDH196" s="78"/>
      <c r="RDI196" s="78"/>
      <c r="RDJ196" s="83"/>
      <c r="RDK196" s="84"/>
      <c r="RDL196" s="84"/>
      <c r="RDM196" s="84"/>
      <c r="RDN196" s="85"/>
      <c r="RDO196" s="78"/>
      <c r="RDP196" s="78"/>
      <c r="RDQ196" s="78"/>
      <c r="RDR196" s="100"/>
      <c r="RDS196" s="78"/>
      <c r="RDT196" s="81"/>
      <c r="RDU196" s="102"/>
      <c r="RDV196" s="80"/>
      <c r="RDW196" s="78"/>
      <c r="RDX196" s="78"/>
      <c r="RDY196" s="78"/>
      <c r="RDZ196" s="78"/>
      <c r="REA196" s="83"/>
      <c r="REB196" s="84"/>
      <c r="REC196" s="84"/>
      <c r="RED196" s="84"/>
      <c r="REE196" s="85"/>
      <c r="REF196" s="78"/>
      <c r="REG196" s="78"/>
      <c r="REH196" s="78"/>
      <c r="REI196" s="100"/>
      <c r="REJ196" s="78"/>
      <c r="REK196" s="81"/>
      <c r="REL196" s="102"/>
      <c r="REM196" s="80"/>
      <c r="REN196" s="78"/>
      <c r="REO196" s="78"/>
      <c r="REP196" s="78"/>
      <c r="REQ196" s="78"/>
      <c r="RER196" s="83"/>
      <c r="RES196" s="84"/>
      <c r="RET196" s="84"/>
      <c r="REU196" s="84"/>
      <c r="REV196" s="85"/>
      <c r="REW196" s="78"/>
      <c r="REX196" s="78"/>
      <c r="REY196" s="78"/>
      <c r="REZ196" s="100"/>
      <c r="RFA196" s="78"/>
      <c r="RFB196" s="81"/>
      <c r="RFC196" s="102"/>
      <c r="RFD196" s="80"/>
      <c r="RFE196" s="78"/>
      <c r="RFF196" s="78"/>
      <c r="RFG196" s="78"/>
      <c r="RFH196" s="78"/>
      <c r="RFI196" s="83"/>
      <c r="RFJ196" s="84"/>
      <c r="RFK196" s="84"/>
      <c r="RFL196" s="84"/>
      <c r="RFM196" s="85"/>
      <c r="RFN196" s="78"/>
      <c r="RFO196" s="78"/>
      <c r="RFP196" s="78"/>
      <c r="RFQ196" s="100"/>
      <c r="RFR196" s="78"/>
      <c r="RFS196" s="81"/>
      <c r="RFT196" s="102"/>
      <c r="RFU196" s="80"/>
      <c r="RFV196" s="78"/>
      <c r="RFW196" s="78"/>
      <c r="RFX196" s="78"/>
      <c r="RFY196" s="78"/>
      <c r="RFZ196" s="83"/>
      <c r="RGA196" s="84"/>
      <c r="RGB196" s="84"/>
      <c r="RGC196" s="84"/>
      <c r="RGD196" s="85"/>
      <c r="RGE196" s="78"/>
      <c r="RGF196" s="78"/>
      <c r="RGG196" s="78"/>
      <c r="RGH196" s="100"/>
      <c r="RGI196" s="78"/>
      <c r="RGJ196" s="81"/>
      <c r="RGK196" s="102"/>
      <c r="RGL196" s="80"/>
      <c r="RGM196" s="78"/>
      <c r="RGN196" s="78"/>
      <c r="RGO196" s="78"/>
      <c r="RGP196" s="78"/>
      <c r="RGQ196" s="83"/>
      <c r="RGR196" s="84"/>
      <c r="RGS196" s="84"/>
      <c r="RGT196" s="84"/>
      <c r="RGU196" s="85"/>
      <c r="RGV196" s="78"/>
      <c r="RGW196" s="78"/>
      <c r="RGX196" s="78"/>
      <c r="RGY196" s="100"/>
      <c r="RGZ196" s="78"/>
      <c r="RHA196" s="81"/>
      <c r="RHB196" s="102"/>
      <c r="RHC196" s="80"/>
      <c r="RHD196" s="78"/>
      <c r="RHE196" s="78"/>
      <c r="RHF196" s="78"/>
      <c r="RHG196" s="78"/>
      <c r="RHH196" s="83"/>
      <c r="RHI196" s="84"/>
      <c r="RHJ196" s="84"/>
      <c r="RHK196" s="84"/>
      <c r="RHL196" s="85"/>
      <c r="RHM196" s="78"/>
      <c r="RHN196" s="78"/>
      <c r="RHO196" s="78"/>
      <c r="RHP196" s="100"/>
      <c r="RHQ196" s="78"/>
      <c r="RHR196" s="81"/>
      <c r="RHS196" s="102"/>
      <c r="RHT196" s="80"/>
      <c r="RHU196" s="78"/>
      <c r="RHV196" s="78"/>
      <c r="RHW196" s="78"/>
      <c r="RHX196" s="78"/>
      <c r="RHY196" s="83"/>
      <c r="RHZ196" s="84"/>
      <c r="RIA196" s="84"/>
      <c r="RIB196" s="84"/>
      <c r="RIC196" s="85"/>
      <c r="RID196" s="78"/>
      <c r="RIE196" s="78"/>
      <c r="RIF196" s="78"/>
      <c r="RIG196" s="100"/>
      <c r="RIH196" s="78"/>
      <c r="RII196" s="81"/>
      <c r="RIJ196" s="102"/>
      <c r="RIK196" s="80"/>
      <c r="RIL196" s="78"/>
      <c r="RIM196" s="78"/>
      <c r="RIN196" s="78"/>
      <c r="RIO196" s="78"/>
      <c r="RIP196" s="83"/>
      <c r="RIQ196" s="84"/>
      <c r="RIR196" s="84"/>
      <c r="RIS196" s="84"/>
      <c r="RIT196" s="85"/>
      <c r="RIU196" s="78"/>
      <c r="RIV196" s="78"/>
      <c r="RIW196" s="78"/>
      <c r="RIX196" s="100"/>
      <c r="RIY196" s="78"/>
      <c r="RIZ196" s="81"/>
      <c r="RJA196" s="102"/>
      <c r="RJB196" s="80"/>
      <c r="RJC196" s="78"/>
      <c r="RJD196" s="78"/>
      <c r="RJE196" s="78"/>
      <c r="RJF196" s="78"/>
      <c r="RJG196" s="83"/>
      <c r="RJH196" s="84"/>
      <c r="RJI196" s="84"/>
      <c r="RJJ196" s="84"/>
      <c r="RJK196" s="85"/>
      <c r="RJL196" s="78"/>
      <c r="RJM196" s="78"/>
      <c r="RJN196" s="78"/>
      <c r="RJO196" s="100"/>
      <c r="RJP196" s="78"/>
      <c r="RJQ196" s="81"/>
      <c r="RJR196" s="102"/>
      <c r="RJS196" s="80"/>
      <c r="RJT196" s="78"/>
      <c r="RJU196" s="78"/>
      <c r="RJV196" s="78"/>
      <c r="RJW196" s="78"/>
      <c r="RJX196" s="83"/>
      <c r="RJY196" s="84"/>
      <c r="RJZ196" s="84"/>
      <c r="RKA196" s="84"/>
      <c r="RKB196" s="85"/>
      <c r="RKC196" s="78"/>
      <c r="RKD196" s="78"/>
      <c r="RKE196" s="78"/>
      <c r="RKF196" s="100"/>
      <c r="RKG196" s="78"/>
      <c r="RKH196" s="81"/>
      <c r="RKI196" s="102"/>
      <c r="RKJ196" s="80"/>
      <c r="RKK196" s="78"/>
      <c r="RKL196" s="78"/>
      <c r="RKM196" s="78"/>
      <c r="RKN196" s="78"/>
      <c r="RKO196" s="83"/>
      <c r="RKP196" s="84"/>
      <c r="RKQ196" s="84"/>
      <c r="RKR196" s="84"/>
      <c r="RKS196" s="85"/>
      <c r="RKT196" s="78"/>
      <c r="RKU196" s="78"/>
      <c r="RKV196" s="78"/>
      <c r="RKW196" s="100"/>
      <c r="RKX196" s="78"/>
      <c r="RKY196" s="81"/>
      <c r="RKZ196" s="102"/>
      <c r="RLA196" s="80"/>
      <c r="RLB196" s="78"/>
      <c r="RLC196" s="78"/>
      <c r="RLD196" s="78"/>
      <c r="RLE196" s="78"/>
      <c r="RLF196" s="83"/>
      <c r="RLG196" s="84"/>
      <c r="RLH196" s="84"/>
      <c r="RLI196" s="84"/>
      <c r="RLJ196" s="85"/>
      <c r="RLK196" s="78"/>
      <c r="RLL196" s="78"/>
      <c r="RLM196" s="78"/>
      <c r="RLN196" s="100"/>
      <c r="RLO196" s="78"/>
      <c r="RLP196" s="81"/>
      <c r="RLQ196" s="102"/>
      <c r="RLR196" s="80"/>
      <c r="RLS196" s="78"/>
      <c r="RLT196" s="78"/>
      <c r="RLU196" s="78"/>
      <c r="RLV196" s="78"/>
      <c r="RLW196" s="83"/>
      <c r="RLX196" s="84"/>
      <c r="RLY196" s="84"/>
      <c r="RLZ196" s="84"/>
      <c r="RMA196" s="85"/>
      <c r="RMB196" s="78"/>
      <c r="RMC196" s="78"/>
      <c r="RMD196" s="78"/>
      <c r="RME196" s="100"/>
      <c r="RMF196" s="78"/>
      <c r="RMG196" s="81"/>
      <c r="RMH196" s="102"/>
      <c r="RMI196" s="80"/>
      <c r="RMJ196" s="78"/>
      <c r="RMK196" s="78"/>
      <c r="RML196" s="78"/>
      <c r="RMM196" s="78"/>
      <c r="RMN196" s="83"/>
      <c r="RMO196" s="84"/>
      <c r="RMP196" s="84"/>
      <c r="RMQ196" s="84"/>
      <c r="RMR196" s="85"/>
      <c r="RMS196" s="78"/>
      <c r="RMT196" s="78"/>
      <c r="RMU196" s="78"/>
      <c r="RMV196" s="100"/>
      <c r="RMW196" s="78"/>
      <c r="RMX196" s="81"/>
      <c r="RMY196" s="102"/>
      <c r="RMZ196" s="80"/>
      <c r="RNA196" s="78"/>
      <c r="RNB196" s="78"/>
      <c r="RNC196" s="78"/>
      <c r="RND196" s="78"/>
      <c r="RNE196" s="83"/>
      <c r="RNF196" s="84"/>
      <c r="RNG196" s="84"/>
      <c r="RNH196" s="84"/>
      <c r="RNI196" s="85"/>
      <c r="RNJ196" s="78"/>
      <c r="RNK196" s="78"/>
      <c r="RNL196" s="78"/>
      <c r="RNM196" s="100"/>
      <c r="RNN196" s="78"/>
      <c r="RNO196" s="81"/>
      <c r="RNP196" s="102"/>
      <c r="RNQ196" s="80"/>
      <c r="RNR196" s="78"/>
      <c r="RNS196" s="78"/>
      <c r="RNT196" s="78"/>
      <c r="RNU196" s="78"/>
      <c r="RNV196" s="83"/>
      <c r="RNW196" s="84"/>
      <c r="RNX196" s="84"/>
      <c r="RNY196" s="84"/>
      <c r="RNZ196" s="85"/>
      <c r="ROA196" s="78"/>
      <c r="ROB196" s="78"/>
      <c r="ROC196" s="78"/>
      <c r="ROD196" s="100"/>
      <c r="ROE196" s="78"/>
      <c r="ROF196" s="81"/>
      <c r="ROG196" s="102"/>
      <c r="ROH196" s="80"/>
      <c r="ROI196" s="78"/>
      <c r="ROJ196" s="78"/>
      <c r="ROK196" s="78"/>
      <c r="ROL196" s="78"/>
      <c r="ROM196" s="83"/>
      <c r="RON196" s="84"/>
      <c r="ROO196" s="84"/>
      <c r="ROP196" s="84"/>
      <c r="ROQ196" s="85"/>
      <c r="ROR196" s="78"/>
      <c r="ROS196" s="78"/>
      <c r="ROT196" s="78"/>
      <c r="ROU196" s="100"/>
      <c r="ROV196" s="78"/>
      <c r="ROW196" s="81"/>
      <c r="ROX196" s="102"/>
      <c r="ROY196" s="80"/>
      <c r="ROZ196" s="78"/>
      <c r="RPA196" s="78"/>
      <c r="RPB196" s="78"/>
      <c r="RPC196" s="78"/>
      <c r="RPD196" s="83"/>
      <c r="RPE196" s="84"/>
      <c r="RPF196" s="84"/>
      <c r="RPG196" s="84"/>
      <c r="RPH196" s="85"/>
      <c r="RPI196" s="78"/>
      <c r="RPJ196" s="78"/>
      <c r="RPK196" s="78"/>
      <c r="RPL196" s="100"/>
      <c r="RPM196" s="78"/>
      <c r="RPN196" s="81"/>
      <c r="RPO196" s="102"/>
      <c r="RPP196" s="80"/>
      <c r="RPQ196" s="78"/>
      <c r="RPR196" s="78"/>
      <c r="RPS196" s="78"/>
      <c r="RPT196" s="78"/>
      <c r="RPU196" s="83"/>
      <c r="RPV196" s="84"/>
      <c r="RPW196" s="84"/>
      <c r="RPX196" s="84"/>
      <c r="RPY196" s="85"/>
      <c r="RPZ196" s="78"/>
      <c r="RQA196" s="78"/>
      <c r="RQB196" s="78"/>
      <c r="RQC196" s="100"/>
      <c r="RQD196" s="78"/>
      <c r="RQE196" s="81"/>
      <c r="RQF196" s="102"/>
      <c r="RQG196" s="80"/>
      <c r="RQH196" s="78"/>
      <c r="RQI196" s="78"/>
      <c r="RQJ196" s="78"/>
      <c r="RQK196" s="78"/>
      <c r="RQL196" s="83"/>
      <c r="RQM196" s="84"/>
      <c r="RQN196" s="84"/>
      <c r="RQO196" s="84"/>
      <c r="RQP196" s="85"/>
      <c r="RQQ196" s="78"/>
      <c r="RQR196" s="78"/>
      <c r="RQS196" s="78"/>
      <c r="RQT196" s="100"/>
      <c r="RQU196" s="78"/>
      <c r="RQV196" s="81"/>
      <c r="RQW196" s="102"/>
      <c r="RQX196" s="80"/>
      <c r="RQY196" s="78"/>
      <c r="RQZ196" s="78"/>
      <c r="RRA196" s="78"/>
      <c r="RRB196" s="78"/>
      <c r="RRC196" s="83"/>
      <c r="RRD196" s="84"/>
      <c r="RRE196" s="84"/>
      <c r="RRF196" s="84"/>
      <c r="RRG196" s="85"/>
      <c r="RRH196" s="78"/>
      <c r="RRI196" s="78"/>
      <c r="RRJ196" s="78"/>
      <c r="RRK196" s="100"/>
      <c r="RRL196" s="78"/>
      <c r="RRM196" s="81"/>
      <c r="RRN196" s="102"/>
      <c r="RRO196" s="80"/>
      <c r="RRP196" s="78"/>
      <c r="RRQ196" s="78"/>
      <c r="RRR196" s="78"/>
      <c r="RRS196" s="78"/>
      <c r="RRT196" s="83"/>
      <c r="RRU196" s="84"/>
      <c r="RRV196" s="84"/>
      <c r="RRW196" s="84"/>
      <c r="RRX196" s="85"/>
      <c r="RRY196" s="78"/>
      <c r="RRZ196" s="78"/>
      <c r="RSA196" s="78"/>
      <c r="RSB196" s="100"/>
      <c r="RSC196" s="78"/>
      <c r="RSD196" s="81"/>
      <c r="RSE196" s="102"/>
      <c r="RSF196" s="80"/>
      <c r="RSG196" s="78"/>
      <c r="RSH196" s="78"/>
      <c r="RSI196" s="78"/>
      <c r="RSJ196" s="78"/>
      <c r="RSK196" s="83"/>
      <c r="RSL196" s="84"/>
      <c r="RSM196" s="84"/>
      <c r="RSN196" s="84"/>
      <c r="RSO196" s="85"/>
      <c r="RSP196" s="78"/>
      <c r="RSQ196" s="78"/>
      <c r="RSR196" s="78"/>
      <c r="RSS196" s="100"/>
      <c r="RST196" s="78"/>
      <c r="RSU196" s="81"/>
      <c r="RSV196" s="102"/>
      <c r="RSW196" s="80"/>
      <c r="RSX196" s="78"/>
      <c r="RSY196" s="78"/>
      <c r="RSZ196" s="78"/>
      <c r="RTA196" s="78"/>
      <c r="RTB196" s="83"/>
      <c r="RTC196" s="84"/>
      <c r="RTD196" s="84"/>
      <c r="RTE196" s="84"/>
      <c r="RTF196" s="85"/>
      <c r="RTG196" s="78"/>
      <c r="RTH196" s="78"/>
      <c r="RTI196" s="78"/>
      <c r="RTJ196" s="100"/>
      <c r="RTK196" s="78"/>
      <c r="RTL196" s="81"/>
      <c r="RTM196" s="102"/>
      <c r="RTN196" s="80"/>
      <c r="RTO196" s="78"/>
      <c r="RTP196" s="78"/>
      <c r="RTQ196" s="78"/>
      <c r="RTR196" s="78"/>
      <c r="RTS196" s="83"/>
      <c r="RTT196" s="84"/>
      <c r="RTU196" s="84"/>
      <c r="RTV196" s="84"/>
      <c r="RTW196" s="85"/>
      <c r="RTX196" s="78"/>
      <c r="RTY196" s="78"/>
      <c r="RTZ196" s="78"/>
      <c r="RUA196" s="100"/>
      <c r="RUB196" s="78"/>
      <c r="RUC196" s="81"/>
      <c r="RUD196" s="102"/>
      <c r="RUE196" s="80"/>
      <c r="RUF196" s="78"/>
      <c r="RUG196" s="78"/>
      <c r="RUH196" s="78"/>
      <c r="RUI196" s="78"/>
      <c r="RUJ196" s="83"/>
      <c r="RUK196" s="84"/>
      <c r="RUL196" s="84"/>
      <c r="RUM196" s="84"/>
      <c r="RUN196" s="85"/>
      <c r="RUO196" s="78"/>
      <c r="RUP196" s="78"/>
      <c r="RUQ196" s="78"/>
      <c r="RUR196" s="100"/>
      <c r="RUS196" s="78"/>
      <c r="RUT196" s="81"/>
      <c r="RUU196" s="102"/>
      <c r="RUV196" s="80"/>
      <c r="RUW196" s="78"/>
      <c r="RUX196" s="78"/>
      <c r="RUY196" s="78"/>
      <c r="RUZ196" s="78"/>
      <c r="RVA196" s="83"/>
      <c r="RVB196" s="84"/>
      <c r="RVC196" s="84"/>
      <c r="RVD196" s="84"/>
      <c r="RVE196" s="85"/>
      <c r="RVF196" s="78"/>
      <c r="RVG196" s="78"/>
      <c r="RVH196" s="78"/>
      <c r="RVI196" s="100"/>
      <c r="RVJ196" s="78"/>
      <c r="RVK196" s="81"/>
      <c r="RVL196" s="102"/>
      <c r="RVM196" s="80"/>
      <c r="RVN196" s="78"/>
      <c r="RVO196" s="78"/>
      <c r="RVP196" s="78"/>
      <c r="RVQ196" s="78"/>
      <c r="RVR196" s="83"/>
      <c r="RVS196" s="84"/>
      <c r="RVT196" s="84"/>
      <c r="RVU196" s="84"/>
      <c r="RVV196" s="85"/>
      <c r="RVW196" s="78"/>
      <c r="RVX196" s="78"/>
      <c r="RVY196" s="78"/>
      <c r="RVZ196" s="100"/>
      <c r="RWA196" s="78"/>
      <c r="RWB196" s="81"/>
      <c r="RWC196" s="102"/>
      <c r="RWD196" s="80"/>
      <c r="RWE196" s="78"/>
      <c r="RWF196" s="78"/>
      <c r="RWG196" s="78"/>
      <c r="RWH196" s="78"/>
      <c r="RWI196" s="83"/>
      <c r="RWJ196" s="84"/>
      <c r="RWK196" s="84"/>
      <c r="RWL196" s="84"/>
      <c r="RWM196" s="85"/>
      <c r="RWN196" s="78"/>
      <c r="RWO196" s="78"/>
      <c r="RWP196" s="78"/>
      <c r="RWQ196" s="100"/>
      <c r="RWR196" s="78"/>
      <c r="RWS196" s="81"/>
      <c r="RWT196" s="102"/>
      <c r="RWU196" s="80"/>
      <c r="RWV196" s="78"/>
      <c r="RWW196" s="78"/>
      <c r="RWX196" s="78"/>
      <c r="RWY196" s="78"/>
      <c r="RWZ196" s="83"/>
      <c r="RXA196" s="84"/>
      <c r="RXB196" s="84"/>
      <c r="RXC196" s="84"/>
      <c r="RXD196" s="85"/>
      <c r="RXE196" s="78"/>
      <c r="RXF196" s="78"/>
      <c r="RXG196" s="78"/>
      <c r="RXH196" s="100"/>
      <c r="RXI196" s="78"/>
      <c r="RXJ196" s="81"/>
      <c r="RXK196" s="102"/>
      <c r="RXL196" s="80"/>
      <c r="RXM196" s="78"/>
      <c r="RXN196" s="78"/>
      <c r="RXO196" s="78"/>
      <c r="RXP196" s="78"/>
      <c r="RXQ196" s="83"/>
      <c r="RXR196" s="84"/>
      <c r="RXS196" s="84"/>
      <c r="RXT196" s="84"/>
      <c r="RXU196" s="85"/>
      <c r="RXV196" s="78"/>
      <c r="RXW196" s="78"/>
      <c r="RXX196" s="78"/>
      <c r="RXY196" s="100"/>
      <c r="RXZ196" s="78"/>
      <c r="RYA196" s="81"/>
      <c r="RYB196" s="102"/>
      <c r="RYC196" s="80"/>
      <c r="RYD196" s="78"/>
      <c r="RYE196" s="78"/>
      <c r="RYF196" s="78"/>
      <c r="RYG196" s="78"/>
      <c r="RYH196" s="83"/>
      <c r="RYI196" s="84"/>
      <c r="RYJ196" s="84"/>
      <c r="RYK196" s="84"/>
      <c r="RYL196" s="85"/>
      <c r="RYM196" s="78"/>
      <c r="RYN196" s="78"/>
      <c r="RYO196" s="78"/>
      <c r="RYP196" s="100"/>
      <c r="RYQ196" s="78"/>
      <c r="RYR196" s="81"/>
      <c r="RYS196" s="102"/>
      <c r="RYT196" s="80"/>
      <c r="RYU196" s="78"/>
      <c r="RYV196" s="78"/>
      <c r="RYW196" s="78"/>
      <c r="RYX196" s="78"/>
      <c r="RYY196" s="83"/>
      <c r="RYZ196" s="84"/>
      <c r="RZA196" s="84"/>
      <c r="RZB196" s="84"/>
      <c r="RZC196" s="85"/>
      <c r="RZD196" s="78"/>
      <c r="RZE196" s="78"/>
      <c r="RZF196" s="78"/>
      <c r="RZG196" s="100"/>
      <c r="RZH196" s="78"/>
      <c r="RZI196" s="81"/>
      <c r="RZJ196" s="102"/>
      <c r="RZK196" s="80"/>
      <c r="RZL196" s="78"/>
      <c r="RZM196" s="78"/>
      <c r="RZN196" s="78"/>
      <c r="RZO196" s="78"/>
      <c r="RZP196" s="83"/>
      <c r="RZQ196" s="84"/>
      <c r="RZR196" s="84"/>
      <c r="RZS196" s="84"/>
      <c r="RZT196" s="85"/>
      <c r="RZU196" s="78"/>
      <c r="RZV196" s="78"/>
      <c r="RZW196" s="78"/>
      <c r="RZX196" s="100"/>
      <c r="RZY196" s="78"/>
      <c r="RZZ196" s="81"/>
      <c r="SAA196" s="102"/>
      <c r="SAB196" s="80"/>
      <c r="SAC196" s="78"/>
      <c r="SAD196" s="78"/>
      <c r="SAE196" s="78"/>
      <c r="SAF196" s="78"/>
      <c r="SAG196" s="83"/>
      <c r="SAH196" s="84"/>
      <c r="SAI196" s="84"/>
      <c r="SAJ196" s="84"/>
      <c r="SAK196" s="85"/>
      <c r="SAL196" s="78"/>
      <c r="SAM196" s="78"/>
      <c r="SAN196" s="78"/>
      <c r="SAO196" s="100"/>
      <c r="SAP196" s="78"/>
      <c r="SAQ196" s="81"/>
      <c r="SAR196" s="102"/>
      <c r="SAS196" s="80"/>
      <c r="SAT196" s="78"/>
      <c r="SAU196" s="78"/>
      <c r="SAV196" s="78"/>
      <c r="SAW196" s="78"/>
      <c r="SAX196" s="83"/>
      <c r="SAY196" s="84"/>
      <c r="SAZ196" s="84"/>
      <c r="SBA196" s="84"/>
      <c r="SBB196" s="85"/>
      <c r="SBC196" s="78"/>
      <c r="SBD196" s="78"/>
      <c r="SBE196" s="78"/>
      <c r="SBF196" s="100"/>
      <c r="SBG196" s="78"/>
      <c r="SBH196" s="81"/>
      <c r="SBI196" s="102"/>
      <c r="SBJ196" s="80"/>
      <c r="SBK196" s="78"/>
      <c r="SBL196" s="78"/>
      <c r="SBM196" s="78"/>
      <c r="SBN196" s="78"/>
      <c r="SBO196" s="83"/>
      <c r="SBP196" s="84"/>
      <c r="SBQ196" s="84"/>
      <c r="SBR196" s="84"/>
      <c r="SBS196" s="85"/>
      <c r="SBT196" s="78"/>
      <c r="SBU196" s="78"/>
      <c r="SBV196" s="78"/>
      <c r="SBW196" s="100"/>
      <c r="SBX196" s="78"/>
      <c r="SBY196" s="81"/>
      <c r="SBZ196" s="102"/>
      <c r="SCA196" s="80"/>
      <c r="SCB196" s="78"/>
      <c r="SCC196" s="78"/>
      <c r="SCD196" s="78"/>
      <c r="SCE196" s="78"/>
      <c r="SCF196" s="83"/>
      <c r="SCG196" s="84"/>
      <c r="SCH196" s="84"/>
      <c r="SCI196" s="84"/>
      <c r="SCJ196" s="85"/>
      <c r="SCK196" s="78"/>
      <c r="SCL196" s="78"/>
      <c r="SCM196" s="78"/>
      <c r="SCN196" s="100"/>
      <c r="SCO196" s="78"/>
      <c r="SCP196" s="81"/>
      <c r="SCQ196" s="102"/>
      <c r="SCR196" s="80"/>
      <c r="SCS196" s="78"/>
      <c r="SCT196" s="78"/>
      <c r="SCU196" s="78"/>
      <c r="SCV196" s="78"/>
      <c r="SCW196" s="83"/>
      <c r="SCX196" s="84"/>
      <c r="SCY196" s="84"/>
      <c r="SCZ196" s="84"/>
      <c r="SDA196" s="85"/>
      <c r="SDB196" s="78"/>
      <c r="SDC196" s="78"/>
      <c r="SDD196" s="78"/>
      <c r="SDE196" s="100"/>
      <c r="SDF196" s="78"/>
      <c r="SDG196" s="81"/>
      <c r="SDH196" s="102"/>
      <c r="SDI196" s="80"/>
      <c r="SDJ196" s="78"/>
      <c r="SDK196" s="78"/>
      <c r="SDL196" s="78"/>
      <c r="SDM196" s="78"/>
      <c r="SDN196" s="83"/>
      <c r="SDO196" s="84"/>
      <c r="SDP196" s="84"/>
      <c r="SDQ196" s="84"/>
      <c r="SDR196" s="85"/>
      <c r="SDS196" s="78"/>
      <c r="SDT196" s="78"/>
      <c r="SDU196" s="78"/>
      <c r="SDV196" s="100"/>
      <c r="SDW196" s="78"/>
      <c r="SDX196" s="81"/>
      <c r="SDY196" s="102"/>
      <c r="SDZ196" s="80"/>
      <c r="SEA196" s="78"/>
      <c r="SEB196" s="78"/>
      <c r="SEC196" s="78"/>
      <c r="SED196" s="78"/>
      <c r="SEE196" s="83"/>
      <c r="SEF196" s="84"/>
      <c r="SEG196" s="84"/>
      <c r="SEH196" s="84"/>
      <c r="SEI196" s="85"/>
      <c r="SEJ196" s="78"/>
      <c r="SEK196" s="78"/>
      <c r="SEL196" s="78"/>
      <c r="SEM196" s="100"/>
      <c r="SEN196" s="78"/>
      <c r="SEO196" s="81"/>
      <c r="SEP196" s="102"/>
      <c r="SEQ196" s="80"/>
      <c r="SER196" s="78"/>
      <c r="SES196" s="78"/>
      <c r="SET196" s="78"/>
      <c r="SEU196" s="78"/>
      <c r="SEV196" s="83"/>
      <c r="SEW196" s="84"/>
      <c r="SEX196" s="84"/>
      <c r="SEY196" s="84"/>
      <c r="SEZ196" s="85"/>
      <c r="SFA196" s="78"/>
      <c r="SFB196" s="78"/>
      <c r="SFC196" s="78"/>
      <c r="SFD196" s="100"/>
      <c r="SFE196" s="78"/>
      <c r="SFF196" s="81"/>
      <c r="SFG196" s="102"/>
      <c r="SFH196" s="80"/>
      <c r="SFI196" s="78"/>
      <c r="SFJ196" s="78"/>
      <c r="SFK196" s="78"/>
      <c r="SFL196" s="78"/>
      <c r="SFM196" s="83"/>
      <c r="SFN196" s="84"/>
      <c r="SFO196" s="84"/>
      <c r="SFP196" s="84"/>
      <c r="SFQ196" s="85"/>
      <c r="SFR196" s="78"/>
      <c r="SFS196" s="78"/>
      <c r="SFT196" s="78"/>
      <c r="SFU196" s="100"/>
      <c r="SFV196" s="78"/>
      <c r="SFW196" s="81"/>
      <c r="SFX196" s="102"/>
      <c r="SFY196" s="80"/>
      <c r="SFZ196" s="78"/>
      <c r="SGA196" s="78"/>
      <c r="SGB196" s="78"/>
      <c r="SGC196" s="78"/>
      <c r="SGD196" s="83"/>
      <c r="SGE196" s="84"/>
      <c r="SGF196" s="84"/>
      <c r="SGG196" s="84"/>
      <c r="SGH196" s="85"/>
      <c r="SGI196" s="78"/>
      <c r="SGJ196" s="78"/>
      <c r="SGK196" s="78"/>
      <c r="SGL196" s="100"/>
      <c r="SGM196" s="78"/>
      <c r="SGN196" s="81"/>
      <c r="SGO196" s="102"/>
      <c r="SGP196" s="80"/>
      <c r="SGQ196" s="78"/>
      <c r="SGR196" s="78"/>
      <c r="SGS196" s="78"/>
      <c r="SGT196" s="78"/>
      <c r="SGU196" s="83"/>
      <c r="SGV196" s="84"/>
      <c r="SGW196" s="84"/>
      <c r="SGX196" s="84"/>
      <c r="SGY196" s="85"/>
      <c r="SGZ196" s="78"/>
      <c r="SHA196" s="78"/>
      <c r="SHB196" s="78"/>
      <c r="SHC196" s="100"/>
      <c r="SHD196" s="78"/>
      <c r="SHE196" s="81"/>
      <c r="SHF196" s="102"/>
      <c r="SHG196" s="80"/>
      <c r="SHH196" s="78"/>
      <c r="SHI196" s="78"/>
      <c r="SHJ196" s="78"/>
      <c r="SHK196" s="78"/>
      <c r="SHL196" s="83"/>
      <c r="SHM196" s="84"/>
      <c r="SHN196" s="84"/>
      <c r="SHO196" s="84"/>
      <c r="SHP196" s="85"/>
      <c r="SHQ196" s="78"/>
      <c r="SHR196" s="78"/>
      <c r="SHS196" s="78"/>
      <c r="SHT196" s="100"/>
      <c r="SHU196" s="78"/>
      <c r="SHV196" s="81"/>
      <c r="SHW196" s="102"/>
      <c r="SHX196" s="80"/>
      <c r="SHY196" s="78"/>
      <c r="SHZ196" s="78"/>
      <c r="SIA196" s="78"/>
      <c r="SIB196" s="78"/>
      <c r="SIC196" s="83"/>
      <c r="SID196" s="84"/>
      <c r="SIE196" s="84"/>
      <c r="SIF196" s="84"/>
      <c r="SIG196" s="85"/>
      <c r="SIH196" s="78"/>
      <c r="SII196" s="78"/>
      <c r="SIJ196" s="78"/>
      <c r="SIK196" s="100"/>
      <c r="SIL196" s="78"/>
      <c r="SIM196" s="81"/>
      <c r="SIN196" s="102"/>
      <c r="SIO196" s="80"/>
      <c r="SIP196" s="78"/>
      <c r="SIQ196" s="78"/>
      <c r="SIR196" s="78"/>
      <c r="SIS196" s="78"/>
      <c r="SIT196" s="83"/>
      <c r="SIU196" s="84"/>
      <c r="SIV196" s="84"/>
      <c r="SIW196" s="84"/>
      <c r="SIX196" s="85"/>
      <c r="SIY196" s="78"/>
      <c r="SIZ196" s="78"/>
      <c r="SJA196" s="78"/>
      <c r="SJB196" s="100"/>
      <c r="SJC196" s="78"/>
      <c r="SJD196" s="81"/>
      <c r="SJE196" s="102"/>
      <c r="SJF196" s="80"/>
      <c r="SJG196" s="78"/>
      <c r="SJH196" s="78"/>
      <c r="SJI196" s="78"/>
      <c r="SJJ196" s="78"/>
      <c r="SJK196" s="83"/>
      <c r="SJL196" s="84"/>
      <c r="SJM196" s="84"/>
      <c r="SJN196" s="84"/>
      <c r="SJO196" s="85"/>
      <c r="SJP196" s="78"/>
      <c r="SJQ196" s="78"/>
      <c r="SJR196" s="78"/>
      <c r="SJS196" s="100"/>
      <c r="SJT196" s="78"/>
      <c r="SJU196" s="81"/>
      <c r="SJV196" s="102"/>
      <c r="SJW196" s="80"/>
      <c r="SJX196" s="78"/>
      <c r="SJY196" s="78"/>
      <c r="SJZ196" s="78"/>
      <c r="SKA196" s="78"/>
      <c r="SKB196" s="83"/>
      <c r="SKC196" s="84"/>
      <c r="SKD196" s="84"/>
      <c r="SKE196" s="84"/>
      <c r="SKF196" s="85"/>
      <c r="SKG196" s="78"/>
      <c r="SKH196" s="78"/>
      <c r="SKI196" s="78"/>
      <c r="SKJ196" s="100"/>
      <c r="SKK196" s="78"/>
      <c r="SKL196" s="81"/>
      <c r="SKM196" s="102"/>
      <c r="SKN196" s="80"/>
      <c r="SKO196" s="78"/>
      <c r="SKP196" s="78"/>
      <c r="SKQ196" s="78"/>
      <c r="SKR196" s="78"/>
      <c r="SKS196" s="83"/>
      <c r="SKT196" s="84"/>
      <c r="SKU196" s="84"/>
      <c r="SKV196" s="84"/>
      <c r="SKW196" s="85"/>
      <c r="SKX196" s="78"/>
      <c r="SKY196" s="78"/>
      <c r="SKZ196" s="78"/>
      <c r="SLA196" s="100"/>
      <c r="SLB196" s="78"/>
      <c r="SLC196" s="81"/>
      <c r="SLD196" s="102"/>
      <c r="SLE196" s="80"/>
      <c r="SLF196" s="78"/>
      <c r="SLG196" s="78"/>
      <c r="SLH196" s="78"/>
      <c r="SLI196" s="78"/>
      <c r="SLJ196" s="83"/>
      <c r="SLK196" s="84"/>
      <c r="SLL196" s="84"/>
      <c r="SLM196" s="84"/>
      <c r="SLN196" s="85"/>
      <c r="SLO196" s="78"/>
      <c r="SLP196" s="78"/>
      <c r="SLQ196" s="78"/>
      <c r="SLR196" s="100"/>
      <c r="SLS196" s="78"/>
      <c r="SLT196" s="81"/>
      <c r="SLU196" s="102"/>
      <c r="SLV196" s="80"/>
      <c r="SLW196" s="78"/>
      <c r="SLX196" s="78"/>
      <c r="SLY196" s="78"/>
      <c r="SLZ196" s="78"/>
      <c r="SMA196" s="83"/>
      <c r="SMB196" s="84"/>
      <c r="SMC196" s="84"/>
      <c r="SMD196" s="84"/>
      <c r="SME196" s="85"/>
      <c r="SMF196" s="78"/>
      <c r="SMG196" s="78"/>
      <c r="SMH196" s="78"/>
      <c r="SMI196" s="100"/>
      <c r="SMJ196" s="78"/>
      <c r="SMK196" s="81"/>
      <c r="SML196" s="102"/>
      <c r="SMM196" s="80"/>
      <c r="SMN196" s="78"/>
      <c r="SMO196" s="78"/>
      <c r="SMP196" s="78"/>
      <c r="SMQ196" s="78"/>
      <c r="SMR196" s="83"/>
      <c r="SMS196" s="84"/>
      <c r="SMT196" s="84"/>
      <c r="SMU196" s="84"/>
      <c r="SMV196" s="85"/>
      <c r="SMW196" s="78"/>
      <c r="SMX196" s="78"/>
      <c r="SMY196" s="78"/>
      <c r="SMZ196" s="100"/>
      <c r="SNA196" s="78"/>
      <c r="SNB196" s="81"/>
      <c r="SNC196" s="102"/>
      <c r="SND196" s="80"/>
      <c r="SNE196" s="78"/>
      <c r="SNF196" s="78"/>
      <c r="SNG196" s="78"/>
      <c r="SNH196" s="78"/>
      <c r="SNI196" s="83"/>
      <c r="SNJ196" s="84"/>
      <c r="SNK196" s="84"/>
      <c r="SNL196" s="84"/>
      <c r="SNM196" s="85"/>
      <c r="SNN196" s="78"/>
      <c r="SNO196" s="78"/>
      <c r="SNP196" s="78"/>
      <c r="SNQ196" s="100"/>
      <c r="SNR196" s="78"/>
      <c r="SNS196" s="81"/>
      <c r="SNT196" s="102"/>
      <c r="SNU196" s="80"/>
      <c r="SNV196" s="78"/>
      <c r="SNW196" s="78"/>
      <c r="SNX196" s="78"/>
      <c r="SNY196" s="78"/>
      <c r="SNZ196" s="83"/>
      <c r="SOA196" s="84"/>
      <c r="SOB196" s="84"/>
      <c r="SOC196" s="84"/>
      <c r="SOD196" s="85"/>
      <c r="SOE196" s="78"/>
      <c r="SOF196" s="78"/>
      <c r="SOG196" s="78"/>
      <c r="SOH196" s="100"/>
      <c r="SOI196" s="78"/>
      <c r="SOJ196" s="81"/>
      <c r="SOK196" s="102"/>
      <c r="SOL196" s="80"/>
      <c r="SOM196" s="78"/>
      <c r="SON196" s="78"/>
      <c r="SOO196" s="78"/>
      <c r="SOP196" s="78"/>
      <c r="SOQ196" s="83"/>
      <c r="SOR196" s="84"/>
      <c r="SOS196" s="84"/>
      <c r="SOT196" s="84"/>
      <c r="SOU196" s="85"/>
      <c r="SOV196" s="78"/>
      <c r="SOW196" s="78"/>
      <c r="SOX196" s="78"/>
      <c r="SOY196" s="100"/>
      <c r="SOZ196" s="78"/>
      <c r="SPA196" s="81"/>
      <c r="SPB196" s="102"/>
      <c r="SPC196" s="80"/>
      <c r="SPD196" s="78"/>
      <c r="SPE196" s="78"/>
      <c r="SPF196" s="78"/>
      <c r="SPG196" s="78"/>
      <c r="SPH196" s="83"/>
      <c r="SPI196" s="84"/>
      <c r="SPJ196" s="84"/>
      <c r="SPK196" s="84"/>
      <c r="SPL196" s="85"/>
      <c r="SPM196" s="78"/>
      <c r="SPN196" s="78"/>
      <c r="SPO196" s="78"/>
      <c r="SPP196" s="100"/>
      <c r="SPQ196" s="78"/>
      <c r="SPR196" s="81"/>
      <c r="SPS196" s="102"/>
      <c r="SPT196" s="80"/>
      <c r="SPU196" s="78"/>
      <c r="SPV196" s="78"/>
      <c r="SPW196" s="78"/>
      <c r="SPX196" s="78"/>
      <c r="SPY196" s="83"/>
      <c r="SPZ196" s="84"/>
      <c r="SQA196" s="84"/>
      <c r="SQB196" s="84"/>
      <c r="SQC196" s="85"/>
      <c r="SQD196" s="78"/>
      <c r="SQE196" s="78"/>
      <c r="SQF196" s="78"/>
      <c r="SQG196" s="100"/>
      <c r="SQH196" s="78"/>
      <c r="SQI196" s="81"/>
      <c r="SQJ196" s="102"/>
      <c r="SQK196" s="80"/>
      <c r="SQL196" s="78"/>
      <c r="SQM196" s="78"/>
      <c r="SQN196" s="78"/>
      <c r="SQO196" s="78"/>
      <c r="SQP196" s="83"/>
      <c r="SQQ196" s="84"/>
      <c r="SQR196" s="84"/>
      <c r="SQS196" s="84"/>
      <c r="SQT196" s="85"/>
      <c r="SQU196" s="78"/>
      <c r="SQV196" s="78"/>
      <c r="SQW196" s="78"/>
      <c r="SQX196" s="100"/>
      <c r="SQY196" s="78"/>
      <c r="SQZ196" s="81"/>
      <c r="SRA196" s="102"/>
      <c r="SRB196" s="80"/>
      <c r="SRC196" s="78"/>
      <c r="SRD196" s="78"/>
      <c r="SRE196" s="78"/>
      <c r="SRF196" s="78"/>
      <c r="SRG196" s="83"/>
      <c r="SRH196" s="84"/>
      <c r="SRI196" s="84"/>
      <c r="SRJ196" s="84"/>
      <c r="SRK196" s="85"/>
      <c r="SRL196" s="78"/>
      <c r="SRM196" s="78"/>
      <c r="SRN196" s="78"/>
      <c r="SRO196" s="100"/>
      <c r="SRP196" s="78"/>
      <c r="SRQ196" s="81"/>
      <c r="SRR196" s="102"/>
      <c r="SRS196" s="80"/>
      <c r="SRT196" s="78"/>
      <c r="SRU196" s="78"/>
      <c r="SRV196" s="78"/>
      <c r="SRW196" s="78"/>
      <c r="SRX196" s="83"/>
      <c r="SRY196" s="84"/>
      <c r="SRZ196" s="84"/>
      <c r="SSA196" s="84"/>
      <c r="SSB196" s="85"/>
      <c r="SSC196" s="78"/>
      <c r="SSD196" s="78"/>
      <c r="SSE196" s="78"/>
      <c r="SSF196" s="100"/>
      <c r="SSG196" s="78"/>
      <c r="SSH196" s="81"/>
      <c r="SSI196" s="102"/>
      <c r="SSJ196" s="80"/>
      <c r="SSK196" s="78"/>
      <c r="SSL196" s="78"/>
      <c r="SSM196" s="78"/>
      <c r="SSN196" s="78"/>
      <c r="SSO196" s="83"/>
      <c r="SSP196" s="84"/>
      <c r="SSQ196" s="84"/>
      <c r="SSR196" s="84"/>
      <c r="SSS196" s="85"/>
      <c r="SST196" s="78"/>
      <c r="SSU196" s="78"/>
      <c r="SSV196" s="78"/>
      <c r="SSW196" s="100"/>
      <c r="SSX196" s="78"/>
      <c r="SSY196" s="81"/>
      <c r="SSZ196" s="102"/>
      <c r="STA196" s="80"/>
      <c r="STB196" s="78"/>
      <c r="STC196" s="78"/>
      <c r="STD196" s="78"/>
      <c r="STE196" s="78"/>
      <c r="STF196" s="83"/>
      <c r="STG196" s="84"/>
      <c r="STH196" s="84"/>
      <c r="STI196" s="84"/>
      <c r="STJ196" s="85"/>
      <c r="STK196" s="78"/>
      <c r="STL196" s="78"/>
      <c r="STM196" s="78"/>
      <c r="STN196" s="100"/>
      <c r="STO196" s="78"/>
      <c r="STP196" s="81"/>
      <c r="STQ196" s="102"/>
      <c r="STR196" s="80"/>
      <c r="STS196" s="78"/>
      <c r="STT196" s="78"/>
      <c r="STU196" s="78"/>
      <c r="STV196" s="78"/>
      <c r="STW196" s="83"/>
      <c r="STX196" s="84"/>
      <c r="STY196" s="84"/>
      <c r="STZ196" s="84"/>
      <c r="SUA196" s="85"/>
      <c r="SUB196" s="78"/>
      <c r="SUC196" s="78"/>
      <c r="SUD196" s="78"/>
      <c r="SUE196" s="100"/>
      <c r="SUF196" s="78"/>
      <c r="SUG196" s="81"/>
      <c r="SUH196" s="102"/>
      <c r="SUI196" s="80"/>
      <c r="SUJ196" s="78"/>
      <c r="SUK196" s="78"/>
      <c r="SUL196" s="78"/>
      <c r="SUM196" s="78"/>
      <c r="SUN196" s="83"/>
      <c r="SUO196" s="84"/>
      <c r="SUP196" s="84"/>
      <c r="SUQ196" s="84"/>
      <c r="SUR196" s="85"/>
      <c r="SUS196" s="78"/>
      <c r="SUT196" s="78"/>
      <c r="SUU196" s="78"/>
      <c r="SUV196" s="100"/>
      <c r="SUW196" s="78"/>
      <c r="SUX196" s="81"/>
      <c r="SUY196" s="102"/>
      <c r="SUZ196" s="80"/>
      <c r="SVA196" s="78"/>
      <c r="SVB196" s="78"/>
      <c r="SVC196" s="78"/>
      <c r="SVD196" s="78"/>
      <c r="SVE196" s="83"/>
      <c r="SVF196" s="84"/>
      <c r="SVG196" s="84"/>
      <c r="SVH196" s="84"/>
      <c r="SVI196" s="85"/>
      <c r="SVJ196" s="78"/>
      <c r="SVK196" s="78"/>
      <c r="SVL196" s="78"/>
      <c r="SVM196" s="100"/>
      <c r="SVN196" s="78"/>
      <c r="SVO196" s="81"/>
      <c r="SVP196" s="102"/>
      <c r="SVQ196" s="80"/>
      <c r="SVR196" s="78"/>
      <c r="SVS196" s="78"/>
      <c r="SVT196" s="78"/>
      <c r="SVU196" s="78"/>
      <c r="SVV196" s="83"/>
      <c r="SVW196" s="84"/>
      <c r="SVX196" s="84"/>
      <c r="SVY196" s="84"/>
      <c r="SVZ196" s="85"/>
      <c r="SWA196" s="78"/>
      <c r="SWB196" s="78"/>
      <c r="SWC196" s="78"/>
      <c r="SWD196" s="100"/>
      <c r="SWE196" s="78"/>
      <c r="SWF196" s="81"/>
      <c r="SWG196" s="102"/>
      <c r="SWH196" s="80"/>
      <c r="SWI196" s="78"/>
      <c r="SWJ196" s="78"/>
      <c r="SWK196" s="78"/>
      <c r="SWL196" s="78"/>
      <c r="SWM196" s="83"/>
      <c r="SWN196" s="84"/>
      <c r="SWO196" s="84"/>
      <c r="SWP196" s="84"/>
      <c r="SWQ196" s="85"/>
      <c r="SWR196" s="78"/>
      <c r="SWS196" s="78"/>
      <c r="SWT196" s="78"/>
      <c r="SWU196" s="100"/>
      <c r="SWV196" s="78"/>
      <c r="SWW196" s="81"/>
      <c r="SWX196" s="102"/>
      <c r="SWY196" s="80"/>
      <c r="SWZ196" s="78"/>
      <c r="SXA196" s="78"/>
      <c r="SXB196" s="78"/>
      <c r="SXC196" s="78"/>
      <c r="SXD196" s="83"/>
      <c r="SXE196" s="84"/>
      <c r="SXF196" s="84"/>
      <c r="SXG196" s="84"/>
      <c r="SXH196" s="85"/>
      <c r="SXI196" s="78"/>
      <c r="SXJ196" s="78"/>
      <c r="SXK196" s="78"/>
      <c r="SXL196" s="100"/>
      <c r="SXM196" s="78"/>
      <c r="SXN196" s="81"/>
      <c r="SXO196" s="102"/>
      <c r="SXP196" s="80"/>
      <c r="SXQ196" s="78"/>
      <c r="SXR196" s="78"/>
      <c r="SXS196" s="78"/>
      <c r="SXT196" s="78"/>
      <c r="SXU196" s="83"/>
      <c r="SXV196" s="84"/>
      <c r="SXW196" s="84"/>
      <c r="SXX196" s="84"/>
      <c r="SXY196" s="85"/>
      <c r="SXZ196" s="78"/>
      <c r="SYA196" s="78"/>
      <c r="SYB196" s="78"/>
      <c r="SYC196" s="100"/>
      <c r="SYD196" s="78"/>
      <c r="SYE196" s="81"/>
      <c r="SYF196" s="102"/>
      <c r="SYG196" s="80"/>
      <c r="SYH196" s="78"/>
      <c r="SYI196" s="78"/>
      <c r="SYJ196" s="78"/>
      <c r="SYK196" s="78"/>
      <c r="SYL196" s="83"/>
      <c r="SYM196" s="84"/>
      <c r="SYN196" s="84"/>
      <c r="SYO196" s="84"/>
      <c r="SYP196" s="85"/>
      <c r="SYQ196" s="78"/>
      <c r="SYR196" s="78"/>
      <c r="SYS196" s="78"/>
      <c r="SYT196" s="100"/>
      <c r="SYU196" s="78"/>
      <c r="SYV196" s="81"/>
      <c r="SYW196" s="102"/>
      <c r="SYX196" s="80"/>
      <c r="SYY196" s="78"/>
      <c r="SYZ196" s="78"/>
      <c r="SZA196" s="78"/>
      <c r="SZB196" s="78"/>
      <c r="SZC196" s="83"/>
      <c r="SZD196" s="84"/>
      <c r="SZE196" s="84"/>
      <c r="SZF196" s="84"/>
      <c r="SZG196" s="85"/>
      <c r="SZH196" s="78"/>
      <c r="SZI196" s="78"/>
      <c r="SZJ196" s="78"/>
      <c r="SZK196" s="100"/>
      <c r="SZL196" s="78"/>
      <c r="SZM196" s="81"/>
      <c r="SZN196" s="102"/>
      <c r="SZO196" s="80"/>
      <c r="SZP196" s="78"/>
      <c r="SZQ196" s="78"/>
      <c r="SZR196" s="78"/>
      <c r="SZS196" s="78"/>
      <c r="SZT196" s="83"/>
      <c r="SZU196" s="84"/>
      <c r="SZV196" s="84"/>
      <c r="SZW196" s="84"/>
      <c r="SZX196" s="85"/>
      <c r="SZY196" s="78"/>
      <c r="SZZ196" s="78"/>
      <c r="TAA196" s="78"/>
      <c r="TAB196" s="100"/>
      <c r="TAC196" s="78"/>
      <c r="TAD196" s="81"/>
      <c r="TAE196" s="102"/>
      <c r="TAF196" s="80"/>
      <c r="TAG196" s="78"/>
      <c r="TAH196" s="78"/>
      <c r="TAI196" s="78"/>
      <c r="TAJ196" s="78"/>
      <c r="TAK196" s="83"/>
      <c r="TAL196" s="84"/>
      <c r="TAM196" s="84"/>
      <c r="TAN196" s="84"/>
      <c r="TAO196" s="85"/>
      <c r="TAP196" s="78"/>
      <c r="TAQ196" s="78"/>
      <c r="TAR196" s="78"/>
      <c r="TAS196" s="100"/>
      <c r="TAT196" s="78"/>
      <c r="TAU196" s="81"/>
      <c r="TAV196" s="102"/>
      <c r="TAW196" s="80"/>
      <c r="TAX196" s="78"/>
      <c r="TAY196" s="78"/>
      <c r="TAZ196" s="78"/>
      <c r="TBA196" s="78"/>
      <c r="TBB196" s="83"/>
      <c r="TBC196" s="84"/>
      <c r="TBD196" s="84"/>
      <c r="TBE196" s="84"/>
      <c r="TBF196" s="85"/>
      <c r="TBG196" s="78"/>
      <c r="TBH196" s="78"/>
      <c r="TBI196" s="78"/>
      <c r="TBJ196" s="100"/>
      <c r="TBK196" s="78"/>
      <c r="TBL196" s="81"/>
      <c r="TBM196" s="102"/>
      <c r="TBN196" s="80"/>
      <c r="TBO196" s="78"/>
      <c r="TBP196" s="78"/>
      <c r="TBQ196" s="78"/>
      <c r="TBR196" s="78"/>
      <c r="TBS196" s="83"/>
      <c r="TBT196" s="84"/>
      <c r="TBU196" s="84"/>
      <c r="TBV196" s="84"/>
      <c r="TBW196" s="85"/>
      <c r="TBX196" s="78"/>
      <c r="TBY196" s="78"/>
      <c r="TBZ196" s="78"/>
      <c r="TCA196" s="100"/>
      <c r="TCB196" s="78"/>
      <c r="TCC196" s="81"/>
      <c r="TCD196" s="102"/>
      <c r="TCE196" s="80"/>
      <c r="TCF196" s="78"/>
      <c r="TCG196" s="78"/>
      <c r="TCH196" s="78"/>
      <c r="TCI196" s="78"/>
      <c r="TCJ196" s="83"/>
      <c r="TCK196" s="84"/>
      <c r="TCL196" s="84"/>
      <c r="TCM196" s="84"/>
      <c r="TCN196" s="85"/>
      <c r="TCO196" s="78"/>
      <c r="TCP196" s="78"/>
      <c r="TCQ196" s="78"/>
      <c r="TCR196" s="100"/>
      <c r="TCS196" s="78"/>
      <c r="TCT196" s="81"/>
      <c r="TCU196" s="102"/>
      <c r="TCV196" s="80"/>
      <c r="TCW196" s="78"/>
      <c r="TCX196" s="78"/>
      <c r="TCY196" s="78"/>
      <c r="TCZ196" s="78"/>
      <c r="TDA196" s="83"/>
      <c r="TDB196" s="84"/>
      <c r="TDC196" s="84"/>
      <c r="TDD196" s="84"/>
      <c r="TDE196" s="85"/>
      <c r="TDF196" s="78"/>
      <c r="TDG196" s="78"/>
      <c r="TDH196" s="78"/>
      <c r="TDI196" s="100"/>
      <c r="TDJ196" s="78"/>
      <c r="TDK196" s="81"/>
      <c r="TDL196" s="102"/>
      <c r="TDM196" s="80"/>
      <c r="TDN196" s="78"/>
      <c r="TDO196" s="78"/>
      <c r="TDP196" s="78"/>
      <c r="TDQ196" s="78"/>
      <c r="TDR196" s="83"/>
      <c r="TDS196" s="84"/>
      <c r="TDT196" s="84"/>
      <c r="TDU196" s="84"/>
      <c r="TDV196" s="85"/>
      <c r="TDW196" s="78"/>
      <c r="TDX196" s="78"/>
      <c r="TDY196" s="78"/>
      <c r="TDZ196" s="100"/>
      <c r="TEA196" s="78"/>
      <c r="TEB196" s="81"/>
      <c r="TEC196" s="102"/>
      <c r="TED196" s="80"/>
      <c r="TEE196" s="78"/>
      <c r="TEF196" s="78"/>
      <c r="TEG196" s="78"/>
      <c r="TEH196" s="78"/>
      <c r="TEI196" s="83"/>
      <c r="TEJ196" s="84"/>
      <c r="TEK196" s="84"/>
      <c r="TEL196" s="84"/>
      <c r="TEM196" s="85"/>
      <c r="TEN196" s="78"/>
      <c r="TEO196" s="78"/>
      <c r="TEP196" s="78"/>
      <c r="TEQ196" s="100"/>
      <c r="TER196" s="78"/>
      <c r="TES196" s="81"/>
      <c r="TET196" s="102"/>
      <c r="TEU196" s="80"/>
      <c r="TEV196" s="78"/>
      <c r="TEW196" s="78"/>
      <c r="TEX196" s="78"/>
      <c r="TEY196" s="78"/>
      <c r="TEZ196" s="83"/>
      <c r="TFA196" s="84"/>
      <c r="TFB196" s="84"/>
      <c r="TFC196" s="84"/>
      <c r="TFD196" s="85"/>
      <c r="TFE196" s="78"/>
      <c r="TFF196" s="78"/>
      <c r="TFG196" s="78"/>
      <c r="TFH196" s="100"/>
      <c r="TFI196" s="78"/>
      <c r="TFJ196" s="81"/>
      <c r="TFK196" s="102"/>
      <c r="TFL196" s="80"/>
      <c r="TFM196" s="78"/>
      <c r="TFN196" s="78"/>
      <c r="TFO196" s="78"/>
      <c r="TFP196" s="78"/>
      <c r="TFQ196" s="83"/>
      <c r="TFR196" s="84"/>
      <c r="TFS196" s="84"/>
      <c r="TFT196" s="84"/>
      <c r="TFU196" s="85"/>
      <c r="TFV196" s="78"/>
      <c r="TFW196" s="78"/>
      <c r="TFX196" s="78"/>
      <c r="TFY196" s="100"/>
      <c r="TFZ196" s="78"/>
      <c r="TGA196" s="81"/>
      <c r="TGB196" s="102"/>
      <c r="TGC196" s="80"/>
      <c r="TGD196" s="78"/>
      <c r="TGE196" s="78"/>
      <c r="TGF196" s="78"/>
      <c r="TGG196" s="78"/>
      <c r="TGH196" s="83"/>
      <c r="TGI196" s="84"/>
      <c r="TGJ196" s="84"/>
      <c r="TGK196" s="84"/>
      <c r="TGL196" s="85"/>
      <c r="TGM196" s="78"/>
      <c r="TGN196" s="78"/>
      <c r="TGO196" s="78"/>
      <c r="TGP196" s="100"/>
      <c r="TGQ196" s="78"/>
      <c r="TGR196" s="81"/>
      <c r="TGS196" s="102"/>
      <c r="TGT196" s="80"/>
      <c r="TGU196" s="78"/>
      <c r="TGV196" s="78"/>
      <c r="TGW196" s="78"/>
      <c r="TGX196" s="78"/>
      <c r="TGY196" s="83"/>
      <c r="TGZ196" s="84"/>
      <c r="THA196" s="84"/>
      <c r="THB196" s="84"/>
      <c r="THC196" s="85"/>
      <c r="THD196" s="78"/>
      <c r="THE196" s="78"/>
      <c r="THF196" s="78"/>
      <c r="THG196" s="100"/>
      <c r="THH196" s="78"/>
      <c r="THI196" s="81"/>
      <c r="THJ196" s="102"/>
      <c r="THK196" s="80"/>
      <c r="THL196" s="78"/>
      <c r="THM196" s="78"/>
      <c r="THN196" s="78"/>
      <c r="THO196" s="78"/>
      <c r="THP196" s="83"/>
      <c r="THQ196" s="84"/>
      <c r="THR196" s="84"/>
      <c r="THS196" s="84"/>
      <c r="THT196" s="85"/>
      <c r="THU196" s="78"/>
      <c r="THV196" s="78"/>
      <c r="THW196" s="78"/>
      <c r="THX196" s="100"/>
      <c r="THY196" s="78"/>
      <c r="THZ196" s="81"/>
      <c r="TIA196" s="102"/>
      <c r="TIB196" s="80"/>
      <c r="TIC196" s="78"/>
      <c r="TID196" s="78"/>
      <c r="TIE196" s="78"/>
      <c r="TIF196" s="78"/>
      <c r="TIG196" s="83"/>
      <c r="TIH196" s="84"/>
      <c r="TII196" s="84"/>
      <c r="TIJ196" s="84"/>
      <c r="TIK196" s="85"/>
      <c r="TIL196" s="78"/>
      <c r="TIM196" s="78"/>
      <c r="TIN196" s="78"/>
      <c r="TIO196" s="100"/>
      <c r="TIP196" s="78"/>
      <c r="TIQ196" s="81"/>
      <c r="TIR196" s="102"/>
      <c r="TIS196" s="80"/>
      <c r="TIT196" s="78"/>
      <c r="TIU196" s="78"/>
      <c r="TIV196" s="78"/>
      <c r="TIW196" s="78"/>
      <c r="TIX196" s="83"/>
      <c r="TIY196" s="84"/>
      <c r="TIZ196" s="84"/>
      <c r="TJA196" s="84"/>
      <c r="TJB196" s="85"/>
      <c r="TJC196" s="78"/>
      <c r="TJD196" s="78"/>
      <c r="TJE196" s="78"/>
      <c r="TJF196" s="100"/>
      <c r="TJG196" s="78"/>
      <c r="TJH196" s="81"/>
      <c r="TJI196" s="102"/>
      <c r="TJJ196" s="80"/>
      <c r="TJK196" s="78"/>
      <c r="TJL196" s="78"/>
      <c r="TJM196" s="78"/>
      <c r="TJN196" s="78"/>
      <c r="TJO196" s="83"/>
      <c r="TJP196" s="84"/>
      <c r="TJQ196" s="84"/>
      <c r="TJR196" s="84"/>
      <c r="TJS196" s="85"/>
      <c r="TJT196" s="78"/>
      <c r="TJU196" s="78"/>
      <c r="TJV196" s="78"/>
      <c r="TJW196" s="100"/>
      <c r="TJX196" s="78"/>
      <c r="TJY196" s="81"/>
      <c r="TJZ196" s="102"/>
      <c r="TKA196" s="80"/>
      <c r="TKB196" s="78"/>
      <c r="TKC196" s="78"/>
      <c r="TKD196" s="78"/>
      <c r="TKE196" s="78"/>
      <c r="TKF196" s="83"/>
      <c r="TKG196" s="84"/>
      <c r="TKH196" s="84"/>
      <c r="TKI196" s="84"/>
      <c r="TKJ196" s="85"/>
      <c r="TKK196" s="78"/>
      <c r="TKL196" s="78"/>
      <c r="TKM196" s="78"/>
      <c r="TKN196" s="100"/>
      <c r="TKO196" s="78"/>
      <c r="TKP196" s="81"/>
      <c r="TKQ196" s="102"/>
      <c r="TKR196" s="80"/>
      <c r="TKS196" s="78"/>
      <c r="TKT196" s="78"/>
      <c r="TKU196" s="78"/>
      <c r="TKV196" s="78"/>
      <c r="TKW196" s="83"/>
      <c r="TKX196" s="84"/>
      <c r="TKY196" s="84"/>
      <c r="TKZ196" s="84"/>
      <c r="TLA196" s="85"/>
      <c r="TLB196" s="78"/>
      <c r="TLC196" s="78"/>
      <c r="TLD196" s="78"/>
      <c r="TLE196" s="100"/>
      <c r="TLF196" s="78"/>
      <c r="TLG196" s="81"/>
      <c r="TLH196" s="102"/>
      <c r="TLI196" s="80"/>
      <c r="TLJ196" s="78"/>
      <c r="TLK196" s="78"/>
      <c r="TLL196" s="78"/>
      <c r="TLM196" s="78"/>
      <c r="TLN196" s="83"/>
      <c r="TLO196" s="84"/>
      <c r="TLP196" s="84"/>
      <c r="TLQ196" s="84"/>
      <c r="TLR196" s="85"/>
      <c r="TLS196" s="78"/>
      <c r="TLT196" s="78"/>
      <c r="TLU196" s="78"/>
      <c r="TLV196" s="100"/>
      <c r="TLW196" s="78"/>
      <c r="TLX196" s="81"/>
      <c r="TLY196" s="102"/>
      <c r="TLZ196" s="80"/>
      <c r="TMA196" s="78"/>
      <c r="TMB196" s="78"/>
      <c r="TMC196" s="78"/>
      <c r="TMD196" s="78"/>
      <c r="TME196" s="83"/>
      <c r="TMF196" s="84"/>
      <c r="TMG196" s="84"/>
      <c r="TMH196" s="84"/>
      <c r="TMI196" s="85"/>
      <c r="TMJ196" s="78"/>
      <c r="TMK196" s="78"/>
      <c r="TML196" s="78"/>
      <c r="TMM196" s="100"/>
      <c r="TMN196" s="78"/>
      <c r="TMO196" s="81"/>
      <c r="TMP196" s="102"/>
      <c r="TMQ196" s="80"/>
      <c r="TMR196" s="78"/>
      <c r="TMS196" s="78"/>
      <c r="TMT196" s="78"/>
      <c r="TMU196" s="78"/>
      <c r="TMV196" s="83"/>
      <c r="TMW196" s="84"/>
      <c r="TMX196" s="84"/>
      <c r="TMY196" s="84"/>
      <c r="TMZ196" s="85"/>
      <c r="TNA196" s="78"/>
      <c r="TNB196" s="78"/>
      <c r="TNC196" s="78"/>
      <c r="TND196" s="100"/>
      <c r="TNE196" s="78"/>
      <c r="TNF196" s="81"/>
      <c r="TNG196" s="102"/>
      <c r="TNH196" s="80"/>
      <c r="TNI196" s="78"/>
      <c r="TNJ196" s="78"/>
      <c r="TNK196" s="78"/>
      <c r="TNL196" s="78"/>
      <c r="TNM196" s="83"/>
      <c r="TNN196" s="84"/>
      <c r="TNO196" s="84"/>
      <c r="TNP196" s="84"/>
      <c r="TNQ196" s="85"/>
      <c r="TNR196" s="78"/>
      <c r="TNS196" s="78"/>
      <c r="TNT196" s="78"/>
      <c r="TNU196" s="100"/>
      <c r="TNV196" s="78"/>
      <c r="TNW196" s="81"/>
      <c r="TNX196" s="102"/>
      <c r="TNY196" s="80"/>
      <c r="TNZ196" s="78"/>
      <c r="TOA196" s="78"/>
      <c r="TOB196" s="78"/>
      <c r="TOC196" s="78"/>
      <c r="TOD196" s="83"/>
      <c r="TOE196" s="84"/>
      <c r="TOF196" s="84"/>
      <c r="TOG196" s="84"/>
      <c r="TOH196" s="85"/>
      <c r="TOI196" s="78"/>
      <c r="TOJ196" s="78"/>
      <c r="TOK196" s="78"/>
      <c r="TOL196" s="100"/>
      <c r="TOM196" s="78"/>
      <c r="TON196" s="81"/>
      <c r="TOO196" s="102"/>
      <c r="TOP196" s="80"/>
      <c r="TOQ196" s="78"/>
      <c r="TOR196" s="78"/>
      <c r="TOS196" s="78"/>
      <c r="TOT196" s="78"/>
      <c r="TOU196" s="83"/>
      <c r="TOV196" s="84"/>
      <c r="TOW196" s="84"/>
      <c r="TOX196" s="84"/>
      <c r="TOY196" s="85"/>
      <c r="TOZ196" s="78"/>
      <c r="TPA196" s="78"/>
      <c r="TPB196" s="78"/>
      <c r="TPC196" s="100"/>
      <c r="TPD196" s="78"/>
      <c r="TPE196" s="81"/>
      <c r="TPF196" s="102"/>
      <c r="TPG196" s="80"/>
      <c r="TPH196" s="78"/>
      <c r="TPI196" s="78"/>
      <c r="TPJ196" s="78"/>
      <c r="TPK196" s="78"/>
      <c r="TPL196" s="83"/>
      <c r="TPM196" s="84"/>
      <c r="TPN196" s="84"/>
      <c r="TPO196" s="84"/>
      <c r="TPP196" s="85"/>
      <c r="TPQ196" s="78"/>
      <c r="TPR196" s="78"/>
      <c r="TPS196" s="78"/>
      <c r="TPT196" s="100"/>
      <c r="TPU196" s="78"/>
      <c r="TPV196" s="81"/>
      <c r="TPW196" s="102"/>
      <c r="TPX196" s="80"/>
      <c r="TPY196" s="78"/>
      <c r="TPZ196" s="78"/>
      <c r="TQA196" s="78"/>
      <c r="TQB196" s="78"/>
      <c r="TQC196" s="83"/>
      <c r="TQD196" s="84"/>
      <c r="TQE196" s="84"/>
      <c r="TQF196" s="84"/>
      <c r="TQG196" s="85"/>
      <c r="TQH196" s="78"/>
      <c r="TQI196" s="78"/>
      <c r="TQJ196" s="78"/>
      <c r="TQK196" s="100"/>
      <c r="TQL196" s="78"/>
      <c r="TQM196" s="81"/>
      <c r="TQN196" s="102"/>
      <c r="TQO196" s="80"/>
      <c r="TQP196" s="78"/>
      <c r="TQQ196" s="78"/>
      <c r="TQR196" s="78"/>
      <c r="TQS196" s="78"/>
      <c r="TQT196" s="83"/>
      <c r="TQU196" s="84"/>
      <c r="TQV196" s="84"/>
      <c r="TQW196" s="84"/>
      <c r="TQX196" s="85"/>
      <c r="TQY196" s="78"/>
      <c r="TQZ196" s="78"/>
      <c r="TRA196" s="78"/>
      <c r="TRB196" s="100"/>
      <c r="TRC196" s="78"/>
      <c r="TRD196" s="81"/>
      <c r="TRE196" s="102"/>
      <c r="TRF196" s="80"/>
      <c r="TRG196" s="78"/>
      <c r="TRH196" s="78"/>
      <c r="TRI196" s="78"/>
      <c r="TRJ196" s="78"/>
      <c r="TRK196" s="83"/>
      <c r="TRL196" s="84"/>
      <c r="TRM196" s="84"/>
      <c r="TRN196" s="84"/>
      <c r="TRO196" s="85"/>
      <c r="TRP196" s="78"/>
      <c r="TRQ196" s="78"/>
      <c r="TRR196" s="78"/>
      <c r="TRS196" s="100"/>
      <c r="TRT196" s="78"/>
      <c r="TRU196" s="81"/>
      <c r="TRV196" s="102"/>
      <c r="TRW196" s="80"/>
      <c r="TRX196" s="78"/>
      <c r="TRY196" s="78"/>
      <c r="TRZ196" s="78"/>
      <c r="TSA196" s="78"/>
      <c r="TSB196" s="83"/>
      <c r="TSC196" s="84"/>
      <c r="TSD196" s="84"/>
      <c r="TSE196" s="84"/>
      <c r="TSF196" s="85"/>
      <c r="TSG196" s="78"/>
      <c r="TSH196" s="78"/>
      <c r="TSI196" s="78"/>
      <c r="TSJ196" s="100"/>
      <c r="TSK196" s="78"/>
      <c r="TSL196" s="81"/>
      <c r="TSM196" s="102"/>
      <c r="TSN196" s="80"/>
      <c r="TSO196" s="78"/>
      <c r="TSP196" s="78"/>
      <c r="TSQ196" s="78"/>
      <c r="TSR196" s="78"/>
      <c r="TSS196" s="83"/>
      <c r="TST196" s="84"/>
      <c r="TSU196" s="84"/>
      <c r="TSV196" s="84"/>
      <c r="TSW196" s="85"/>
      <c r="TSX196" s="78"/>
      <c r="TSY196" s="78"/>
      <c r="TSZ196" s="78"/>
      <c r="TTA196" s="100"/>
      <c r="TTB196" s="78"/>
      <c r="TTC196" s="81"/>
      <c r="TTD196" s="102"/>
      <c r="TTE196" s="80"/>
      <c r="TTF196" s="78"/>
      <c r="TTG196" s="78"/>
      <c r="TTH196" s="78"/>
      <c r="TTI196" s="78"/>
      <c r="TTJ196" s="83"/>
      <c r="TTK196" s="84"/>
      <c r="TTL196" s="84"/>
      <c r="TTM196" s="84"/>
      <c r="TTN196" s="85"/>
      <c r="TTO196" s="78"/>
      <c r="TTP196" s="78"/>
      <c r="TTQ196" s="78"/>
      <c r="TTR196" s="100"/>
      <c r="TTS196" s="78"/>
      <c r="TTT196" s="81"/>
      <c r="TTU196" s="102"/>
      <c r="TTV196" s="80"/>
      <c r="TTW196" s="78"/>
      <c r="TTX196" s="78"/>
      <c r="TTY196" s="78"/>
      <c r="TTZ196" s="78"/>
      <c r="TUA196" s="83"/>
      <c r="TUB196" s="84"/>
      <c r="TUC196" s="84"/>
      <c r="TUD196" s="84"/>
      <c r="TUE196" s="85"/>
      <c r="TUF196" s="78"/>
      <c r="TUG196" s="78"/>
      <c r="TUH196" s="78"/>
      <c r="TUI196" s="100"/>
      <c r="TUJ196" s="78"/>
      <c r="TUK196" s="81"/>
      <c r="TUL196" s="102"/>
      <c r="TUM196" s="80"/>
      <c r="TUN196" s="78"/>
      <c r="TUO196" s="78"/>
      <c r="TUP196" s="78"/>
      <c r="TUQ196" s="78"/>
      <c r="TUR196" s="83"/>
      <c r="TUS196" s="84"/>
      <c r="TUT196" s="84"/>
      <c r="TUU196" s="84"/>
      <c r="TUV196" s="85"/>
      <c r="TUW196" s="78"/>
      <c r="TUX196" s="78"/>
      <c r="TUY196" s="78"/>
      <c r="TUZ196" s="100"/>
      <c r="TVA196" s="78"/>
      <c r="TVB196" s="81"/>
      <c r="TVC196" s="102"/>
      <c r="TVD196" s="80"/>
      <c r="TVE196" s="78"/>
      <c r="TVF196" s="78"/>
      <c r="TVG196" s="78"/>
      <c r="TVH196" s="78"/>
      <c r="TVI196" s="83"/>
      <c r="TVJ196" s="84"/>
      <c r="TVK196" s="84"/>
      <c r="TVL196" s="84"/>
      <c r="TVM196" s="85"/>
      <c r="TVN196" s="78"/>
      <c r="TVO196" s="78"/>
      <c r="TVP196" s="78"/>
      <c r="TVQ196" s="100"/>
      <c r="TVR196" s="78"/>
      <c r="TVS196" s="81"/>
      <c r="TVT196" s="102"/>
      <c r="TVU196" s="80"/>
      <c r="TVV196" s="78"/>
      <c r="TVW196" s="78"/>
      <c r="TVX196" s="78"/>
      <c r="TVY196" s="78"/>
      <c r="TVZ196" s="83"/>
      <c r="TWA196" s="84"/>
      <c r="TWB196" s="84"/>
      <c r="TWC196" s="84"/>
      <c r="TWD196" s="85"/>
      <c r="TWE196" s="78"/>
      <c r="TWF196" s="78"/>
      <c r="TWG196" s="78"/>
      <c r="TWH196" s="100"/>
      <c r="TWI196" s="78"/>
      <c r="TWJ196" s="81"/>
      <c r="TWK196" s="102"/>
      <c r="TWL196" s="80"/>
      <c r="TWM196" s="78"/>
      <c r="TWN196" s="78"/>
      <c r="TWO196" s="78"/>
      <c r="TWP196" s="78"/>
      <c r="TWQ196" s="83"/>
      <c r="TWR196" s="84"/>
      <c r="TWS196" s="84"/>
      <c r="TWT196" s="84"/>
      <c r="TWU196" s="85"/>
      <c r="TWV196" s="78"/>
      <c r="TWW196" s="78"/>
      <c r="TWX196" s="78"/>
      <c r="TWY196" s="100"/>
      <c r="TWZ196" s="78"/>
      <c r="TXA196" s="81"/>
      <c r="TXB196" s="102"/>
      <c r="TXC196" s="80"/>
      <c r="TXD196" s="78"/>
      <c r="TXE196" s="78"/>
      <c r="TXF196" s="78"/>
      <c r="TXG196" s="78"/>
      <c r="TXH196" s="83"/>
      <c r="TXI196" s="84"/>
      <c r="TXJ196" s="84"/>
      <c r="TXK196" s="84"/>
      <c r="TXL196" s="85"/>
      <c r="TXM196" s="78"/>
      <c r="TXN196" s="78"/>
      <c r="TXO196" s="78"/>
      <c r="TXP196" s="100"/>
      <c r="TXQ196" s="78"/>
      <c r="TXR196" s="81"/>
      <c r="TXS196" s="102"/>
      <c r="TXT196" s="80"/>
      <c r="TXU196" s="78"/>
      <c r="TXV196" s="78"/>
      <c r="TXW196" s="78"/>
      <c r="TXX196" s="78"/>
      <c r="TXY196" s="83"/>
      <c r="TXZ196" s="84"/>
      <c r="TYA196" s="84"/>
      <c r="TYB196" s="84"/>
      <c r="TYC196" s="85"/>
      <c r="TYD196" s="78"/>
      <c r="TYE196" s="78"/>
      <c r="TYF196" s="78"/>
      <c r="TYG196" s="100"/>
      <c r="TYH196" s="78"/>
      <c r="TYI196" s="81"/>
      <c r="TYJ196" s="102"/>
      <c r="TYK196" s="80"/>
      <c r="TYL196" s="78"/>
      <c r="TYM196" s="78"/>
      <c r="TYN196" s="78"/>
      <c r="TYO196" s="78"/>
      <c r="TYP196" s="83"/>
      <c r="TYQ196" s="84"/>
      <c r="TYR196" s="84"/>
      <c r="TYS196" s="84"/>
      <c r="TYT196" s="85"/>
      <c r="TYU196" s="78"/>
      <c r="TYV196" s="78"/>
      <c r="TYW196" s="78"/>
      <c r="TYX196" s="100"/>
      <c r="TYY196" s="78"/>
      <c r="TYZ196" s="81"/>
      <c r="TZA196" s="102"/>
      <c r="TZB196" s="80"/>
      <c r="TZC196" s="78"/>
      <c r="TZD196" s="78"/>
      <c r="TZE196" s="78"/>
      <c r="TZF196" s="78"/>
      <c r="TZG196" s="83"/>
      <c r="TZH196" s="84"/>
      <c r="TZI196" s="84"/>
      <c r="TZJ196" s="84"/>
      <c r="TZK196" s="85"/>
      <c r="TZL196" s="78"/>
      <c r="TZM196" s="78"/>
      <c r="TZN196" s="78"/>
      <c r="TZO196" s="100"/>
      <c r="TZP196" s="78"/>
      <c r="TZQ196" s="81"/>
      <c r="TZR196" s="102"/>
      <c r="TZS196" s="80"/>
      <c r="TZT196" s="78"/>
      <c r="TZU196" s="78"/>
      <c r="TZV196" s="78"/>
      <c r="TZW196" s="78"/>
      <c r="TZX196" s="83"/>
      <c r="TZY196" s="84"/>
      <c r="TZZ196" s="84"/>
      <c r="UAA196" s="84"/>
      <c r="UAB196" s="85"/>
      <c r="UAC196" s="78"/>
      <c r="UAD196" s="78"/>
      <c r="UAE196" s="78"/>
      <c r="UAF196" s="100"/>
      <c r="UAG196" s="78"/>
      <c r="UAH196" s="81"/>
      <c r="UAI196" s="102"/>
      <c r="UAJ196" s="80"/>
      <c r="UAK196" s="78"/>
      <c r="UAL196" s="78"/>
      <c r="UAM196" s="78"/>
      <c r="UAN196" s="78"/>
      <c r="UAO196" s="83"/>
      <c r="UAP196" s="84"/>
      <c r="UAQ196" s="84"/>
      <c r="UAR196" s="84"/>
      <c r="UAS196" s="85"/>
      <c r="UAT196" s="78"/>
      <c r="UAU196" s="78"/>
      <c r="UAV196" s="78"/>
      <c r="UAW196" s="100"/>
      <c r="UAX196" s="78"/>
      <c r="UAY196" s="81"/>
      <c r="UAZ196" s="102"/>
      <c r="UBA196" s="80"/>
      <c r="UBB196" s="78"/>
      <c r="UBC196" s="78"/>
      <c r="UBD196" s="78"/>
      <c r="UBE196" s="78"/>
      <c r="UBF196" s="83"/>
      <c r="UBG196" s="84"/>
      <c r="UBH196" s="84"/>
      <c r="UBI196" s="84"/>
      <c r="UBJ196" s="85"/>
      <c r="UBK196" s="78"/>
      <c r="UBL196" s="78"/>
      <c r="UBM196" s="78"/>
      <c r="UBN196" s="100"/>
      <c r="UBO196" s="78"/>
      <c r="UBP196" s="81"/>
      <c r="UBQ196" s="102"/>
      <c r="UBR196" s="80"/>
      <c r="UBS196" s="78"/>
      <c r="UBT196" s="78"/>
      <c r="UBU196" s="78"/>
      <c r="UBV196" s="78"/>
      <c r="UBW196" s="83"/>
      <c r="UBX196" s="84"/>
      <c r="UBY196" s="84"/>
      <c r="UBZ196" s="84"/>
      <c r="UCA196" s="85"/>
      <c r="UCB196" s="78"/>
      <c r="UCC196" s="78"/>
      <c r="UCD196" s="78"/>
      <c r="UCE196" s="100"/>
      <c r="UCF196" s="78"/>
      <c r="UCG196" s="81"/>
      <c r="UCH196" s="102"/>
      <c r="UCI196" s="80"/>
      <c r="UCJ196" s="78"/>
      <c r="UCK196" s="78"/>
      <c r="UCL196" s="78"/>
      <c r="UCM196" s="78"/>
      <c r="UCN196" s="83"/>
      <c r="UCO196" s="84"/>
      <c r="UCP196" s="84"/>
      <c r="UCQ196" s="84"/>
      <c r="UCR196" s="85"/>
      <c r="UCS196" s="78"/>
      <c r="UCT196" s="78"/>
      <c r="UCU196" s="78"/>
      <c r="UCV196" s="100"/>
      <c r="UCW196" s="78"/>
      <c r="UCX196" s="81"/>
      <c r="UCY196" s="102"/>
      <c r="UCZ196" s="80"/>
      <c r="UDA196" s="78"/>
      <c r="UDB196" s="78"/>
      <c r="UDC196" s="78"/>
      <c r="UDD196" s="78"/>
      <c r="UDE196" s="83"/>
      <c r="UDF196" s="84"/>
      <c r="UDG196" s="84"/>
      <c r="UDH196" s="84"/>
      <c r="UDI196" s="85"/>
      <c r="UDJ196" s="78"/>
      <c r="UDK196" s="78"/>
      <c r="UDL196" s="78"/>
      <c r="UDM196" s="100"/>
      <c r="UDN196" s="78"/>
      <c r="UDO196" s="81"/>
      <c r="UDP196" s="102"/>
      <c r="UDQ196" s="80"/>
      <c r="UDR196" s="78"/>
      <c r="UDS196" s="78"/>
      <c r="UDT196" s="78"/>
      <c r="UDU196" s="78"/>
      <c r="UDV196" s="83"/>
      <c r="UDW196" s="84"/>
      <c r="UDX196" s="84"/>
      <c r="UDY196" s="84"/>
      <c r="UDZ196" s="85"/>
      <c r="UEA196" s="78"/>
      <c r="UEB196" s="78"/>
      <c r="UEC196" s="78"/>
      <c r="UED196" s="100"/>
      <c r="UEE196" s="78"/>
      <c r="UEF196" s="81"/>
      <c r="UEG196" s="102"/>
      <c r="UEH196" s="80"/>
      <c r="UEI196" s="78"/>
      <c r="UEJ196" s="78"/>
      <c r="UEK196" s="78"/>
      <c r="UEL196" s="78"/>
      <c r="UEM196" s="83"/>
      <c r="UEN196" s="84"/>
      <c r="UEO196" s="84"/>
      <c r="UEP196" s="84"/>
      <c r="UEQ196" s="85"/>
      <c r="UER196" s="78"/>
      <c r="UES196" s="78"/>
      <c r="UET196" s="78"/>
      <c r="UEU196" s="100"/>
      <c r="UEV196" s="78"/>
      <c r="UEW196" s="81"/>
      <c r="UEX196" s="102"/>
      <c r="UEY196" s="80"/>
      <c r="UEZ196" s="78"/>
      <c r="UFA196" s="78"/>
      <c r="UFB196" s="78"/>
      <c r="UFC196" s="78"/>
      <c r="UFD196" s="83"/>
      <c r="UFE196" s="84"/>
      <c r="UFF196" s="84"/>
      <c r="UFG196" s="84"/>
      <c r="UFH196" s="85"/>
      <c r="UFI196" s="78"/>
      <c r="UFJ196" s="78"/>
      <c r="UFK196" s="78"/>
      <c r="UFL196" s="100"/>
      <c r="UFM196" s="78"/>
      <c r="UFN196" s="81"/>
      <c r="UFO196" s="102"/>
      <c r="UFP196" s="80"/>
      <c r="UFQ196" s="78"/>
      <c r="UFR196" s="78"/>
      <c r="UFS196" s="78"/>
      <c r="UFT196" s="78"/>
      <c r="UFU196" s="83"/>
      <c r="UFV196" s="84"/>
      <c r="UFW196" s="84"/>
      <c r="UFX196" s="84"/>
      <c r="UFY196" s="85"/>
      <c r="UFZ196" s="78"/>
      <c r="UGA196" s="78"/>
      <c r="UGB196" s="78"/>
      <c r="UGC196" s="100"/>
      <c r="UGD196" s="78"/>
      <c r="UGE196" s="81"/>
      <c r="UGF196" s="102"/>
      <c r="UGG196" s="80"/>
      <c r="UGH196" s="78"/>
      <c r="UGI196" s="78"/>
      <c r="UGJ196" s="78"/>
      <c r="UGK196" s="78"/>
      <c r="UGL196" s="83"/>
      <c r="UGM196" s="84"/>
      <c r="UGN196" s="84"/>
      <c r="UGO196" s="84"/>
      <c r="UGP196" s="85"/>
      <c r="UGQ196" s="78"/>
      <c r="UGR196" s="78"/>
      <c r="UGS196" s="78"/>
      <c r="UGT196" s="100"/>
      <c r="UGU196" s="78"/>
      <c r="UGV196" s="81"/>
      <c r="UGW196" s="102"/>
      <c r="UGX196" s="80"/>
      <c r="UGY196" s="78"/>
      <c r="UGZ196" s="78"/>
      <c r="UHA196" s="78"/>
      <c r="UHB196" s="78"/>
      <c r="UHC196" s="83"/>
      <c r="UHD196" s="84"/>
      <c r="UHE196" s="84"/>
      <c r="UHF196" s="84"/>
      <c r="UHG196" s="85"/>
      <c r="UHH196" s="78"/>
      <c r="UHI196" s="78"/>
      <c r="UHJ196" s="78"/>
      <c r="UHK196" s="100"/>
      <c r="UHL196" s="78"/>
      <c r="UHM196" s="81"/>
      <c r="UHN196" s="102"/>
      <c r="UHO196" s="80"/>
      <c r="UHP196" s="78"/>
      <c r="UHQ196" s="78"/>
      <c r="UHR196" s="78"/>
      <c r="UHS196" s="78"/>
      <c r="UHT196" s="83"/>
      <c r="UHU196" s="84"/>
      <c r="UHV196" s="84"/>
      <c r="UHW196" s="84"/>
      <c r="UHX196" s="85"/>
      <c r="UHY196" s="78"/>
      <c r="UHZ196" s="78"/>
      <c r="UIA196" s="78"/>
      <c r="UIB196" s="100"/>
      <c r="UIC196" s="78"/>
      <c r="UID196" s="81"/>
      <c r="UIE196" s="102"/>
      <c r="UIF196" s="80"/>
      <c r="UIG196" s="78"/>
      <c r="UIH196" s="78"/>
      <c r="UII196" s="78"/>
      <c r="UIJ196" s="78"/>
      <c r="UIK196" s="83"/>
      <c r="UIL196" s="84"/>
      <c r="UIM196" s="84"/>
      <c r="UIN196" s="84"/>
      <c r="UIO196" s="85"/>
      <c r="UIP196" s="78"/>
      <c r="UIQ196" s="78"/>
      <c r="UIR196" s="78"/>
      <c r="UIS196" s="100"/>
      <c r="UIT196" s="78"/>
      <c r="UIU196" s="81"/>
      <c r="UIV196" s="102"/>
      <c r="UIW196" s="80"/>
      <c r="UIX196" s="78"/>
      <c r="UIY196" s="78"/>
      <c r="UIZ196" s="78"/>
      <c r="UJA196" s="78"/>
      <c r="UJB196" s="83"/>
      <c r="UJC196" s="84"/>
      <c r="UJD196" s="84"/>
      <c r="UJE196" s="84"/>
      <c r="UJF196" s="85"/>
      <c r="UJG196" s="78"/>
      <c r="UJH196" s="78"/>
      <c r="UJI196" s="78"/>
      <c r="UJJ196" s="100"/>
      <c r="UJK196" s="78"/>
      <c r="UJL196" s="81"/>
      <c r="UJM196" s="102"/>
      <c r="UJN196" s="80"/>
      <c r="UJO196" s="78"/>
      <c r="UJP196" s="78"/>
      <c r="UJQ196" s="78"/>
      <c r="UJR196" s="78"/>
      <c r="UJS196" s="83"/>
      <c r="UJT196" s="84"/>
      <c r="UJU196" s="84"/>
      <c r="UJV196" s="84"/>
      <c r="UJW196" s="85"/>
      <c r="UJX196" s="78"/>
      <c r="UJY196" s="78"/>
      <c r="UJZ196" s="78"/>
      <c r="UKA196" s="100"/>
      <c r="UKB196" s="78"/>
      <c r="UKC196" s="81"/>
      <c r="UKD196" s="102"/>
      <c r="UKE196" s="80"/>
      <c r="UKF196" s="78"/>
      <c r="UKG196" s="78"/>
      <c r="UKH196" s="78"/>
      <c r="UKI196" s="78"/>
      <c r="UKJ196" s="83"/>
      <c r="UKK196" s="84"/>
      <c r="UKL196" s="84"/>
      <c r="UKM196" s="84"/>
      <c r="UKN196" s="85"/>
      <c r="UKO196" s="78"/>
      <c r="UKP196" s="78"/>
      <c r="UKQ196" s="78"/>
      <c r="UKR196" s="100"/>
      <c r="UKS196" s="78"/>
      <c r="UKT196" s="81"/>
      <c r="UKU196" s="102"/>
      <c r="UKV196" s="80"/>
      <c r="UKW196" s="78"/>
      <c r="UKX196" s="78"/>
      <c r="UKY196" s="78"/>
      <c r="UKZ196" s="78"/>
      <c r="ULA196" s="83"/>
      <c r="ULB196" s="84"/>
      <c r="ULC196" s="84"/>
      <c r="ULD196" s="84"/>
      <c r="ULE196" s="85"/>
      <c r="ULF196" s="78"/>
      <c r="ULG196" s="78"/>
      <c r="ULH196" s="78"/>
      <c r="ULI196" s="100"/>
      <c r="ULJ196" s="78"/>
      <c r="ULK196" s="81"/>
      <c r="ULL196" s="102"/>
      <c r="ULM196" s="80"/>
      <c r="ULN196" s="78"/>
      <c r="ULO196" s="78"/>
      <c r="ULP196" s="78"/>
      <c r="ULQ196" s="78"/>
      <c r="ULR196" s="83"/>
      <c r="ULS196" s="84"/>
      <c r="ULT196" s="84"/>
      <c r="ULU196" s="84"/>
      <c r="ULV196" s="85"/>
      <c r="ULW196" s="78"/>
      <c r="ULX196" s="78"/>
      <c r="ULY196" s="78"/>
      <c r="ULZ196" s="100"/>
      <c r="UMA196" s="78"/>
      <c r="UMB196" s="81"/>
      <c r="UMC196" s="102"/>
      <c r="UMD196" s="80"/>
      <c r="UME196" s="78"/>
      <c r="UMF196" s="78"/>
      <c r="UMG196" s="78"/>
      <c r="UMH196" s="78"/>
      <c r="UMI196" s="83"/>
      <c r="UMJ196" s="84"/>
      <c r="UMK196" s="84"/>
      <c r="UML196" s="84"/>
      <c r="UMM196" s="85"/>
      <c r="UMN196" s="78"/>
      <c r="UMO196" s="78"/>
      <c r="UMP196" s="78"/>
      <c r="UMQ196" s="100"/>
      <c r="UMR196" s="78"/>
      <c r="UMS196" s="81"/>
      <c r="UMT196" s="102"/>
      <c r="UMU196" s="80"/>
      <c r="UMV196" s="78"/>
      <c r="UMW196" s="78"/>
      <c r="UMX196" s="78"/>
      <c r="UMY196" s="78"/>
      <c r="UMZ196" s="83"/>
      <c r="UNA196" s="84"/>
      <c r="UNB196" s="84"/>
      <c r="UNC196" s="84"/>
      <c r="UND196" s="85"/>
      <c r="UNE196" s="78"/>
      <c r="UNF196" s="78"/>
      <c r="UNG196" s="78"/>
      <c r="UNH196" s="100"/>
      <c r="UNI196" s="78"/>
      <c r="UNJ196" s="81"/>
      <c r="UNK196" s="102"/>
      <c r="UNL196" s="80"/>
      <c r="UNM196" s="78"/>
      <c r="UNN196" s="78"/>
      <c r="UNO196" s="78"/>
      <c r="UNP196" s="78"/>
      <c r="UNQ196" s="83"/>
      <c r="UNR196" s="84"/>
      <c r="UNS196" s="84"/>
      <c r="UNT196" s="84"/>
      <c r="UNU196" s="85"/>
      <c r="UNV196" s="78"/>
      <c r="UNW196" s="78"/>
      <c r="UNX196" s="78"/>
      <c r="UNY196" s="100"/>
      <c r="UNZ196" s="78"/>
      <c r="UOA196" s="81"/>
      <c r="UOB196" s="102"/>
      <c r="UOC196" s="80"/>
      <c r="UOD196" s="78"/>
      <c r="UOE196" s="78"/>
      <c r="UOF196" s="78"/>
      <c r="UOG196" s="78"/>
      <c r="UOH196" s="83"/>
      <c r="UOI196" s="84"/>
      <c r="UOJ196" s="84"/>
      <c r="UOK196" s="84"/>
      <c r="UOL196" s="85"/>
      <c r="UOM196" s="78"/>
      <c r="UON196" s="78"/>
      <c r="UOO196" s="78"/>
      <c r="UOP196" s="100"/>
      <c r="UOQ196" s="78"/>
      <c r="UOR196" s="81"/>
      <c r="UOS196" s="102"/>
      <c r="UOT196" s="80"/>
      <c r="UOU196" s="78"/>
      <c r="UOV196" s="78"/>
      <c r="UOW196" s="78"/>
      <c r="UOX196" s="78"/>
      <c r="UOY196" s="83"/>
      <c r="UOZ196" s="84"/>
      <c r="UPA196" s="84"/>
      <c r="UPB196" s="84"/>
      <c r="UPC196" s="85"/>
      <c r="UPD196" s="78"/>
      <c r="UPE196" s="78"/>
      <c r="UPF196" s="78"/>
      <c r="UPG196" s="100"/>
      <c r="UPH196" s="78"/>
      <c r="UPI196" s="81"/>
      <c r="UPJ196" s="102"/>
      <c r="UPK196" s="80"/>
      <c r="UPL196" s="78"/>
      <c r="UPM196" s="78"/>
      <c r="UPN196" s="78"/>
      <c r="UPO196" s="78"/>
      <c r="UPP196" s="83"/>
      <c r="UPQ196" s="84"/>
      <c r="UPR196" s="84"/>
      <c r="UPS196" s="84"/>
      <c r="UPT196" s="85"/>
      <c r="UPU196" s="78"/>
      <c r="UPV196" s="78"/>
      <c r="UPW196" s="78"/>
      <c r="UPX196" s="100"/>
      <c r="UPY196" s="78"/>
      <c r="UPZ196" s="81"/>
      <c r="UQA196" s="102"/>
      <c r="UQB196" s="80"/>
      <c r="UQC196" s="78"/>
      <c r="UQD196" s="78"/>
      <c r="UQE196" s="78"/>
      <c r="UQF196" s="78"/>
      <c r="UQG196" s="83"/>
      <c r="UQH196" s="84"/>
      <c r="UQI196" s="84"/>
      <c r="UQJ196" s="84"/>
      <c r="UQK196" s="85"/>
      <c r="UQL196" s="78"/>
      <c r="UQM196" s="78"/>
      <c r="UQN196" s="78"/>
      <c r="UQO196" s="100"/>
      <c r="UQP196" s="78"/>
      <c r="UQQ196" s="81"/>
      <c r="UQR196" s="102"/>
      <c r="UQS196" s="80"/>
      <c r="UQT196" s="78"/>
      <c r="UQU196" s="78"/>
      <c r="UQV196" s="78"/>
      <c r="UQW196" s="78"/>
      <c r="UQX196" s="83"/>
      <c r="UQY196" s="84"/>
      <c r="UQZ196" s="84"/>
      <c r="URA196" s="84"/>
      <c r="URB196" s="85"/>
      <c r="URC196" s="78"/>
      <c r="URD196" s="78"/>
      <c r="URE196" s="78"/>
      <c r="URF196" s="100"/>
      <c r="URG196" s="78"/>
      <c r="URH196" s="81"/>
      <c r="URI196" s="102"/>
      <c r="URJ196" s="80"/>
      <c r="URK196" s="78"/>
      <c r="URL196" s="78"/>
      <c r="URM196" s="78"/>
      <c r="URN196" s="78"/>
      <c r="URO196" s="83"/>
      <c r="URP196" s="84"/>
      <c r="URQ196" s="84"/>
      <c r="URR196" s="84"/>
      <c r="URS196" s="85"/>
      <c r="URT196" s="78"/>
      <c r="URU196" s="78"/>
      <c r="URV196" s="78"/>
      <c r="URW196" s="100"/>
      <c r="URX196" s="78"/>
      <c r="URY196" s="81"/>
      <c r="URZ196" s="102"/>
      <c r="USA196" s="80"/>
      <c r="USB196" s="78"/>
      <c r="USC196" s="78"/>
      <c r="USD196" s="78"/>
      <c r="USE196" s="78"/>
      <c r="USF196" s="83"/>
      <c r="USG196" s="84"/>
      <c r="USH196" s="84"/>
      <c r="USI196" s="84"/>
      <c r="USJ196" s="85"/>
      <c r="USK196" s="78"/>
      <c r="USL196" s="78"/>
      <c r="USM196" s="78"/>
      <c r="USN196" s="100"/>
      <c r="USO196" s="78"/>
      <c r="USP196" s="81"/>
      <c r="USQ196" s="102"/>
      <c r="USR196" s="80"/>
      <c r="USS196" s="78"/>
      <c r="UST196" s="78"/>
      <c r="USU196" s="78"/>
      <c r="USV196" s="78"/>
      <c r="USW196" s="83"/>
      <c r="USX196" s="84"/>
      <c r="USY196" s="84"/>
      <c r="USZ196" s="84"/>
      <c r="UTA196" s="85"/>
      <c r="UTB196" s="78"/>
      <c r="UTC196" s="78"/>
      <c r="UTD196" s="78"/>
      <c r="UTE196" s="100"/>
      <c r="UTF196" s="78"/>
      <c r="UTG196" s="81"/>
      <c r="UTH196" s="102"/>
      <c r="UTI196" s="80"/>
      <c r="UTJ196" s="78"/>
      <c r="UTK196" s="78"/>
      <c r="UTL196" s="78"/>
      <c r="UTM196" s="78"/>
      <c r="UTN196" s="83"/>
      <c r="UTO196" s="84"/>
      <c r="UTP196" s="84"/>
      <c r="UTQ196" s="84"/>
      <c r="UTR196" s="85"/>
      <c r="UTS196" s="78"/>
      <c r="UTT196" s="78"/>
      <c r="UTU196" s="78"/>
      <c r="UTV196" s="100"/>
      <c r="UTW196" s="78"/>
      <c r="UTX196" s="81"/>
      <c r="UTY196" s="102"/>
      <c r="UTZ196" s="80"/>
      <c r="UUA196" s="78"/>
      <c r="UUB196" s="78"/>
      <c r="UUC196" s="78"/>
      <c r="UUD196" s="78"/>
      <c r="UUE196" s="83"/>
      <c r="UUF196" s="84"/>
      <c r="UUG196" s="84"/>
      <c r="UUH196" s="84"/>
      <c r="UUI196" s="85"/>
      <c r="UUJ196" s="78"/>
      <c r="UUK196" s="78"/>
      <c r="UUL196" s="78"/>
      <c r="UUM196" s="100"/>
      <c r="UUN196" s="78"/>
      <c r="UUO196" s="81"/>
      <c r="UUP196" s="102"/>
      <c r="UUQ196" s="80"/>
      <c r="UUR196" s="78"/>
      <c r="UUS196" s="78"/>
      <c r="UUT196" s="78"/>
      <c r="UUU196" s="78"/>
      <c r="UUV196" s="83"/>
      <c r="UUW196" s="84"/>
      <c r="UUX196" s="84"/>
      <c r="UUY196" s="84"/>
      <c r="UUZ196" s="85"/>
      <c r="UVA196" s="78"/>
      <c r="UVB196" s="78"/>
      <c r="UVC196" s="78"/>
      <c r="UVD196" s="100"/>
      <c r="UVE196" s="78"/>
      <c r="UVF196" s="81"/>
      <c r="UVG196" s="102"/>
      <c r="UVH196" s="80"/>
      <c r="UVI196" s="78"/>
      <c r="UVJ196" s="78"/>
      <c r="UVK196" s="78"/>
      <c r="UVL196" s="78"/>
      <c r="UVM196" s="83"/>
      <c r="UVN196" s="84"/>
      <c r="UVO196" s="84"/>
      <c r="UVP196" s="84"/>
      <c r="UVQ196" s="85"/>
      <c r="UVR196" s="78"/>
      <c r="UVS196" s="78"/>
      <c r="UVT196" s="78"/>
      <c r="UVU196" s="100"/>
      <c r="UVV196" s="78"/>
      <c r="UVW196" s="81"/>
      <c r="UVX196" s="102"/>
      <c r="UVY196" s="80"/>
      <c r="UVZ196" s="78"/>
      <c r="UWA196" s="78"/>
      <c r="UWB196" s="78"/>
      <c r="UWC196" s="78"/>
      <c r="UWD196" s="83"/>
      <c r="UWE196" s="84"/>
      <c r="UWF196" s="84"/>
      <c r="UWG196" s="84"/>
      <c r="UWH196" s="85"/>
      <c r="UWI196" s="78"/>
      <c r="UWJ196" s="78"/>
      <c r="UWK196" s="78"/>
      <c r="UWL196" s="100"/>
      <c r="UWM196" s="78"/>
      <c r="UWN196" s="81"/>
      <c r="UWO196" s="102"/>
      <c r="UWP196" s="80"/>
      <c r="UWQ196" s="78"/>
      <c r="UWR196" s="78"/>
      <c r="UWS196" s="78"/>
      <c r="UWT196" s="78"/>
      <c r="UWU196" s="83"/>
      <c r="UWV196" s="84"/>
      <c r="UWW196" s="84"/>
      <c r="UWX196" s="84"/>
      <c r="UWY196" s="85"/>
      <c r="UWZ196" s="78"/>
      <c r="UXA196" s="78"/>
      <c r="UXB196" s="78"/>
      <c r="UXC196" s="100"/>
      <c r="UXD196" s="78"/>
      <c r="UXE196" s="81"/>
      <c r="UXF196" s="102"/>
      <c r="UXG196" s="80"/>
      <c r="UXH196" s="78"/>
      <c r="UXI196" s="78"/>
      <c r="UXJ196" s="78"/>
      <c r="UXK196" s="78"/>
      <c r="UXL196" s="83"/>
      <c r="UXM196" s="84"/>
      <c r="UXN196" s="84"/>
      <c r="UXO196" s="84"/>
      <c r="UXP196" s="85"/>
      <c r="UXQ196" s="78"/>
      <c r="UXR196" s="78"/>
      <c r="UXS196" s="78"/>
      <c r="UXT196" s="100"/>
      <c r="UXU196" s="78"/>
      <c r="UXV196" s="81"/>
      <c r="UXW196" s="102"/>
      <c r="UXX196" s="80"/>
      <c r="UXY196" s="78"/>
      <c r="UXZ196" s="78"/>
      <c r="UYA196" s="78"/>
      <c r="UYB196" s="78"/>
      <c r="UYC196" s="83"/>
      <c r="UYD196" s="84"/>
      <c r="UYE196" s="84"/>
      <c r="UYF196" s="84"/>
      <c r="UYG196" s="85"/>
      <c r="UYH196" s="78"/>
      <c r="UYI196" s="78"/>
      <c r="UYJ196" s="78"/>
      <c r="UYK196" s="100"/>
      <c r="UYL196" s="78"/>
      <c r="UYM196" s="81"/>
      <c r="UYN196" s="102"/>
      <c r="UYO196" s="80"/>
      <c r="UYP196" s="78"/>
      <c r="UYQ196" s="78"/>
      <c r="UYR196" s="78"/>
      <c r="UYS196" s="78"/>
      <c r="UYT196" s="83"/>
      <c r="UYU196" s="84"/>
      <c r="UYV196" s="84"/>
      <c r="UYW196" s="84"/>
      <c r="UYX196" s="85"/>
      <c r="UYY196" s="78"/>
      <c r="UYZ196" s="78"/>
      <c r="UZA196" s="78"/>
      <c r="UZB196" s="100"/>
      <c r="UZC196" s="78"/>
      <c r="UZD196" s="81"/>
      <c r="UZE196" s="102"/>
      <c r="UZF196" s="80"/>
      <c r="UZG196" s="78"/>
      <c r="UZH196" s="78"/>
      <c r="UZI196" s="78"/>
      <c r="UZJ196" s="78"/>
      <c r="UZK196" s="83"/>
      <c r="UZL196" s="84"/>
      <c r="UZM196" s="84"/>
      <c r="UZN196" s="84"/>
      <c r="UZO196" s="85"/>
      <c r="UZP196" s="78"/>
      <c r="UZQ196" s="78"/>
      <c r="UZR196" s="78"/>
      <c r="UZS196" s="100"/>
      <c r="UZT196" s="78"/>
      <c r="UZU196" s="81"/>
      <c r="UZV196" s="102"/>
      <c r="UZW196" s="80"/>
      <c r="UZX196" s="78"/>
      <c r="UZY196" s="78"/>
      <c r="UZZ196" s="78"/>
      <c r="VAA196" s="78"/>
      <c r="VAB196" s="83"/>
      <c r="VAC196" s="84"/>
      <c r="VAD196" s="84"/>
      <c r="VAE196" s="84"/>
      <c r="VAF196" s="85"/>
      <c r="VAG196" s="78"/>
      <c r="VAH196" s="78"/>
      <c r="VAI196" s="78"/>
      <c r="VAJ196" s="100"/>
      <c r="VAK196" s="78"/>
      <c r="VAL196" s="81"/>
      <c r="VAM196" s="102"/>
      <c r="VAN196" s="80"/>
      <c r="VAO196" s="78"/>
      <c r="VAP196" s="78"/>
      <c r="VAQ196" s="78"/>
      <c r="VAR196" s="78"/>
      <c r="VAS196" s="83"/>
      <c r="VAT196" s="84"/>
      <c r="VAU196" s="84"/>
      <c r="VAV196" s="84"/>
      <c r="VAW196" s="85"/>
      <c r="VAX196" s="78"/>
      <c r="VAY196" s="78"/>
      <c r="VAZ196" s="78"/>
      <c r="VBA196" s="100"/>
      <c r="VBB196" s="78"/>
      <c r="VBC196" s="81"/>
      <c r="VBD196" s="102"/>
      <c r="VBE196" s="80"/>
      <c r="VBF196" s="78"/>
      <c r="VBG196" s="78"/>
      <c r="VBH196" s="78"/>
      <c r="VBI196" s="78"/>
      <c r="VBJ196" s="83"/>
      <c r="VBK196" s="84"/>
      <c r="VBL196" s="84"/>
      <c r="VBM196" s="84"/>
      <c r="VBN196" s="85"/>
      <c r="VBO196" s="78"/>
      <c r="VBP196" s="78"/>
      <c r="VBQ196" s="78"/>
      <c r="VBR196" s="100"/>
      <c r="VBS196" s="78"/>
      <c r="VBT196" s="81"/>
      <c r="VBU196" s="102"/>
      <c r="VBV196" s="80"/>
      <c r="VBW196" s="78"/>
      <c r="VBX196" s="78"/>
      <c r="VBY196" s="78"/>
      <c r="VBZ196" s="78"/>
      <c r="VCA196" s="83"/>
      <c r="VCB196" s="84"/>
      <c r="VCC196" s="84"/>
      <c r="VCD196" s="84"/>
      <c r="VCE196" s="85"/>
      <c r="VCF196" s="78"/>
      <c r="VCG196" s="78"/>
      <c r="VCH196" s="78"/>
      <c r="VCI196" s="100"/>
      <c r="VCJ196" s="78"/>
      <c r="VCK196" s="81"/>
      <c r="VCL196" s="102"/>
      <c r="VCM196" s="80"/>
      <c r="VCN196" s="78"/>
      <c r="VCO196" s="78"/>
      <c r="VCP196" s="78"/>
      <c r="VCQ196" s="78"/>
      <c r="VCR196" s="83"/>
      <c r="VCS196" s="84"/>
      <c r="VCT196" s="84"/>
      <c r="VCU196" s="84"/>
      <c r="VCV196" s="85"/>
      <c r="VCW196" s="78"/>
      <c r="VCX196" s="78"/>
      <c r="VCY196" s="78"/>
      <c r="VCZ196" s="100"/>
      <c r="VDA196" s="78"/>
      <c r="VDB196" s="81"/>
      <c r="VDC196" s="102"/>
      <c r="VDD196" s="80"/>
      <c r="VDE196" s="78"/>
      <c r="VDF196" s="78"/>
      <c r="VDG196" s="78"/>
      <c r="VDH196" s="78"/>
      <c r="VDI196" s="83"/>
      <c r="VDJ196" s="84"/>
      <c r="VDK196" s="84"/>
      <c r="VDL196" s="84"/>
      <c r="VDM196" s="85"/>
      <c r="VDN196" s="78"/>
      <c r="VDO196" s="78"/>
      <c r="VDP196" s="78"/>
      <c r="VDQ196" s="100"/>
      <c r="VDR196" s="78"/>
      <c r="VDS196" s="81"/>
      <c r="VDT196" s="102"/>
      <c r="VDU196" s="80"/>
      <c r="VDV196" s="78"/>
      <c r="VDW196" s="78"/>
      <c r="VDX196" s="78"/>
      <c r="VDY196" s="78"/>
      <c r="VDZ196" s="83"/>
      <c r="VEA196" s="84"/>
      <c r="VEB196" s="84"/>
      <c r="VEC196" s="84"/>
      <c r="VED196" s="85"/>
      <c r="VEE196" s="78"/>
      <c r="VEF196" s="78"/>
      <c r="VEG196" s="78"/>
      <c r="VEH196" s="100"/>
      <c r="VEI196" s="78"/>
      <c r="VEJ196" s="81"/>
      <c r="VEK196" s="102"/>
      <c r="VEL196" s="80"/>
      <c r="VEM196" s="78"/>
      <c r="VEN196" s="78"/>
      <c r="VEO196" s="78"/>
      <c r="VEP196" s="78"/>
      <c r="VEQ196" s="83"/>
      <c r="VER196" s="84"/>
      <c r="VES196" s="84"/>
      <c r="VET196" s="84"/>
      <c r="VEU196" s="85"/>
      <c r="VEV196" s="78"/>
      <c r="VEW196" s="78"/>
      <c r="VEX196" s="78"/>
      <c r="VEY196" s="100"/>
      <c r="VEZ196" s="78"/>
      <c r="VFA196" s="81"/>
      <c r="VFB196" s="102"/>
      <c r="VFC196" s="80"/>
      <c r="VFD196" s="78"/>
      <c r="VFE196" s="78"/>
      <c r="VFF196" s="78"/>
      <c r="VFG196" s="78"/>
      <c r="VFH196" s="83"/>
      <c r="VFI196" s="84"/>
      <c r="VFJ196" s="84"/>
      <c r="VFK196" s="84"/>
      <c r="VFL196" s="85"/>
      <c r="VFM196" s="78"/>
      <c r="VFN196" s="78"/>
      <c r="VFO196" s="78"/>
      <c r="VFP196" s="100"/>
      <c r="VFQ196" s="78"/>
      <c r="VFR196" s="81"/>
      <c r="VFS196" s="102"/>
      <c r="VFT196" s="80"/>
      <c r="VFU196" s="78"/>
      <c r="VFV196" s="78"/>
      <c r="VFW196" s="78"/>
      <c r="VFX196" s="78"/>
      <c r="VFY196" s="83"/>
      <c r="VFZ196" s="84"/>
      <c r="VGA196" s="84"/>
      <c r="VGB196" s="84"/>
      <c r="VGC196" s="85"/>
      <c r="VGD196" s="78"/>
      <c r="VGE196" s="78"/>
      <c r="VGF196" s="78"/>
      <c r="VGG196" s="100"/>
      <c r="VGH196" s="78"/>
      <c r="VGI196" s="81"/>
      <c r="VGJ196" s="102"/>
      <c r="VGK196" s="80"/>
      <c r="VGL196" s="78"/>
      <c r="VGM196" s="78"/>
      <c r="VGN196" s="78"/>
      <c r="VGO196" s="78"/>
      <c r="VGP196" s="83"/>
      <c r="VGQ196" s="84"/>
      <c r="VGR196" s="84"/>
      <c r="VGS196" s="84"/>
      <c r="VGT196" s="85"/>
      <c r="VGU196" s="78"/>
      <c r="VGV196" s="78"/>
      <c r="VGW196" s="78"/>
      <c r="VGX196" s="100"/>
      <c r="VGY196" s="78"/>
      <c r="VGZ196" s="81"/>
      <c r="VHA196" s="102"/>
      <c r="VHB196" s="80"/>
      <c r="VHC196" s="78"/>
      <c r="VHD196" s="78"/>
      <c r="VHE196" s="78"/>
      <c r="VHF196" s="78"/>
      <c r="VHG196" s="83"/>
      <c r="VHH196" s="84"/>
      <c r="VHI196" s="84"/>
      <c r="VHJ196" s="84"/>
      <c r="VHK196" s="85"/>
      <c r="VHL196" s="78"/>
      <c r="VHM196" s="78"/>
      <c r="VHN196" s="78"/>
      <c r="VHO196" s="100"/>
      <c r="VHP196" s="78"/>
      <c r="VHQ196" s="81"/>
      <c r="VHR196" s="102"/>
      <c r="VHS196" s="80"/>
      <c r="VHT196" s="78"/>
      <c r="VHU196" s="78"/>
      <c r="VHV196" s="78"/>
      <c r="VHW196" s="78"/>
      <c r="VHX196" s="83"/>
      <c r="VHY196" s="84"/>
      <c r="VHZ196" s="84"/>
      <c r="VIA196" s="84"/>
      <c r="VIB196" s="85"/>
      <c r="VIC196" s="78"/>
      <c r="VID196" s="78"/>
      <c r="VIE196" s="78"/>
      <c r="VIF196" s="100"/>
      <c r="VIG196" s="78"/>
      <c r="VIH196" s="81"/>
      <c r="VII196" s="102"/>
      <c r="VIJ196" s="80"/>
      <c r="VIK196" s="78"/>
      <c r="VIL196" s="78"/>
      <c r="VIM196" s="78"/>
      <c r="VIN196" s="78"/>
      <c r="VIO196" s="83"/>
      <c r="VIP196" s="84"/>
      <c r="VIQ196" s="84"/>
      <c r="VIR196" s="84"/>
      <c r="VIS196" s="85"/>
      <c r="VIT196" s="78"/>
      <c r="VIU196" s="78"/>
      <c r="VIV196" s="78"/>
      <c r="VIW196" s="100"/>
      <c r="VIX196" s="78"/>
      <c r="VIY196" s="81"/>
      <c r="VIZ196" s="102"/>
      <c r="VJA196" s="80"/>
      <c r="VJB196" s="78"/>
      <c r="VJC196" s="78"/>
      <c r="VJD196" s="78"/>
      <c r="VJE196" s="78"/>
      <c r="VJF196" s="83"/>
      <c r="VJG196" s="84"/>
      <c r="VJH196" s="84"/>
      <c r="VJI196" s="84"/>
      <c r="VJJ196" s="85"/>
      <c r="VJK196" s="78"/>
      <c r="VJL196" s="78"/>
      <c r="VJM196" s="78"/>
      <c r="VJN196" s="100"/>
      <c r="VJO196" s="78"/>
      <c r="VJP196" s="81"/>
      <c r="VJQ196" s="102"/>
      <c r="VJR196" s="80"/>
      <c r="VJS196" s="78"/>
      <c r="VJT196" s="78"/>
      <c r="VJU196" s="78"/>
      <c r="VJV196" s="78"/>
      <c r="VJW196" s="83"/>
      <c r="VJX196" s="84"/>
      <c r="VJY196" s="84"/>
      <c r="VJZ196" s="84"/>
      <c r="VKA196" s="85"/>
      <c r="VKB196" s="78"/>
      <c r="VKC196" s="78"/>
      <c r="VKD196" s="78"/>
      <c r="VKE196" s="100"/>
      <c r="VKF196" s="78"/>
      <c r="VKG196" s="81"/>
      <c r="VKH196" s="102"/>
      <c r="VKI196" s="80"/>
      <c r="VKJ196" s="78"/>
      <c r="VKK196" s="78"/>
      <c r="VKL196" s="78"/>
      <c r="VKM196" s="78"/>
      <c r="VKN196" s="83"/>
      <c r="VKO196" s="84"/>
      <c r="VKP196" s="84"/>
      <c r="VKQ196" s="84"/>
      <c r="VKR196" s="85"/>
      <c r="VKS196" s="78"/>
      <c r="VKT196" s="78"/>
      <c r="VKU196" s="78"/>
      <c r="VKV196" s="100"/>
      <c r="VKW196" s="78"/>
      <c r="VKX196" s="81"/>
      <c r="VKY196" s="102"/>
      <c r="VKZ196" s="80"/>
      <c r="VLA196" s="78"/>
      <c r="VLB196" s="78"/>
      <c r="VLC196" s="78"/>
      <c r="VLD196" s="78"/>
      <c r="VLE196" s="83"/>
      <c r="VLF196" s="84"/>
      <c r="VLG196" s="84"/>
      <c r="VLH196" s="84"/>
      <c r="VLI196" s="85"/>
      <c r="VLJ196" s="78"/>
      <c r="VLK196" s="78"/>
      <c r="VLL196" s="78"/>
      <c r="VLM196" s="100"/>
      <c r="VLN196" s="78"/>
      <c r="VLO196" s="81"/>
      <c r="VLP196" s="102"/>
      <c r="VLQ196" s="80"/>
      <c r="VLR196" s="78"/>
      <c r="VLS196" s="78"/>
      <c r="VLT196" s="78"/>
      <c r="VLU196" s="78"/>
      <c r="VLV196" s="83"/>
      <c r="VLW196" s="84"/>
      <c r="VLX196" s="84"/>
      <c r="VLY196" s="84"/>
      <c r="VLZ196" s="85"/>
      <c r="VMA196" s="78"/>
      <c r="VMB196" s="78"/>
      <c r="VMC196" s="78"/>
      <c r="VMD196" s="100"/>
      <c r="VME196" s="78"/>
      <c r="VMF196" s="81"/>
      <c r="VMG196" s="102"/>
      <c r="VMH196" s="80"/>
      <c r="VMI196" s="78"/>
      <c r="VMJ196" s="78"/>
      <c r="VMK196" s="78"/>
      <c r="VML196" s="78"/>
      <c r="VMM196" s="83"/>
      <c r="VMN196" s="84"/>
      <c r="VMO196" s="84"/>
      <c r="VMP196" s="84"/>
      <c r="VMQ196" s="85"/>
      <c r="VMR196" s="78"/>
      <c r="VMS196" s="78"/>
      <c r="VMT196" s="78"/>
      <c r="VMU196" s="100"/>
      <c r="VMV196" s="78"/>
      <c r="VMW196" s="81"/>
      <c r="VMX196" s="102"/>
      <c r="VMY196" s="80"/>
      <c r="VMZ196" s="78"/>
      <c r="VNA196" s="78"/>
      <c r="VNB196" s="78"/>
      <c r="VNC196" s="78"/>
      <c r="VND196" s="83"/>
      <c r="VNE196" s="84"/>
      <c r="VNF196" s="84"/>
      <c r="VNG196" s="84"/>
      <c r="VNH196" s="85"/>
      <c r="VNI196" s="78"/>
      <c r="VNJ196" s="78"/>
      <c r="VNK196" s="78"/>
      <c r="VNL196" s="100"/>
      <c r="VNM196" s="78"/>
      <c r="VNN196" s="81"/>
      <c r="VNO196" s="102"/>
      <c r="VNP196" s="80"/>
      <c r="VNQ196" s="78"/>
      <c r="VNR196" s="78"/>
      <c r="VNS196" s="78"/>
      <c r="VNT196" s="78"/>
      <c r="VNU196" s="83"/>
      <c r="VNV196" s="84"/>
      <c r="VNW196" s="84"/>
      <c r="VNX196" s="84"/>
      <c r="VNY196" s="85"/>
      <c r="VNZ196" s="78"/>
      <c r="VOA196" s="78"/>
      <c r="VOB196" s="78"/>
      <c r="VOC196" s="100"/>
      <c r="VOD196" s="78"/>
      <c r="VOE196" s="81"/>
      <c r="VOF196" s="102"/>
      <c r="VOG196" s="80"/>
      <c r="VOH196" s="78"/>
      <c r="VOI196" s="78"/>
      <c r="VOJ196" s="78"/>
      <c r="VOK196" s="78"/>
      <c r="VOL196" s="83"/>
      <c r="VOM196" s="84"/>
      <c r="VON196" s="84"/>
      <c r="VOO196" s="84"/>
      <c r="VOP196" s="85"/>
      <c r="VOQ196" s="78"/>
      <c r="VOR196" s="78"/>
      <c r="VOS196" s="78"/>
      <c r="VOT196" s="100"/>
      <c r="VOU196" s="78"/>
      <c r="VOV196" s="81"/>
      <c r="VOW196" s="102"/>
      <c r="VOX196" s="80"/>
      <c r="VOY196" s="78"/>
      <c r="VOZ196" s="78"/>
      <c r="VPA196" s="78"/>
      <c r="VPB196" s="78"/>
      <c r="VPC196" s="83"/>
      <c r="VPD196" s="84"/>
      <c r="VPE196" s="84"/>
      <c r="VPF196" s="84"/>
      <c r="VPG196" s="85"/>
      <c r="VPH196" s="78"/>
      <c r="VPI196" s="78"/>
      <c r="VPJ196" s="78"/>
      <c r="VPK196" s="100"/>
      <c r="VPL196" s="78"/>
      <c r="VPM196" s="81"/>
      <c r="VPN196" s="102"/>
      <c r="VPO196" s="80"/>
      <c r="VPP196" s="78"/>
      <c r="VPQ196" s="78"/>
      <c r="VPR196" s="78"/>
      <c r="VPS196" s="78"/>
      <c r="VPT196" s="83"/>
      <c r="VPU196" s="84"/>
      <c r="VPV196" s="84"/>
      <c r="VPW196" s="84"/>
      <c r="VPX196" s="85"/>
      <c r="VPY196" s="78"/>
      <c r="VPZ196" s="78"/>
      <c r="VQA196" s="78"/>
      <c r="VQB196" s="100"/>
      <c r="VQC196" s="78"/>
      <c r="VQD196" s="81"/>
      <c r="VQE196" s="102"/>
      <c r="VQF196" s="80"/>
      <c r="VQG196" s="78"/>
      <c r="VQH196" s="78"/>
      <c r="VQI196" s="78"/>
      <c r="VQJ196" s="78"/>
      <c r="VQK196" s="83"/>
      <c r="VQL196" s="84"/>
      <c r="VQM196" s="84"/>
      <c r="VQN196" s="84"/>
      <c r="VQO196" s="85"/>
      <c r="VQP196" s="78"/>
      <c r="VQQ196" s="78"/>
      <c r="VQR196" s="78"/>
      <c r="VQS196" s="100"/>
      <c r="VQT196" s="78"/>
      <c r="VQU196" s="81"/>
      <c r="VQV196" s="102"/>
      <c r="VQW196" s="80"/>
      <c r="VQX196" s="78"/>
      <c r="VQY196" s="78"/>
      <c r="VQZ196" s="78"/>
      <c r="VRA196" s="78"/>
      <c r="VRB196" s="83"/>
      <c r="VRC196" s="84"/>
      <c r="VRD196" s="84"/>
      <c r="VRE196" s="84"/>
      <c r="VRF196" s="85"/>
      <c r="VRG196" s="78"/>
      <c r="VRH196" s="78"/>
      <c r="VRI196" s="78"/>
      <c r="VRJ196" s="100"/>
      <c r="VRK196" s="78"/>
      <c r="VRL196" s="81"/>
      <c r="VRM196" s="102"/>
      <c r="VRN196" s="80"/>
      <c r="VRO196" s="78"/>
      <c r="VRP196" s="78"/>
      <c r="VRQ196" s="78"/>
      <c r="VRR196" s="78"/>
      <c r="VRS196" s="83"/>
      <c r="VRT196" s="84"/>
      <c r="VRU196" s="84"/>
      <c r="VRV196" s="84"/>
      <c r="VRW196" s="85"/>
      <c r="VRX196" s="78"/>
      <c r="VRY196" s="78"/>
      <c r="VRZ196" s="78"/>
      <c r="VSA196" s="100"/>
      <c r="VSB196" s="78"/>
      <c r="VSC196" s="81"/>
      <c r="VSD196" s="102"/>
      <c r="VSE196" s="80"/>
      <c r="VSF196" s="78"/>
      <c r="VSG196" s="78"/>
      <c r="VSH196" s="78"/>
      <c r="VSI196" s="78"/>
      <c r="VSJ196" s="83"/>
      <c r="VSK196" s="84"/>
      <c r="VSL196" s="84"/>
      <c r="VSM196" s="84"/>
      <c r="VSN196" s="85"/>
      <c r="VSO196" s="78"/>
      <c r="VSP196" s="78"/>
      <c r="VSQ196" s="78"/>
      <c r="VSR196" s="100"/>
      <c r="VSS196" s="78"/>
      <c r="VST196" s="81"/>
      <c r="VSU196" s="102"/>
      <c r="VSV196" s="80"/>
      <c r="VSW196" s="78"/>
      <c r="VSX196" s="78"/>
      <c r="VSY196" s="78"/>
      <c r="VSZ196" s="78"/>
      <c r="VTA196" s="83"/>
      <c r="VTB196" s="84"/>
      <c r="VTC196" s="84"/>
      <c r="VTD196" s="84"/>
      <c r="VTE196" s="85"/>
      <c r="VTF196" s="78"/>
      <c r="VTG196" s="78"/>
      <c r="VTH196" s="78"/>
      <c r="VTI196" s="100"/>
      <c r="VTJ196" s="78"/>
      <c r="VTK196" s="81"/>
      <c r="VTL196" s="102"/>
      <c r="VTM196" s="80"/>
      <c r="VTN196" s="78"/>
      <c r="VTO196" s="78"/>
      <c r="VTP196" s="78"/>
      <c r="VTQ196" s="78"/>
      <c r="VTR196" s="83"/>
      <c r="VTS196" s="84"/>
      <c r="VTT196" s="84"/>
      <c r="VTU196" s="84"/>
      <c r="VTV196" s="85"/>
      <c r="VTW196" s="78"/>
      <c r="VTX196" s="78"/>
      <c r="VTY196" s="78"/>
      <c r="VTZ196" s="100"/>
      <c r="VUA196" s="78"/>
      <c r="VUB196" s="81"/>
      <c r="VUC196" s="102"/>
      <c r="VUD196" s="80"/>
      <c r="VUE196" s="78"/>
      <c r="VUF196" s="78"/>
      <c r="VUG196" s="78"/>
      <c r="VUH196" s="78"/>
      <c r="VUI196" s="83"/>
      <c r="VUJ196" s="84"/>
      <c r="VUK196" s="84"/>
      <c r="VUL196" s="84"/>
      <c r="VUM196" s="85"/>
      <c r="VUN196" s="78"/>
      <c r="VUO196" s="78"/>
      <c r="VUP196" s="78"/>
      <c r="VUQ196" s="100"/>
      <c r="VUR196" s="78"/>
      <c r="VUS196" s="81"/>
      <c r="VUT196" s="102"/>
      <c r="VUU196" s="80"/>
      <c r="VUV196" s="78"/>
      <c r="VUW196" s="78"/>
      <c r="VUX196" s="78"/>
      <c r="VUY196" s="78"/>
      <c r="VUZ196" s="83"/>
      <c r="VVA196" s="84"/>
      <c r="VVB196" s="84"/>
      <c r="VVC196" s="84"/>
      <c r="VVD196" s="85"/>
      <c r="VVE196" s="78"/>
      <c r="VVF196" s="78"/>
      <c r="VVG196" s="78"/>
      <c r="VVH196" s="100"/>
      <c r="VVI196" s="78"/>
      <c r="VVJ196" s="81"/>
      <c r="VVK196" s="102"/>
      <c r="VVL196" s="80"/>
      <c r="VVM196" s="78"/>
      <c r="VVN196" s="78"/>
      <c r="VVO196" s="78"/>
      <c r="VVP196" s="78"/>
      <c r="VVQ196" s="83"/>
      <c r="VVR196" s="84"/>
      <c r="VVS196" s="84"/>
      <c r="VVT196" s="84"/>
      <c r="VVU196" s="85"/>
      <c r="VVV196" s="78"/>
      <c r="VVW196" s="78"/>
      <c r="VVX196" s="78"/>
      <c r="VVY196" s="100"/>
      <c r="VVZ196" s="78"/>
      <c r="VWA196" s="81"/>
      <c r="VWB196" s="102"/>
      <c r="VWC196" s="80"/>
      <c r="VWD196" s="78"/>
      <c r="VWE196" s="78"/>
      <c r="VWF196" s="78"/>
      <c r="VWG196" s="78"/>
      <c r="VWH196" s="83"/>
      <c r="VWI196" s="84"/>
      <c r="VWJ196" s="84"/>
      <c r="VWK196" s="84"/>
      <c r="VWL196" s="85"/>
      <c r="VWM196" s="78"/>
      <c r="VWN196" s="78"/>
      <c r="VWO196" s="78"/>
      <c r="VWP196" s="100"/>
      <c r="VWQ196" s="78"/>
      <c r="VWR196" s="81"/>
      <c r="VWS196" s="102"/>
      <c r="VWT196" s="80"/>
      <c r="VWU196" s="78"/>
      <c r="VWV196" s="78"/>
      <c r="VWW196" s="78"/>
      <c r="VWX196" s="78"/>
      <c r="VWY196" s="83"/>
      <c r="VWZ196" s="84"/>
      <c r="VXA196" s="84"/>
      <c r="VXB196" s="84"/>
      <c r="VXC196" s="85"/>
      <c r="VXD196" s="78"/>
      <c r="VXE196" s="78"/>
      <c r="VXF196" s="78"/>
      <c r="VXG196" s="100"/>
      <c r="VXH196" s="78"/>
      <c r="VXI196" s="81"/>
      <c r="VXJ196" s="102"/>
      <c r="VXK196" s="80"/>
      <c r="VXL196" s="78"/>
      <c r="VXM196" s="78"/>
      <c r="VXN196" s="78"/>
      <c r="VXO196" s="78"/>
      <c r="VXP196" s="83"/>
      <c r="VXQ196" s="84"/>
      <c r="VXR196" s="84"/>
      <c r="VXS196" s="84"/>
      <c r="VXT196" s="85"/>
      <c r="VXU196" s="78"/>
      <c r="VXV196" s="78"/>
      <c r="VXW196" s="78"/>
      <c r="VXX196" s="100"/>
      <c r="VXY196" s="78"/>
      <c r="VXZ196" s="81"/>
      <c r="VYA196" s="102"/>
      <c r="VYB196" s="80"/>
      <c r="VYC196" s="78"/>
      <c r="VYD196" s="78"/>
      <c r="VYE196" s="78"/>
      <c r="VYF196" s="78"/>
      <c r="VYG196" s="83"/>
      <c r="VYH196" s="84"/>
      <c r="VYI196" s="84"/>
      <c r="VYJ196" s="84"/>
      <c r="VYK196" s="85"/>
      <c r="VYL196" s="78"/>
      <c r="VYM196" s="78"/>
      <c r="VYN196" s="78"/>
      <c r="VYO196" s="100"/>
      <c r="VYP196" s="78"/>
      <c r="VYQ196" s="81"/>
      <c r="VYR196" s="102"/>
      <c r="VYS196" s="80"/>
      <c r="VYT196" s="78"/>
      <c r="VYU196" s="78"/>
      <c r="VYV196" s="78"/>
      <c r="VYW196" s="78"/>
      <c r="VYX196" s="83"/>
      <c r="VYY196" s="84"/>
      <c r="VYZ196" s="84"/>
      <c r="VZA196" s="84"/>
      <c r="VZB196" s="85"/>
      <c r="VZC196" s="78"/>
      <c r="VZD196" s="78"/>
      <c r="VZE196" s="78"/>
      <c r="VZF196" s="100"/>
      <c r="VZG196" s="78"/>
      <c r="VZH196" s="81"/>
      <c r="VZI196" s="102"/>
      <c r="VZJ196" s="80"/>
      <c r="VZK196" s="78"/>
      <c r="VZL196" s="78"/>
      <c r="VZM196" s="78"/>
      <c r="VZN196" s="78"/>
      <c r="VZO196" s="83"/>
      <c r="VZP196" s="84"/>
      <c r="VZQ196" s="84"/>
      <c r="VZR196" s="84"/>
      <c r="VZS196" s="85"/>
      <c r="VZT196" s="78"/>
      <c r="VZU196" s="78"/>
      <c r="VZV196" s="78"/>
      <c r="VZW196" s="100"/>
      <c r="VZX196" s="78"/>
      <c r="VZY196" s="81"/>
      <c r="VZZ196" s="102"/>
      <c r="WAA196" s="80"/>
      <c r="WAB196" s="78"/>
      <c r="WAC196" s="78"/>
      <c r="WAD196" s="78"/>
      <c r="WAE196" s="78"/>
      <c r="WAF196" s="83"/>
      <c r="WAG196" s="84"/>
      <c r="WAH196" s="84"/>
      <c r="WAI196" s="84"/>
      <c r="WAJ196" s="85"/>
      <c r="WAK196" s="78"/>
      <c r="WAL196" s="78"/>
      <c r="WAM196" s="78"/>
      <c r="WAN196" s="100"/>
      <c r="WAO196" s="78"/>
      <c r="WAP196" s="81"/>
      <c r="WAQ196" s="102"/>
      <c r="WAR196" s="80"/>
      <c r="WAS196" s="78"/>
      <c r="WAT196" s="78"/>
      <c r="WAU196" s="78"/>
      <c r="WAV196" s="78"/>
      <c r="WAW196" s="83"/>
      <c r="WAX196" s="84"/>
      <c r="WAY196" s="84"/>
      <c r="WAZ196" s="84"/>
      <c r="WBA196" s="85"/>
      <c r="WBB196" s="78"/>
      <c r="WBC196" s="78"/>
      <c r="WBD196" s="78"/>
      <c r="WBE196" s="100"/>
      <c r="WBF196" s="78"/>
      <c r="WBG196" s="81"/>
      <c r="WBH196" s="102"/>
      <c r="WBI196" s="80"/>
      <c r="WBJ196" s="78"/>
      <c r="WBK196" s="78"/>
      <c r="WBL196" s="78"/>
      <c r="WBM196" s="78"/>
      <c r="WBN196" s="83"/>
      <c r="WBO196" s="84"/>
      <c r="WBP196" s="84"/>
      <c r="WBQ196" s="84"/>
      <c r="WBR196" s="85"/>
      <c r="WBS196" s="78"/>
      <c r="WBT196" s="78"/>
      <c r="WBU196" s="78"/>
      <c r="WBV196" s="100"/>
      <c r="WBW196" s="78"/>
      <c r="WBX196" s="81"/>
      <c r="WBY196" s="102"/>
      <c r="WBZ196" s="80"/>
      <c r="WCA196" s="78"/>
      <c r="WCB196" s="78"/>
      <c r="WCC196" s="78"/>
      <c r="WCD196" s="78"/>
      <c r="WCE196" s="83"/>
      <c r="WCF196" s="84"/>
      <c r="WCG196" s="84"/>
      <c r="WCH196" s="84"/>
      <c r="WCI196" s="85"/>
      <c r="WCJ196" s="78"/>
      <c r="WCK196" s="78"/>
      <c r="WCL196" s="78"/>
      <c r="WCM196" s="100"/>
      <c r="WCN196" s="78"/>
      <c r="WCO196" s="81"/>
      <c r="WCP196" s="102"/>
      <c r="WCQ196" s="80"/>
      <c r="WCR196" s="78"/>
      <c r="WCS196" s="78"/>
      <c r="WCT196" s="78"/>
      <c r="WCU196" s="78"/>
      <c r="WCV196" s="83"/>
      <c r="WCW196" s="84"/>
      <c r="WCX196" s="84"/>
      <c r="WCY196" s="84"/>
      <c r="WCZ196" s="85"/>
      <c r="WDA196" s="78"/>
      <c r="WDB196" s="78"/>
      <c r="WDC196" s="78"/>
      <c r="WDD196" s="100"/>
      <c r="WDE196" s="78"/>
      <c r="WDF196" s="81"/>
      <c r="WDG196" s="102"/>
      <c r="WDH196" s="80"/>
      <c r="WDI196" s="78"/>
      <c r="WDJ196" s="78"/>
      <c r="WDK196" s="78"/>
      <c r="WDL196" s="78"/>
      <c r="WDM196" s="83"/>
      <c r="WDN196" s="84"/>
      <c r="WDO196" s="84"/>
      <c r="WDP196" s="84"/>
      <c r="WDQ196" s="85"/>
      <c r="WDR196" s="78"/>
      <c r="WDS196" s="78"/>
      <c r="WDT196" s="78"/>
      <c r="WDU196" s="100"/>
      <c r="WDV196" s="78"/>
      <c r="WDW196" s="81"/>
      <c r="WDX196" s="102"/>
      <c r="WDY196" s="80"/>
      <c r="WDZ196" s="78"/>
      <c r="WEA196" s="78"/>
      <c r="WEB196" s="78"/>
      <c r="WEC196" s="78"/>
      <c r="WED196" s="83"/>
      <c r="WEE196" s="84"/>
      <c r="WEF196" s="84"/>
      <c r="WEG196" s="84"/>
      <c r="WEH196" s="85"/>
      <c r="WEI196" s="78"/>
      <c r="WEJ196" s="78"/>
      <c r="WEK196" s="78"/>
      <c r="WEL196" s="100"/>
      <c r="WEM196" s="78"/>
      <c r="WEN196" s="81"/>
      <c r="WEO196" s="102"/>
      <c r="WEP196" s="80"/>
      <c r="WEQ196" s="78"/>
      <c r="WER196" s="78"/>
      <c r="WES196" s="78"/>
      <c r="WET196" s="78"/>
      <c r="WEU196" s="83"/>
      <c r="WEV196" s="84"/>
      <c r="WEW196" s="84"/>
      <c r="WEX196" s="84"/>
      <c r="WEY196" s="85"/>
      <c r="WEZ196" s="78"/>
      <c r="WFA196" s="78"/>
      <c r="WFB196" s="78"/>
      <c r="WFC196" s="100"/>
      <c r="WFD196" s="78"/>
      <c r="WFE196" s="81"/>
      <c r="WFF196" s="102"/>
      <c r="WFG196" s="80"/>
      <c r="WFH196" s="78"/>
      <c r="WFI196" s="78"/>
      <c r="WFJ196" s="78"/>
      <c r="WFK196" s="78"/>
      <c r="WFL196" s="83"/>
      <c r="WFM196" s="84"/>
      <c r="WFN196" s="84"/>
      <c r="WFO196" s="84"/>
      <c r="WFP196" s="85"/>
      <c r="WFQ196" s="78"/>
      <c r="WFR196" s="78"/>
      <c r="WFS196" s="78"/>
      <c r="WFT196" s="100"/>
      <c r="WFU196" s="78"/>
      <c r="WFV196" s="81"/>
      <c r="WFW196" s="102"/>
      <c r="WFX196" s="80"/>
      <c r="WFY196" s="78"/>
      <c r="WFZ196" s="78"/>
      <c r="WGA196" s="78"/>
      <c r="WGB196" s="78"/>
      <c r="WGC196" s="83"/>
      <c r="WGD196" s="84"/>
      <c r="WGE196" s="84"/>
      <c r="WGF196" s="84"/>
      <c r="WGG196" s="85"/>
      <c r="WGH196" s="78"/>
      <c r="WGI196" s="78"/>
      <c r="WGJ196" s="78"/>
      <c r="WGK196" s="100"/>
      <c r="WGL196" s="78"/>
      <c r="WGM196" s="81"/>
      <c r="WGN196" s="102"/>
      <c r="WGO196" s="80"/>
      <c r="WGP196" s="78"/>
      <c r="WGQ196" s="78"/>
      <c r="WGR196" s="78"/>
      <c r="WGS196" s="78"/>
      <c r="WGT196" s="83"/>
      <c r="WGU196" s="84"/>
      <c r="WGV196" s="84"/>
      <c r="WGW196" s="84"/>
      <c r="WGX196" s="85"/>
      <c r="WGY196" s="78"/>
      <c r="WGZ196" s="78"/>
      <c r="WHA196" s="78"/>
      <c r="WHB196" s="100"/>
      <c r="WHC196" s="78"/>
      <c r="WHD196" s="81"/>
      <c r="WHE196" s="102"/>
      <c r="WHF196" s="80"/>
      <c r="WHG196" s="78"/>
      <c r="WHH196" s="78"/>
      <c r="WHI196" s="78"/>
      <c r="WHJ196" s="78"/>
      <c r="WHK196" s="83"/>
      <c r="WHL196" s="84"/>
      <c r="WHM196" s="84"/>
      <c r="WHN196" s="84"/>
      <c r="WHO196" s="85"/>
      <c r="WHP196" s="78"/>
      <c r="WHQ196" s="78"/>
      <c r="WHR196" s="78"/>
      <c r="WHS196" s="100"/>
      <c r="WHT196" s="78"/>
      <c r="WHU196" s="81"/>
      <c r="WHV196" s="102"/>
      <c r="WHW196" s="80"/>
      <c r="WHX196" s="78"/>
      <c r="WHY196" s="78"/>
      <c r="WHZ196" s="78"/>
      <c r="WIA196" s="78"/>
      <c r="WIB196" s="83"/>
      <c r="WIC196" s="84"/>
      <c r="WID196" s="84"/>
      <c r="WIE196" s="84"/>
      <c r="WIF196" s="85"/>
      <c r="WIG196" s="78"/>
      <c r="WIH196" s="78"/>
      <c r="WII196" s="78"/>
      <c r="WIJ196" s="100"/>
      <c r="WIK196" s="78"/>
      <c r="WIL196" s="81"/>
      <c r="WIM196" s="102"/>
      <c r="WIN196" s="80"/>
      <c r="WIO196" s="78"/>
      <c r="WIP196" s="78"/>
      <c r="WIQ196" s="78"/>
      <c r="WIR196" s="78"/>
      <c r="WIS196" s="83"/>
      <c r="WIT196" s="84"/>
      <c r="WIU196" s="84"/>
      <c r="WIV196" s="84"/>
      <c r="WIW196" s="85"/>
      <c r="WIX196" s="78"/>
      <c r="WIY196" s="78"/>
      <c r="WIZ196" s="78"/>
      <c r="WJA196" s="100"/>
      <c r="WJB196" s="78"/>
      <c r="WJC196" s="81"/>
      <c r="WJD196" s="102"/>
      <c r="WJE196" s="80"/>
      <c r="WJF196" s="78"/>
      <c r="WJG196" s="78"/>
      <c r="WJH196" s="78"/>
      <c r="WJI196" s="78"/>
      <c r="WJJ196" s="83"/>
      <c r="WJK196" s="84"/>
      <c r="WJL196" s="84"/>
      <c r="WJM196" s="84"/>
      <c r="WJN196" s="85"/>
      <c r="WJO196" s="78"/>
      <c r="WJP196" s="78"/>
      <c r="WJQ196" s="78"/>
      <c r="WJR196" s="100"/>
      <c r="WJS196" s="78"/>
      <c r="WJT196" s="81"/>
      <c r="WJU196" s="102"/>
      <c r="WJV196" s="80"/>
      <c r="WJW196" s="78"/>
      <c r="WJX196" s="78"/>
      <c r="WJY196" s="78"/>
      <c r="WJZ196" s="78"/>
      <c r="WKA196" s="83"/>
      <c r="WKB196" s="84"/>
      <c r="WKC196" s="84"/>
      <c r="WKD196" s="84"/>
      <c r="WKE196" s="85"/>
      <c r="WKF196" s="78"/>
      <c r="WKG196" s="78"/>
      <c r="WKH196" s="78"/>
      <c r="WKI196" s="100"/>
      <c r="WKJ196" s="78"/>
      <c r="WKK196" s="81"/>
      <c r="WKL196" s="102"/>
      <c r="WKM196" s="80"/>
      <c r="WKN196" s="78"/>
      <c r="WKO196" s="78"/>
      <c r="WKP196" s="78"/>
      <c r="WKQ196" s="78"/>
      <c r="WKR196" s="83"/>
      <c r="WKS196" s="84"/>
      <c r="WKT196" s="84"/>
      <c r="WKU196" s="84"/>
      <c r="WKV196" s="85"/>
      <c r="WKW196" s="78"/>
      <c r="WKX196" s="78"/>
      <c r="WKY196" s="78"/>
      <c r="WKZ196" s="100"/>
      <c r="WLA196" s="78"/>
      <c r="WLB196" s="81"/>
      <c r="WLC196" s="102"/>
      <c r="WLD196" s="80"/>
      <c r="WLE196" s="78"/>
      <c r="WLF196" s="78"/>
      <c r="WLG196" s="78"/>
      <c r="WLH196" s="78"/>
      <c r="WLI196" s="83"/>
      <c r="WLJ196" s="84"/>
      <c r="WLK196" s="84"/>
      <c r="WLL196" s="84"/>
      <c r="WLM196" s="85"/>
      <c r="WLN196" s="78"/>
      <c r="WLO196" s="78"/>
      <c r="WLP196" s="78"/>
      <c r="WLQ196" s="100"/>
      <c r="WLR196" s="78"/>
      <c r="WLS196" s="81"/>
      <c r="WLT196" s="102"/>
      <c r="WLU196" s="80"/>
      <c r="WLV196" s="78"/>
      <c r="WLW196" s="78"/>
      <c r="WLX196" s="78"/>
      <c r="WLY196" s="78"/>
      <c r="WLZ196" s="83"/>
      <c r="WMA196" s="84"/>
      <c r="WMB196" s="84"/>
      <c r="WMC196" s="84"/>
      <c r="WMD196" s="85"/>
      <c r="WME196" s="78"/>
      <c r="WMF196" s="78"/>
      <c r="WMG196" s="78"/>
      <c r="WMH196" s="100"/>
      <c r="WMI196" s="78"/>
      <c r="WMJ196" s="81"/>
      <c r="WMK196" s="102"/>
      <c r="WML196" s="80"/>
      <c r="WMM196" s="78"/>
      <c r="WMN196" s="78"/>
      <c r="WMO196" s="78"/>
      <c r="WMP196" s="78"/>
      <c r="WMQ196" s="83"/>
      <c r="WMR196" s="84"/>
      <c r="WMS196" s="84"/>
      <c r="WMT196" s="84"/>
      <c r="WMU196" s="85"/>
      <c r="WMV196" s="78"/>
      <c r="WMW196" s="78"/>
      <c r="WMX196" s="78"/>
      <c r="WMY196" s="100"/>
      <c r="WMZ196" s="78"/>
      <c r="WNA196" s="81"/>
      <c r="WNB196" s="102"/>
      <c r="WNC196" s="80"/>
      <c r="WND196" s="78"/>
      <c r="WNE196" s="78"/>
      <c r="WNF196" s="78"/>
      <c r="WNG196" s="78"/>
      <c r="WNH196" s="83"/>
      <c r="WNI196" s="84"/>
      <c r="WNJ196" s="84"/>
      <c r="WNK196" s="84"/>
      <c r="WNL196" s="85"/>
      <c r="WNM196" s="78"/>
      <c r="WNN196" s="78"/>
      <c r="WNO196" s="78"/>
      <c r="WNP196" s="100"/>
      <c r="WNQ196" s="78"/>
      <c r="WNR196" s="81"/>
      <c r="WNS196" s="102"/>
      <c r="WNT196" s="80"/>
      <c r="WNU196" s="78"/>
      <c r="WNV196" s="78"/>
      <c r="WNW196" s="78"/>
      <c r="WNX196" s="78"/>
      <c r="WNY196" s="83"/>
      <c r="WNZ196" s="84"/>
      <c r="WOA196" s="84"/>
      <c r="WOB196" s="84"/>
      <c r="WOC196" s="85"/>
      <c r="WOD196" s="78"/>
      <c r="WOE196" s="78"/>
      <c r="WOF196" s="78"/>
      <c r="WOG196" s="100"/>
      <c r="WOH196" s="78"/>
      <c r="WOI196" s="81"/>
      <c r="WOJ196" s="102"/>
      <c r="WOK196" s="80"/>
      <c r="WOL196" s="78"/>
      <c r="WOM196" s="78"/>
      <c r="WON196" s="78"/>
      <c r="WOO196" s="78"/>
      <c r="WOP196" s="83"/>
      <c r="WOQ196" s="84"/>
      <c r="WOR196" s="84"/>
      <c r="WOS196" s="84"/>
      <c r="WOT196" s="85"/>
      <c r="WOU196" s="78"/>
      <c r="WOV196" s="78"/>
      <c r="WOW196" s="78"/>
      <c r="WOX196" s="100"/>
      <c r="WOY196" s="78"/>
      <c r="WOZ196" s="81"/>
      <c r="WPA196" s="102"/>
      <c r="WPB196" s="80"/>
      <c r="WPC196" s="78"/>
      <c r="WPD196" s="78"/>
      <c r="WPE196" s="78"/>
      <c r="WPF196" s="78"/>
      <c r="WPG196" s="83"/>
      <c r="WPH196" s="84"/>
      <c r="WPI196" s="84"/>
      <c r="WPJ196" s="84"/>
      <c r="WPK196" s="85"/>
      <c r="WPL196" s="78"/>
      <c r="WPM196" s="78"/>
      <c r="WPN196" s="78"/>
      <c r="WPO196" s="100"/>
      <c r="WPP196" s="78"/>
      <c r="WPQ196" s="81"/>
      <c r="WPR196" s="102"/>
      <c r="WPS196" s="80"/>
      <c r="WPT196" s="78"/>
      <c r="WPU196" s="78"/>
      <c r="WPV196" s="78"/>
      <c r="WPW196" s="78"/>
      <c r="WPX196" s="83"/>
      <c r="WPY196" s="84"/>
      <c r="WPZ196" s="84"/>
      <c r="WQA196" s="84"/>
      <c r="WQB196" s="85"/>
      <c r="WQC196" s="78"/>
      <c r="WQD196" s="78"/>
      <c r="WQE196" s="78"/>
      <c r="WQF196" s="100"/>
      <c r="WQG196" s="78"/>
      <c r="WQH196" s="81"/>
      <c r="WQI196" s="102"/>
      <c r="WQJ196" s="80"/>
      <c r="WQK196" s="78"/>
      <c r="WQL196" s="78"/>
      <c r="WQM196" s="78"/>
      <c r="WQN196" s="78"/>
      <c r="WQO196" s="83"/>
      <c r="WQP196" s="84"/>
      <c r="WQQ196" s="84"/>
      <c r="WQR196" s="84"/>
      <c r="WQS196" s="85"/>
      <c r="WQT196" s="78"/>
      <c r="WQU196" s="78"/>
      <c r="WQV196" s="78"/>
      <c r="WQW196" s="100"/>
      <c r="WQX196" s="78"/>
      <c r="WQY196" s="81"/>
      <c r="WQZ196" s="102"/>
      <c r="WRA196" s="80"/>
      <c r="WRB196" s="78"/>
      <c r="WRC196" s="78"/>
      <c r="WRD196" s="78"/>
      <c r="WRE196" s="78"/>
      <c r="WRF196" s="83"/>
      <c r="WRG196" s="84"/>
      <c r="WRH196" s="84"/>
      <c r="WRI196" s="84"/>
      <c r="WRJ196" s="85"/>
      <c r="WRK196" s="78"/>
      <c r="WRL196" s="78"/>
      <c r="WRM196" s="78"/>
      <c r="WRN196" s="100"/>
      <c r="WRO196" s="78"/>
      <c r="WRP196" s="81"/>
      <c r="WRQ196" s="102"/>
      <c r="WRR196" s="80"/>
      <c r="WRS196" s="78"/>
      <c r="WRT196" s="78"/>
      <c r="WRU196" s="78"/>
      <c r="WRV196" s="78"/>
      <c r="WRW196" s="83"/>
      <c r="WRX196" s="84"/>
      <c r="WRY196" s="84"/>
      <c r="WRZ196" s="84"/>
      <c r="WSA196" s="85"/>
      <c r="WSB196" s="78"/>
      <c r="WSC196" s="78"/>
      <c r="WSD196" s="78"/>
      <c r="WSE196" s="100"/>
      <c r="WSF196" s="78"/>
      <c r="WSG196" s="81"/>
      <c r="WSH196" s="102"/>
      <c r="WSI196" s="80"/>
      <c r="WSJ196" s="78"/>
      <c r="WSK196" s="78"/>
      <c r="WSL196" s="78"/>
      <c r="WSM196" s="78"/>
      <c r="WSN196" s="83"/>
      <c r="WSO196" s="84"/>
      <c r="WSP196" s="84"/>
      <c r="WSQ196" s="84"/>
      <c r="WSR196" s="85"/>
      <c r="WSS196" s="78"/>
      <c r="WST196" s="78"/>
      <c r="WSU196" s="78"/>
      <c r="WSV196" s="100"/>
      <c r="WSW196" s="78"/>
      <c r="WSX196" s="81"/>
      <c r="WSY196" s="102"/>
      <c r="WSZ196" s="80"/>
      <c r="WTA196" s="78"/>
      <c r="WTB196" s="78"/>
      <c r="WTC196" s="78"/>
      <c r="WTD196" s="78"/>
      <c r="WTE196" s="83"/>
      <c r="WTF196" s="84"/>
      <c r="WTG196" s="84"/>
      <c r="WTH196" s="84"/>
      <c r="WTI196" s="85"/>
      <c r="WTJ196" s="78"/>
      <c r="WTK196" s="78"/>
      <c r="WTL196" s="78"/>
      <c r="WTM196" s="100"/>
      <c r="WTN196" s="78"/>
      <c r="WTO196" s="81"/>
      <c r="WTP196" s="102"/>
      <c r="WTQ196" s="80"/>
      <c r="WTR196" s="78"/>
      <c r="WTS196" s="78"/>
      <c r="WTT196" s="78"/>
      <c r="WTU196" s="78"/>
      <c r="WTV196" s="83"/>
      <c r="WTW196" s="84"/>
      <c r="WTX196" s="84"/>
      <c r="WTY196" s="84"/>
      <c r="WTZ196" s="85"/>
      <c r="WUA196" s="78"/>
      <c r="WUB196" s="78"/>
      <c r="WUC196" s="78"/>
      <c r="WUD196" s="100"/>
      <c r="WUE196" s="78"/>
      <c r="WUF196" s="81"/>
      <c r="WUG196" s="102"/>
      <c r="WUH196" s="80"/>
      <c r="WUI196" s="78"/>
      <c r="WUJ196" s="78"/>
      <c r="WUK196" s="78"/>
      <c r="WUL196" s="78"/>
      <c r="WUM196" s="83"/>
      <c r="WUN196" s="84"/>
      <c r="WUO196" s="84"/>
      <c r="WUP196" s="84"/>
      <c r="WUQ196" s="85"/>
      <c r="WUR196" s="78"/>
      <c r="WUS196" s="78"/>
      <c r="WUT196" s="78"/>
      <c r="WUU196" s="100"/>
      <c r="WUV196" s="78"/>
      <c r="WUW196" s="81"/>
      <c r="WUX196" s="102"/>
      <c r="WUY196" s="80"/>
      <c r="WUZ196" s="78"/>
      <c r="WVA196" s="78"/>
      <c r="WVB196" s="78"/>
      <c r="WVC196" s="78"/>
      <c r="WVD196" s="83"/>
      <c r="WVE196" s="84"/>
      <c r="WVF196" s="84"/>
      <c r="WVG196" s="84"/>
      <c r="WVH196" s="85"/>
      <c r="WVI196" s="78"/>
      <c r="WVJ196" s="78"/>
      <c r="WVK196" s="78"/>
      <c r="WVL196" s="100"/>
      <c r="WVM196" s="78"/>
      <c r="WVN196" s="81"/>
      <c r="WVO196" s="102"/>
      <c r="WVP196" s="80"/>
      <c r="WVQ196" s="78"/>
      <c r="WVR196" s="78"/>
      <c r="WVS196" s="78"/>
      <c r="WVT196" s="78"/>
      <c r="WVU196" s="83"/>
      <c r="WVV196" s="84"/>
      <c r="WVW196" s="84"/>
      <c r="WVX196" s="84"/>
      <c r="WVY196" s="85"/>
      <c r="WVZ196" s="78"/>
      <c r="WWA196" s="78"/>
      <c r="WWB196" s="78"/>
      <c r="WWC196" s="100"/>
      <c r="WWD196" s="78"/>
      <c r="WWE196" s="81"/>
      <c r="WWF196" s="102"/>
      <c r="WWG196" s="80"/>
      <c r="WWH196" s="78"/>
      <c r="WWI196" s="78"/>
      <c r="WWJ196" s="78"/>
      <c r="WWK196" s="78"/>
      <c r="WWL196" s="83"/>
      <c r="WWM196" s="84"/>
      <c r="WWN196" s="84"/>
      <c r="WWO196" s="84"/>
      <c r="WWP196" s="85"/>
      <c r="WWQ196" s="78"/>
      <c r="WWR196" s="78"/>
      <c r="WWS196" s="78"/>
      <c r="WWT196" s="100"/>
      <c r="WWU196" s="78"/>
      <c r="WWV196" s="81"/>
      <c r="WWW196" s="102"/>
      <c r="WWX196" s="80"/>
      <c r="WWY196" s="78"/>
      <c r="WWZ196" s="78"/>
      <c r="WXA196" s="78"/>
      <c r="WXB196" s="78"/>
      <c r="WXC196" s="83"/>
      <c r="WXD196" s="84"/>
      <c r="WXE196" s="84"/>
      <c r="WXF196" s="84"/>
      <c r="WXG196" s="85"/>
      <c r="WXH196" s="78"/>
      <c r="WXI196" s="78"/>
      <c r="WXJ196" s="78"/>
      <c r="WXK196" s="100"/>
      <c r="WXL196" s="78"/>
      <c r="WXM196" s="81"/>
      <c r="WXN196" s="102"/>
      <c r="WXO196" s="80"/>
      <c r="WXP196" s="78"/>
      <c r="WXQ196" s="78"/>
      <c r="WXR196" s="78"/>
      <c r="WXS196" s="78"/>
      <c r="WXT196" s="83"/>
      <c r="WXU196" s="84"/>
      <c r="WXV196" s="84"/>
      <c r="WXW196" s="84"/>
      <c r="WXX196" s="85"/>
      <c r="WXY196" s="78"/>
      <c r="WXZ196" s="78"/>
      <c r="WYA196" s="78"/>
      <c r="WYB196" s="100"/>
      <c r="WYC196" s="78"/>
      <c r="WYD196" s="81"/>
      <c r="WYE196" s="102"/>
      <c r="WYF196" s="80"/>
      <c r="WYG196" s="78"/>
      <c r="WYH196" s="78"/>
      <c r="WYI196" s="78"/>
      <c r="WYJ196" s="78"/>
      <c r="WYK196" s="83"/>
      <c r="WYL196" s="84"/>
      <c r="WYM196" s="84"/>
      <c r="WYN196" s="84"/>
      <c r="WYO196" s="85"/>
      <c r="WYP196" s="78"/>
      <c r="WYQ196" s="78"/>
      <c r="WYR196" s="78"/>
      <c r="WYS196" s="100"/>
      <c r="WYT196" s="78"/>
      <c r="WYU196" s="81"/>
      <c r="WYV196" s="102"/>
      <c r="WYW196" s="80"/>
      <c r="WYX196" s="78"/>
      <c r="WYY196" s="78"/>
      <c r="WYZ196" s="78"/>
      <c r="WZA196" s="78"/>
      <c r="WZB196" s="83"/>
      <c r="WZC196" s="84"/>
      <c r="WZD196" s="84"/>
      <c r="WZE196" s="84"/>
      <c r="WZF196" s="85"/>
      <c r="WZG196" s="78"/>
      <c r="WZH196" s="78"/>
      <c r="WZI196" s="78"/>
      <c r="WZJ196" s="100"/>
      <c r="WZK196" s="78"/>
      <c r="WZL196" s="81"/>
      <c r="WZM196" s="102"/>
      <c r="WZN196" s="80"/>
      <c r="WZO196" s="78"/>
      <c r="WZP196" s="78"/>
      <c r="WZQ196" s="78"/>
      <c r="WZR196" s="78"/>
      <c r="WZS196" s="83"/>
      <c r="WZT196" s="84"/>
      <c r="WZU196" s="84"/>
      <c r="WZV196" s="84"/>
      <c r="WZW196" s="85"/>
      <c r="WZX196" s="78"/>
      <c r="WZY196" s="78"/>
      <c r="WZZ196" s="78"/>
      <c r="XAA196" s="100"/>
      <c r="XAB196" s="78"/>
      <c r="XAC196" s="81"/>
      <c r="XAD196" s="102"/>
      <c r="XAE196" s="80"/>
      <c r="XAF196" s="78"/>
      <c r="XAG196" s="78"/>
      <c r="XAH196" s="78"/>
      <c r="XAI196" s="78"/>
      <c r="XAJ196" s="83"/>
      <c r="XAK196" s="84"/>
      <c r="XAL196" s="84"/>
      <c r="XAM196" s="84"/>
      <c r="XAN196" s="85"/>
      <c r="XAO196" s="78"/>
      <c r="XAP196" s="78"/>
      <c r="XAQ196" s="78"/>
      <c r="XAR196" s="100"/>
      <c r="XAS196" s="78"/>
      <c r="XAT196" s="81"/>
      <c r="XAU196" s="102"/>
      <c r="XAV196" s="80"/>
      <c r="XAW196" s="78"/>
      <c r="XAX196" s="78"/>
      <c r="XAY196" s="78"/>
      <c r="XAZ196" s="78"/>
      <c r="XBA196" s="83"/>
      <c r="XBB196" s="84"/>
      <c r="XBC196" s="84"/>
      <c r="XBD196" s="84"/>
      <c r="XBE196" s="85"/>
      <c r="XBF196" s="78"/>
      <c r="XBG196" s="78"/>
      <c r="XBH196" s="78"/>
      <c r="XBI196" s="100"/>
      <c r="XBJ196" s="78"/>
      <c r="XBK196" s="81"/>
      <c r="XBL196" s="102"/>
      <c r="XBM196" s="80"/>
      <c r="XBN196" s="78"/>
      <c r="XBO196" s="78"/>
      <c r="XBP196" s="78"/>
      <c r="XBQ196" s="78"/>
      <c r="XBR196" s="83"/>
      <c r="XBS196" s="84"/>
      <c r="XBT196" s="84"/>
      <c r="XBU196" s="84"/>
      <c r="XBV196" s="85"/>
      <c r="XBW196" s="78"/>
      <c r="XBX196" s="78"/>
      <c r="XBY196" s="78"/>
      <c r="XBZ196" s="100"/>
      <c r="XCA196" s="78"/>
      <c r="XCB196" s="81"/>
      <c r="XCC196" s="102"/>
      <c r="XCD196" s="80"/>
      <c r="XCE196" s="78"/>
      <c r="XCF196" s="78"/>
      <c r="XCG196" s="78"/>
      <c r="XCH196" s="78"/>
      <c r="XCI196" s="83"/>
      <c r="XCJ196" s="84"/>
      <c r="XCK196" s="84"/>
      <c r="XCL196" s="84"/>
      <c r="XCM196" s="85"/>
      <c r="XCN196" s="78"/>
      <c r="XCO196" s="78"/>
      <c r="XCP196" s="78"/>
      <c r="XCQ196" s="100"/>
      <c r="XCR196" s="78"/>
      <c r="XCS196" s="81"/>
      <c r="XCT196" s="102"/>
      <c r="XCU196" s="80"/>
      <c r="XCV196" s="78"/>
      <c r="XCW196" s="78"/>
      <c r="XCX196" s="78"/>
      <c r="XCY196" s="78"/>
      <c r="XCZ196" s="83"/>
      <c r="XDA196" s="84"/>
      <c r="XDB196" s="84"/>
      <c r="XDC196" s="84"/>
      <c r="XDD196" s="85"/>
      <c r="XDE196" s="78"/>
      <c r="XDF196" s="78"/>
      <c r="XDG196" s="78"/>
      <c r="XDH196" s="100"/>
      <c r="XDI196" s="78"/>
      <c r="XDJ196" s="81"/>
      <c r="XDK196" s="102"/>
      <c r="XDL196" s="80"/>
      <c r="XDM196" s="78"/>
      <c r="XDN196" s="78"/>
      <c r="XDO196" s="78"/>
      <c r="XDP196" s="78"/>
      <c r="XDQ196" s="83"/>
      <c r="XDR196" s="84"/>
      <c r="XDS196" s="84"/>
      <c r="XDT196" s="84"/>
      <c r="XDU196" s="85"/>
      <c r="XDV196" s="78"/>
      <c r="XDW196" s="78"/>
      <c r="XDX196" s="78"/>
      <c r="XDY196" s="100"/>
      <c r="XDZ196" s="78"/>
      <c r="XEA196" s="81"/>
      <c r="XEB196" s="102"/>
      <c r="XEC196" s="80"/>
      <c r="XED196" s="78"/>
      <c r="XEE196" s="78"/>
      <c r="XEF196" s="78"/>
      <c r="XEG196" s="78"/>
      <c r="XEH196" s="83"/>
      <c r="XEI196" s="84"/>
      <c r="XEJ196" s="84"/>
      <c r="XEK196" s="84"/>
      <c r="XEL196" s="85"/>
      <c r="XEM196" s="78"/>
      <c r="XEN196" s="78"/>
      <c r="XEO196" s="78"/>
      <c r="XEP196" s="100"/>
      <c r="XEQ196" s="78"/>
      <c r="XER196" s="81"/>
      <c r="XES196" s="102"/>
      <c r="XET196" s="80"/>
      <c r="XEU196" s="78"/>
      <c r="XEV196" s="78"/>
      <c r="XEW196" s="78"/>
      <c r="XEX196" s="78"/>
      <c r="XEY196" s="83"/>
      <c r="XEZ196" s="84"/>
      <c r="XFA196" s="84"/>
      <c r="XFB196" s="84"/>
    </row>
    <row r="197" spans="1:16382" ht="46.5" hidden="1" customHeight="1" x14ac:dyDescent="0.25">
      <c r="A197" s="78" t="s">
        <v>2919</v>
      </c>
      <c r="B197" s="78" t="s">
        <v>2814</v>
      </c>
      <c r="C197" s="79" t="s">
        <v>586</v>
      </c>
      <c r="D197" s="78" t="s">
        <v>3594</v>
      </c>
      <c r="E197" s="78" t="s">
        <v>2843</v>
      </c>
      <c r="F197" s="78" t="s">
        <v>498</v>
      </c>
      <c r="G197" s="99" t="s">
        <v>4197</v>
      </c>
      <c r="H197" s="99" t="s">
        <v>4198</v>
      </c>
      <c r="I197" s="78"/>
      <c r="J197" s="78"/>
      <c r="K197" s="80"/>
      <c r="L197" s="99">
        <v>50000</v>
      </c>
      <c r="M197" s="82">
        <v>0</v>
      </c>
      <c r="N197" s="78"/>
      <c r="O197" s="78"/>
      <c r="P197" s="83"/>
      <c r="Q197" s="84"/>
      <c r="R197" s="84"/>
      <c r="S197" s="84"/>
      <c r="T197" s="85"/>
      <c r="U197" s="78"/>
      <c r="V197" s="78"/>
      <c r="W197" s="78"/>
      <c r="X197" s="86"/>
      <c r="Y197" s="86"/>
      <c r="Z197" s="87"/>
      <c r="AA197" s="88"/>
      <c r="AB197" s="89"/>
      <c r="AC197" s="90"/>
      <c r="AD197" s="94" t="s">
        <v>232</v>
      </c>
      <c r="AE197" s="89" t="s">
        <v>218</v>
      </c>
      <c r="AF197" s="95"/>
      <c r="AG197" s="96" t="s">
        <v>5246</v>
      </c>
    </row>
    <row r="198" spans="1:16382" ht="46.5" hidden="1" customHeight="1" x14ac:dyDescent="0.25">
      <c r="A198" s="78" t="s">
        <v>3646</v>
      </c>
      <c r="B198" s="78" t="s">
        <v>2814</v>
      </c>
      <c r="C198" s="79" t="s">
        <v>586</v>
      </c>
      <c r="D198" s="78" t="s">
        <v>3647</v>
      </c>
      <c r="E198" s="78" t="s">
        <v>2843</v>
      </c>
      <c r="F198" s="78" t="s">
        <v>2883</v>
      </c>
      <c r="G198" s="78" t="s">
        <v>3648</v>
      </c>
      <c r="H198" s="78" t="s">
        <v>3649</v>
      </c>
      <c r="I198" s="78"/>
      <c r="J198" s="78"/>
      <c r="K198" s="80"/>
      <c r="L198" s="81">
        <v>90318.99</v>
      </c>
      <c r="M198" s="82">
        <v>0</v>
      </c>
      <c r="N198" s="78"/>
      <c r="O198" s="78"/>
      <c r="P198" s="83"/>
      <c r="Q198" s="84"/>
      <c r="R198" s="84"/>
      <c r="S198" s="84"/>
      <c r="T198" s="85"/>
      <c r="U198" s="78"/>
      <c r="V198" s="78"/>
      <c r="W198" s="78"/>
      <c r="X198" s="86"/>
      <c r="Y198" s="86"/>
      <c r="Z198" s="87"/>
      <c r="AA198" s="88"/>
      <c r="AB198" s="89"/>
      <c r="AC198" s="90"/>
      <c r="AD198" s="94" t="s">
        <v>232</v>
      </c>
      <c r="AE198" s="89" t="s">
        <v>218</v>
      </c>
      <c r="AF198" s="95"/>
      <c r="AG198" s="96" t="s">
        <v>5246</v>
      </c>
    </row>
    <row r="199" spans="1:16382" ht="46.5" hidden="1" customHeight="1" x14ac:dyDescent="0.25">
      <c r="A199" s="78" t="s">
        <v>3646</v>
      </c>
      <c r="B199" s="78" t="s">
        <v>2814</v>
      </c>
      <c r="C199" s="79" t="s">
        <v>586</v>
      </c>
      <c r="D199" s="78" t="s">
        <v>3650</v>
      </c>
      <c r="E199" s="78" t="s">
        <v>2843</v>
      </c>
      <c r="F199" s="78" t="s">
        <v>2883</v>
      </c>
      <c r="G199" s="78" t="s">
        <v>3651</v>
      </c>
      <c r="H199" s="78" t="s">
        <v>3652</v>
      </c>
      <c r="I199" s="78"/>
      <c r="J199" s="78"/>
      <c r="K199" s="80"/>
      <c r="L199" s="81">
        <v>123424.71</v>
      </c>
      <c r="M199" s="82">
        <v>0</v>
      </c>
      <c r="N199" s="78"/>
      <c r="O199" s="78"/>
      <c r="P199" s="83"/>
      <c r="Q199" s="84"/>
      <c r="R199" s="84"/>
      <c r="S199" s="84"/>
      <c r="T199" s="85"/>
      <c r="U199" s="78"/>
      <c r="V199" s="78"/>
      <c r="W199" s="78"/>
      <c r="X199" s="86"/>
      <c r="Y199" s="86"/>
      <c r="Z199" s="87"/>
      <c r="AA199" s="88"/>
      <c r="AB199" s="89"/>
      <c r="AC199" s="90"/>
      <c r="AD199" s="94" t="s">
        <v>232</v>
      </c>
      <c r="AE199" s="89" t="s">
        <v>218</v>
      </c>
      <c r="AF199" s="95"/>
      <c r="AG199" s="96" t="s">
        <v>5246</v>
      </c>
    </row>
    <row r="200" spans="1:16382" ht="46.5" hidden="1" customHeight="1" x14ac:dyDescent="0.25">
      <c r="A200" s="78" t="s">
        <v>3128</v>
      </c>
      <c r="B200" s="78" t="s">
        <v>2814</v>
      </c>
      <c r="C200" s="79" t="s">
        <v>586</v>
      </c>
      <c r="D200" s="78" t="s">
        <v>3132</v>
      </c>
      <c r="E200" s="78" t="s">
        <v>2843</v>
      </c>
      <c r="F200" s="78" t="s">
        <v>2883</v>
      </c>
      <c r="G200" s="78" t="s">
        <v>3133</v>
      </c>
      <c r="H200" s="78" t="s">
        <v>3134</v>
      </c>
      <c r="I200" s="78"/>
      <c r="J200" s="78"/>
      <c r="K200" s="80"/>
      <c r="L200" s="81">
        <v>0</v>
      </c>
      <c r="M200" s="82">
        <v>0</v>
      </c>
      <c r="N200" s="78"/>
      <c r="O200" s="78"/>
      <c r="P200" s="83"/>
      <c r="Q200" s="84"/>
      <c r="R200" s="84"/>
      <c r="S200" s="84"/>
      <c r="T200" s="85"/>
      <c r="U200" s="78"/>
      <c r="V200" s="78"/>
      <c r="W200" s="78"/>
      <c r="X200" s="86"/>
      <c r="Y200" s="86"/>
      <c r="Z200" s="87"/>
      <c r="AA200" s="88"/>
      <c r="AB200" s="89"/>
      <c r="AC200" s="90"/>
      <c r="AD200" s="94" t="s">
        <v>232</v>
      </c>
      <c r="AE200" s="89" t="s">
        <v>222</v>
      </c>
      <c r="AF200" s="95"/>
      <c r="AG200" s="96"/>
    </row>
    <row r="201" spans="1:16382" ht="46.5" customHeight="1" x14ac:dyDescent="0.25">
      <c r="A201" s="78" t="s">
        <v>3463</v>
      </c>
      <c r="B201" s="78" t="s">
        <v>2814</v>
      </c>
      <c r="C201" s="79" t="s">
        <v>586</v>
      </c>
      <c r="D201" s="78" t="s">
        <v>3469</v>
      </c>
      <c r="E201" s="78" t="s">
        <v>2843</v>
      </c>
      <c r="F201" s="78" t="s">
        <v>3470</v>
      </c>
      <c r="G201" s="92" t="s">
        <v>3471</v>
      </c>
      <c r="H201" s="92" t="s">
        <v>727</v>
      </c>
      <c r="I201" s="78" t="s">
        <v>727</v>
      </c>
      <c r="J201" s="78" t="s">
        <v>728</v>
      </c>
      <c r="K201" s="80" t="s">
        <v>52</v>
      </c>
      <c r="L201" s="81">
        <v>122269.44</v>
      </c>
      <c r="M201" s="82">
        <v>124335.36000000002</v>
      </c>
      <c r="N201" s="78" t="s">
        <v>109</v>
      </c>
      <c r="O201" s="78" t="s">
        <v>729</v>
      </c>
      <c r="P201" s="83"/>
      <c r="Q201" s="84" t="s">
        <v>232</v>
      </c>
      <c r="R201" s="84" t="s">
        <v>218</v>
      </c>
      <c r="S201" s="84" t="s">
        <v>727</v>
      </c>
      <c r="T201" s="85" t="s">
        <v>703</v>
      </c>
      <c r="U201" s="78">
        <v>64</v>
      </c>
      <c r="V201" s="78"/>
      <c r="W201" s="78">
        <v>64</v>
      </c>
      <c r="X201" s="86">
        <v>122269.44</v>
      </c>
      <c r="Y201" s="86">
        <v>0</v>
      </c>
      <c r="Z201" s="87">
        <v>124335.36000000002</v>
      </c>
      <c r="AA201" s="88">
        <v>-2065.9200000000128</v>
      </c>
      <c r="AB201" s="89" t="s">
        <v>730</v>
      </c>
      <c r="AC201" s="90"/>
      <c r="AD201" s="91" t="str">
        <f>VLOOKUP($G201,'[1]datos totales (FINAL) 2022'!$A$2:$F$408,3,FALSE)</f>
        <v>SI</v>
      </c>
      <c r="AE201" s="78" t="str">
        <f>VLOOKUP($G201,'[1]datos totales (FINAL) 2022'!$A$2:$F$408,4,FALSE)</f>
        <v>OBJETIVO 4: GARANTIZAR UNA EDUCACIÓN INCLUSIVA, EQUITATIVA Y DE CALIDAD Y PROMOVER OPORTUNIDADES DE APRENDIZAJE DURANTE TODA LA VIDA PARA TODOS</v>
      </c>
      <c r="AF201" s="92" t="str">
        <f>VLOOKUP($G201,'[1]datos totales (FINAL) 2022'!$A$2:$F$408,5,FALSE)</f>
        <v>Metas 4.4 y 4.5</v>
      </c>
      <c r="AG201" s="93">
        <f>VLOOKUP($G201,'[1]datos totales (FINAL) 2022'!$A$2:$F$408,6,FALSE)</f>
        <v>0</v>
      </c>
    </row>
    <row r="202" spans="1:16382" ht="46.5" customHeight="1" x14ac:dyDescent="0.25">
      <c r="A202" s="78" t="s">
        <v>3463</v>
      </c>
      <c r="B202" s="78" t="s">
        <v>2814</v>
      </c>
      <c r="C202" s="79" t="s">
        <v>586</v>
      </c>
      <c r="D202" s="78" t="s">
        <v>3157</v>
      </c>
      <c r="E202" s="78" t="s">
        <v>2843</v>
      </c>
      <c r="F202" s="78" t="s">
        <v>3473</v>
      </c>
      <c r="G202" s="92" t="s">
        <v>3474</v>
      </c>
      <c r="H202" s="92" t="s">
        <v>656</v>
      </c>
      <c r="I202" s="78" t="s">
        <v>656</v>
      </c>
      <c r="J202" s="78" t="s">
        <v>657</v>
      </c>
      <c r="K202" s="80" t="s">
        <v>52</v>
      </c>
      <c r="L202" s="81">
        <v>280000</v>
      </c>
      <c r="M202" s="82">
        <v>325000</v>
      </c>
      <c r="N202" s="78" t="s">
        <v>109</v>
      </c>
      <c r="O202" s="78" t="s">
        <v>658</v>
      </c>
      <c r="P202" s="83"/>
      <c r="Q202" s="84" t="s">
        <v>233</v>
      </c>
      <c r="R202" s="84" t="s">
        <v>214</v>
      </c>
      <c r="S202" s="84" t="s">
        <v>233</v>
      </c>
      <c r="T202" s="85" t="s">
        <v>659</v>
      </c>
      <c r="U202" s="78">
        <v>630</v>
      </c>
      <c r="V202" s="78"/>
      <c r="W202" s="78"/>
      <c r="X202" s="86">
        <v>280000</v>
      </c>
      <c r="Y202" s="86" t="s">
        <v>660</v>
      </c>
      <c r="Z202" s="87">
        <v>325000</v>
      </c>
      <c r="AA202" s="88">
        <v>-45000</v>
      </c>
      <c r="AB202" s="89"/>
      <c r="AC202" s="90"/>
      <c r="AD202" s="91" t="str">
        <f>VLOOKUP($G202,'[1]datos totales (FINAL) 2022'!$A$2:$F$408,3,FALSE)</f>
        <v>SI</v>
      </c>
      <c r="AE202" s="78" t="str">
        <f>VLOOKUP($G202,'[1]datos totales (FINAL) 2022'!$A$2:$F$408,4,FALSE)</f>
        <v>OBJETIVO 4: GARANTIZAR UNA EDUCACIÓN INCLUSIVA, EQUITATIVA Y DE CALIDAD Y PROMOVER OPORTUNIDADES DE APRENDIZAJE DURANTE TODA LA VIDA PARA TODOS</v>
      </c>
      <c r="AF202" s="92" t="str">
        <f>VLOOKUP($G202,'[1]datos totales (FINAL) 2022'!$A$2:$F$408,5,FALSE)</f>
        <v>Metas 4.4 y 4.5</v>
      </c>
      <c r="AG202" s="93" t="str">
        <f>VLOOKUP($G202,'[1]datos totales (FINAL) 2022'!$A$2:$F$408,6,FALSE)</f>
        <v>También vinculado al ODS 8: promover el crecimiento económico sostenido, inclusivo y sostenible, el empleo pleno y productivo y el trabajo decente para todos. Meta 8.5 y 8.6</v>
      </c>
    </row>
    <row r="203" spans="1:16382" ht="46.5" customHeight="1" x14ac:dyDescent="0.25">
      <c r="A203" s="78" t="s">
        <v>3463</v>
      </c>
      <c r="B203" s="78" t="s">
        <v>2814</v>
      </c>
      <c r="C203" s="79" t="s">
        <v>586</v>
      </c>
      <c r="D203" s="78" t="s">
        <v>3157</v>
      </c>
      <c r="E203" s="78" t="s">
        <v>2911</v>
      </c>
      <c r="F203" s="78" t="s">
        <v>585</v>
      </c>
      <c r="G203" s="92" t="s">
        <v>2776</v>
      </c>
      <c r="H203" s="92" t="s">
        <v>721</v>
      </c>
      <c r="I203" s="78" t="s">
        <v>721</v>
      </c>
      <c r="J203" s="78" t="s">
        <v>722</v>
      </c>
      <c r="K203" s="80" t="s">
        <v>52</v>
      </c>
      <c r="L203" s="81">
        <v>35000</v>
      </c>
      <c r="M203" s="82">
        <v>35640</v>
      </c>
      <c r="N203" s="78" t="s">
        <v>109</v>
      </c>
      <c r="O203" s="78" t="s">
        <v>723</v>
      </c>
      <c r="P203" s="83"/>
      <c r="Q203" s="84" t="s">
        <v>232</v>
      </c>
      <c r="R203" s="84" t="s">
        <v>218</v>
      </c>
      <c r="S203" s="84" t="s">
        <v>724</v>
      </c>
      <c r="T203" s="85" t="s">
        <v>703</v>
      </c>
      <c r="U203" s="78">
        <v>18</v>
      </c>
      <c r="V203" s="78">
        <v>10</v>
      </c>
      <c r="W203" s="78">
        <v>18</v>
      </c>
      <c r="X203" s="86">
        <v>35000</v>
      </c>
      <c r="Y203" s="86" t="s">
        <v>725</v>
      </c>
      <c r="Z203" s="87">
        <v>35640</v>
      </c>
      <c r="AA203" s="88">
        <v>-640</v>
      </c>
      <c r="AB203" s="89" t="s">
        <v>726</v>
      </c>
      <c r="AC203" s="90"/>
      <c r="AD203" s="91" t="str">
        <f>VLOOKUP($G203,'[1]datos totales (FINAL) 2022'!$A$2:$F$408,3,FALSE)</f>
        <v>SI</v>
      </c>
      <c r="AE203" s="78" t="str">
        <f>VLOOKUP($G203,'[1]datos totales (FINAL) 2022'!$A$2:$F$408,4,FALSE)</f>
        <v>OBJETIVO 4: GARANTIZAR UNA EDUCACIÓN INCLUSIVA, EQUITATIVA Y DE CALIDAD Y PROMOVER OPORTUNIDADES DE APRENDIZAJE DURANTE TODA LA VIDA PARA TODOS</v>
      </c>
      <c r="AF203" s="92" t="str">
        <f>VLOOKUP($G203,'[1]datos totales (FINAL) 2022'!$A$2:$F$408,5,FALSE)</f>
        <v>Metas 4.4 y 4.5</v>
      </c>
      <c r="AG203" s="93">
        <f>VLOOKUP($G203,'[1]datos totales (FINAL) 2022'!$A$2:$F$408,6,FALSE)</f>
        <v>0</v>
      </c>
    </row>
    <row r="204" spans="1:16382" ht="46.5" customHeight="1" x14ac:dyDescent="0.25">
      <c r="A204" s="78" t="s">
        <v>3128</v>
      </c>
      <c r="B204" s="78" t="s">
        <v>2814</v>
      </c>
      <c r="C204" s="79" t="s">
        <v>586</v>
      </c>
      <c r="D204" s="78" t="s">
        <v>3139</v>
      </c>
      <c r="E204" s="78" t="s">
        <v>2843</v>
      </c>
      <c r="F204" s="78" t="s">
        <v>2883</v>
      </c>
      <c r="G204" s="92" t="s">
        <v>3140</v>
      </c>
      <c r="H204" s="92" t="s">
        <v>1170</v>
      </c>
      <c r="I204" s="78" t="s">
        <v>1170</v>
      </c>
      <c r="J204" s="78" t="s">
        <v>1167</v>
      </c>
      <c r="K204" s="80" t="s">
        <v>40</v>
      </c>
      <c r="L204" s="81">
        <v>372990.47</v>
      </c>
      <c r="M204" s="82">
        <v>372990.47</v>
      </c>
      <c r="N204" s="78" t="s">
        <v>109</v>
      </c>
      <c r="O204" s="78" t="s">
        <v>1171</v>
      </c>
      <c r="P204" s="83" t="s">
        <v>233</v>
      </c>
      <c r="Q204" s="84" t="s">
        <v>232</v>
      </c>
      <c r="R204" s="84" t="s">
        <v>223</v>
      </c>
      <c r="S204" s="84" t="s">
        <v>223</v>
      </c>
      <c r="T204" s="85" t="s">
        <v>4427</v>
      </c>
      <c r="U204" s="78" t="s">
        <v>4428</v>
      </c>
      <c r="V204" s="78">
        <v>36</v>
      </c>
      <c r="W204" s="78" t="s">
        <v>4429</v>
      </c>
      <c r="X204" s="86">
        <v>372990.47</v>
      </c>
      <c r="Y204" s="86">
        <v>372990.47</v>
      </c>
      <c r="Z204" s="87">
        <v>372990.47</v>
      </c>
      <c r="AA204" s="88">
        <v>0</v>
      </c>
      <c r="AB204" s="89" t="s">
        <v>1169</v>
      </c>
      <c r="AC204" s="90"/>
      <c r="AD204" s="94" t="s">
        <v>232</v>
      </c>
      <c r="AE204" s="89" t="s">
        <v>223</v>
      </c>
      <c r="AF204" s="95" t="s">
        <v>5204</v>
      </c>
      <c r="AG204" s="96"/>
    </row>
    <row r="205" spans="1:16382" ht="46.5" customHeight="1" x14ac:dyDescent="0.25">
      <c r="A205" s="78" t="s">
        <v>3463</v>
      </c>
      <c r="B205" s="78" t="s">
        <v>2814</v>
      </c>
      <c r="C205" s="79" t="s">
        <v>586</v>
      </c>
      <c r="D205" s="78" t="s">
        <v>3476</v>
      </c>
      <c r="E205" s="78" t="s">
        <v>2843</v>
      </c>
      <c r="F205" s="78" t="s">
        <v>497</v>
      </c>
      <c r="G205" s="92" t="s">
        <v>3477</v>
      </c>
      <c r="H205" s="92" t="s">
        <v>3478</v>
      </c>
      <c r="I205" s="78" t="s">
        <v>678</v>
      </c>
      <c r="J205" s="78" t="s">
        <v>679</v>
      </c>
      <c r="K205" s="80" t="s">
        <v>52</v>
      </c>
      <c r="L205" s="81">
        <v>3087.15</v>
      </c>
      <c r="M205" s="82">
        <v>8600</v>
      </c>
      <c r="N205" s="78" t="s">
        <v>109</v>
      </c>
      <c r="O205" s="78" t="s">
        <v>680</v>
      </c>
      <c r="P205" s="83"/>
      <c r="Q205" s="84" t="s">
        <v>233</v>
      </c>
      <c r="R205" s="84" t="s">
        <v>214</v>
      </c>
      <c r="S205" s="84" t="s">
        <v>233</v>
      </c>
      <c r="T205" s="85" t="s">
        <v>681</v>
      </c>
      <c r="U205" s="78" t="s">
        <v>682</v>
      </c>
      <c r="V205" s="78"/>
      <c r="W205" s="78"/>
      <c r="X205" s="86">
        <v>3050</v>
      </c>
      <c r="Y205" s="86"/>
      <c r="Z205" s="87">
        <v>8600</v>
      </c>
      <c r="AA205" s="88">
        <v>-5550</v>
      </c>
      <c r="AB205" s="89" t="s">
        <v>683</v>
      </c>
      <c r="AC205" s="90"/>
      <c r="AD205" s="91" t="str">
        <f>VLOOKUP($G205,'[1]datos totales (FINAL) 2022'!$A$2:$F$408,3,FALSE)</f>
        <v>SI</v>
      </c>
      <c r="AE205" s="78" t="str">
        <f>VLOOKUP($G205,'[1]datos totales (FINAL) 2022'!$A$2:$F$408,4,FALSE)</f>
        <v>OBJETIVO 16: PROMOVER SOCIEDADES JUSTAS, PACÍFICAS E INCLUSIVAS</v>
      </c>
      <c r="AF205" s="92">
        <f>VLOOKUP($G205,'[1]datos totales (FINAL) 2022'!$A$2:$F$408,5,FALSE)</f>
        <v>0</v>
      </c>
      <c r="AG205" s="93">
        <f>VLOOKUP($G205,'[1]datos totales (FINAL) 2022'!$A$2:$F$408,6,FALSE)</f>
        <v>0</v>
      </c>
    </row>
    <row r="206" spans="1:16382" ht="46.5" customHeight="1" x14ac:dyDescent="0.25">
      <c r="A206" s="78" t="s">
        <v>3463</v>
      </c>
      <c r="B206" s="78" t="s">
        <v>2814</v>
      </c>
      <c r="C206" s="79" t="s">
        <v>586</v>
      </c>
      <c r="D206" s="78" t="s">
        <v>3476</v>
      </c>
      <c r="E206" s="78" t="s">
        <v>2843</v>
      </c>
      <c r="F206" s="78" t="s">
        <v>497</v>
      </c>
      <c r="G206" s="92" t="s">
        <v>3477</v>
      </c>
      <c r="H206" s="92" t="s">
        <v>3478</v>
      </c>
      <c r="I206" s="78" t="s">
        <v>678</v>
      </c>
      <c r="J206" s="78" t="s">
        <v>684</v>
      </c>
      <c r="K206" s="80" t="s">
        <v>52</v>
      </c>
      <c r="L206" s="81"/>
      <c r="M206" s="82">
        <v>37.520000000000003</v>
      </c>
      <c r="N206" s="78" t="s">
        <v>109</v>
      </c>
      <c r="O206" s="78" t="s">
        <v>680</v>
      </c>
      <c r="P206" s="83"/>
      <c r="Q206" s="84" t="s">
        <v>233</v>
      </c>
      <c r="R206" s="84" t="s">
        <v>214</v>
      </c>
      <c r="S206" s="84" t="s">
        <v>233</v>
      </c>
      <c r="T206" s="85" t="s">
        <v>681</v>
      </c>
      <c r="U206" s="78" t="s">
        <v>682</v>
      </c>
      <c r="V206" s="78"/>
      <c r="W206" s="78"/>
      <c r="X206" s="86">
        <v>37.17</v>
      </c>
      <c r="Y206" s="86"/>
      <c r="Z206" s="87">
        <v>37.520000000000003</v>
      </c>
      <c r="AA206" s="88">
        <v>-0.35000000000000142</v>
      </c>
      <c r="AB206" s="89"/>
      <c r="AC206" s="90"/>
      <c r="AD206" s="91" t="str">
        <f>VLOOKUP($G206,'[1]datos totales (FINAL) 2022'!$A$2:$F$408,3,FALSE)</f>
        <v>SI</v>
      </c>
      <c r="AE206" s="78" t="str">
        <f>VLOOKUP($G206,'[1]datos totales (FINAL) 2022'!$A$2:$F$408,4,FALSE)</f>
        <v>OBJETIVO 16: PROMOVER SOCIEDADES JUSTAS, PACÍFICAS E INCLUSIVAS</v>
      </c>
      <c r="AF206" s="92">
        <f>VLOOKUP($G206,'[1]datos totales (FINAL) 2022'!$A$2:$F$408,5,FALSE)</f>
        <v>0</v>
      </c>
      <c r="AG206" s="93">
        <f>VLOOKUP($G206,'[1]datos totales (FINAL) 2022'!$A$2:$F$408,6,FALSE)</f>
        <v>0</v>
      </c>
    </row>
    <row r="207" spans="1:16382" ht="46.5" customHeight="1" x14ac:dyDescent="0.25">
      <c r="A207" s="78" t="s">
        <v>3463</v>
      </c>
      <c r="B207" s="78" t="s">
        <v>2814</v>
      </c>
      <c r="C207" s="79" t="s">
        <v>586</v>
      </c>
      <c r="D207" s="78" t="s">
        <v>3476</v>
      </c>
      <c r="E207" s="78" t="s">
        <v>2843</v>
      </c>
      <c r="F207" s="78" t="s">
        <v>497</v>
      </c>
      <c r="G207" s="92" t="s">
        <v>3477</v>
      </c>
      <c r="H207" s="92" t="s">
        <v>3478</v>
      </c>
      <c r="I207" s="78" t="s">
        <v>678</v>
      </c>
      <c r="J207" s="78" t="s">
        <v>685</v>
      </c>
      <c r="K207" s="80" t="s">
        <v>52</v>
      </c>
      <c r="L207" s="81"/>
      <c r="M207" s="82">
        <v>1050</v>
      </c>
      <c r="N207" s="78" t="s">
        <v>109</v>
      </c>
      <c r="O207" s="78" t="s">
        <v>686</v>
      </c>
      <c r="P207" s="83"/>
      <c r="Q207" s="84" t="s">
        <v>687</v>
      </c>
      <c r="R207" s="84"/>
      <c r="S207" s="84" t="s">
        <v>233</v>
      </c>
      <c r="T207" s="85" t="s">
        <v>681</v>
      </c>
      <c r="U207" s="78"/>
      <c r="V207" s="78"/>
      <c r="W207" s="78"/>
      <c r="X207" s="86">
        <v>0</v>
      </c>
      <c r="Y207" s="86"/>
      <c r="Z207" s="87">
        <v>1050</v>
      </c>
      <c r="AA207" s="88">
        <v>-1050</v>
      </c>
      <c r="AB207" s="89" t="s">
        <v>683</v>
      </c>
      <c r="AC207" s="90"/>
      <c r="AD207" s="91" t="str">
        <f>VLOOKUP($G207,'[1]datos totales (FINAL) 2022'!$A$2:$F$408,3,FALSE)</f>
        <v>SI</v>
      </c>
      <c r="AE207" s="78" t="str">
        <f>VLOOKUP($G207,'[1]datos totales (FINAL) 2022'!$A$2:$F$408,4,FALSE)</f>
        <v>OBJETIVO 16: PROMOVER SOCIEDADES JUSTAS, PACÍFICAS E INCLUSIVAS</v>
      </c>
      <c r="AF207" s="92">
        <f>VLOOKUP($G207,'[1]datos totales (FINAL) 2022'!$A$2:$F$408,5,FALSE)</f>
        <v>0</v>
      </c>
      <c r="AG207" s="93">
        <f>VLOOKUP($G207,'[1]datos totales (FINAL) 2022'!$A$2:$F$408,6,FALSE)</f>
        <v>0</v>
      </c>
    </row>
    <row r="208" spans="1:16382" ht="46.5" customHeight="1" x14ac:dyDescent="0.25">
      <c r="A208" s="78" t="s">
        <v>3463</v>
      </c>
      <c r="B208" s="78" t="s">
        <v>2814</v>
      </c>
      <c r="C208" s="79" t="s">
        <v>586</v>
      </c>
      <c r="D208" s="78" t="s">
        <v>3479</v>
      </c>
      <c r="E208" s="78" t="s">
        <v>2843</v>
      </c>
      <c r="F208" s="78" t="s">
        <v>496</v>
      </c>
      <c r="G208" s="92" t="s">
        <v>3480</v>
      </c>
      <c r="H208" s="92" t="s">
        <v>2393</v>
      </c>
      <c r="I208" s="78" t="s">
        <v>2393</v>
      </c>
      <c r="J208" s="78" t="s">
        <v>2394</v>
      </c>
      <c r="K208" s="80" t="s">
        <v>26</v>
      </c>
      <c r="L208" s="81"/>
      <c r="M208" s="82">
        <v>15011</v>
      </c>
      <c r="N208" s="78" t="s">
        <v>109</v>
      </c>
      <c r="O208" s="78" t="s">
        <v>1006</v>
      </c>
      <c r="P208" s="83"/>
      <c r="Q208" s="84"/>
      <c r="R208" s="84" t="s">
        <v>214</v>
      </c>
      <c r="S208" s="84"/>
      <c r="T208" s="85"/>
      <c r="U208" s="78"/>
      <c r="V208" s="78"/>
      <c r="W208" s="78"/>
      <c r="X208" s="86"/>
      <c r="Y208" s="86"/>
      <c r="Z208" s="87">
        <v>15011</v>
      </c>
      <c r="AA208" s="88">
        <v>-15011</v>
      </c>
      <c r="AB208" s="89" t="s">
        <v>2395</v>
      </c>
      <c r="AC208" s="90"/>
      <c r="AD208" s="91" t="str">
        <f>VLOOKUP($G208,'[1]datos totales (FINAL) 2022'!$A$2:$F$408,3,FALSE)</f>
        <v>SI</v>
      </c>
      <c r="AE208" s="78" t="str">
        <f>VLOOKUP($G208,'[1]datos totales (FINAL) 2022'!$A$2:$F$408,4,FALSE)</f>
        <v>OBJETIVO 17: REVITALIZAR LA ALIANZA MUNDIAL PARA EL DESARROLLO SOSTENIBLE</v>
      </c>
      <c r="AF208" s="92" t="str">
        <f>VLOOKUP($G208,'[1]datos totales (FINAL) 2022'!$A$2:$F$408,5,FALSE)</f>
        <v>Meta 17.17</v>
      </c>
      <c r="AG208" s="93" t="str">
        <f>VLOOKUP($G208,'[1]datos totales (FINAL) 2022'!$A$2:$F$408,6,FALSE)</f>
        <v>También vinculado al ODS 3 (REUPS); Cruz Roja se vincula con todos los ODS.</v>
      </c>
    </row>
    <row r="209" spans="1:33" ht="46.5" customHeight="1" x14ac:dyDescent="0.25">
      <c r="A209" s="78" t="s">
        <v>3463</v>
      </c>
      <c r="B209" s="78" t="s">
        <v>2814</v>
      </c>
      <c r="C209" s="79" t="s">
        <v>586</v>
      </c>
      <c r="D209" s="78" t="s">
        <v>3479</v>
      </c>
      <c r="E209" s="78" t="s">
        <v>2843</v>
      </c>
      <c r="F209" s="78" t="s">
        <v>496</v>
      </c>
      <c r="G209" s="92" t="s">
        <v>3480</v>
      </c>
      <c r="H209" s="92" t="s">
        <v>2393</v>
      </c>
      <c r="I209" s="78" t="s">
        <v>2393</v>
      </c>
      <c r="J209" s="78" t="s">
        <v>2396</v>
      </c>
      <c r="K209" s="80" t="s">
        <v>26</v>
      </c>
      <c r="L209" s="81"/>
      <c r="M209" s="82">
        <v>1500</v>
      </c>
      <c r="N209" s="78" t="s">
        <v>109</v>
      </c>
      <c r="O209" s="78" t="s">
        <v>1006</v>
      </c>
      <c r="P209" s="83"/>
      <c r="Q209" s="84"/>
      <c r="R209" s="84" t="s">
        <v>214</v>
      </c>
      <c r="S209" s="84"/>
      <c r="T209" s="85"/>
      <c r="U209" s="78"/>
      <c r="V209" s="78"/>
      <c r="W209" s="78"/>
      <c r="X209" s="86"/>
      <c r="Y209" s="86"/>
      <c r="Z209" s="87">
        <v>1500</v>
      </c>
      <c r="AA209" s="88">
        <v>-1500</v>
      </c>
      <c r="AB209" s="89" t="s">
        <v>2395</v>
      </c>
      <c r="AC209" s="90"/>
      <c r="AD209" s="91" t="str">
        <f>VLOOKUP($G209,'[1]datos totales (FINAL) 2022'!$A$2:$F$408,3,FALSE)</f>
        <v>SI</v>
      </c>
      <c r="AE209" s="78" t="str">
        <f>VLOOKUP($G209,'[1]datos totales (FINAL) 2022'!$A$2:$F$408,4,FALSE)</f>
        <v>OBJETIVO 17: REVITALIZAR LA ALIANZA MUNDIAL PARA EL DESARROLLO SOSTENIBLE</v>
      </c>
      <c r="AF209" s="92" t="str">
        <f>VLOOKUP($G209,'[1]datos totales (FINAL) 2022'!$A$2:$F$408,5,FALSE)</f>
        <v>Meta 17.17</v>
      </c>
      <c r="AG209" s="93" t="str">
        <f>VLOOKUP($G209,'[1]datos totales (FINAL) 2022'!$A$2:$F$408,6,FALSE)</f>
        <v>También vinculado al ODS 3 (REUPS); Cruz Roja se vincula con todos los ODS.</v>
      </c>
    </row>
    <row r="210" spans="1:33" ht="46.5" customHeight="1" x14ac:dyDescent="0.25">
      <c r="A210" s="78" t="s">
        <v>3463</v>
      </c>
      <c r="B210" s="78" t="s">
        <v>2814</v>
      </c>
      <c r="C210" s="79" t="s">
        <v>586</v>
      </c>
      <c r="D210" s="78" t="s">
        <v>3479</v>
      </c>
      <c r="E210" s="78" t="s">
        <v>2843</v>
      </c>
      <c r="F210" s="78" t="s">
        <v>496</v>
      </c>
      <c r="G210" s="92" t="s">
        <v>3480</v>
      </c>
      <c r="H210" s="92" t="s">
        <v>2393</v>
      </c>
      <c r="I210" s="78" t="s">
        <v>2393</v>
      </c>
      <c r="J210" s="78" t="s">
        <v>2397</v>
      </c>
      <c r="K210" s="80" t="s">
        <v>26</v>
      </c>
      <c r="L210" s="81"/>
      <c r="M210" s="82">
        <v>20000</v>
      </c>
      <c r="N210" s="78" t="s">
        <v>109</v>
      </c>
      <c r="O210" s="78" t="s">
        <v>1006</v>
      </c>
      <c r="P210" s="83"/>
      <c r="Q210" s="84"/>
      <c r="R210" s="84" t="s">
        <v>214</v>
      </c>
      <c r="S210" s="84"/>
      <c r="T210" s="85"/>
      <c r="U210" s="78"/>
      <c r="V210" s="78"/>
      <c r="W210" s="78"/>
      <c r="X210" s="86"/>
      <c r="Y210" s="86"/>
      <c r="Z210" s="87">
        <v>20000</v>
      </c>
      <c r="AA210" s="88">
        <v>-20000</v>
      </c>
      <c r="AB210" s="89" t="s">
        <v>2395</v>
      </c>
      <c r="AC210" s="90"/>
      <c r="AD210" s="91" t="str">
        <f>VLOOKUP($G210,'[1]datos totales (FINAL) 2022'!$A$2:$F$408,3,FALSE)</f>
        <v>SI</v>
      </c>
      <c r="AE210" s="78" t="str">
        <f>VLOOKUP($G210,'[1]datos totales (FINAL) 2022'!$A$2:$F$408,4,FALSE)</f>
        <v>OBJETIVO 17: REVITALIZAR LA ALIANZA MUNDIAL PARA EL DESARROLLO SOSTENIBLE</v>
      </c>
      <c r="AF210" s="92" t="str">
        <f>VLOOKUP($G210,'[1]datos totales (FINAL) 2022'!$A$2:$F$408,5,FALSE)</f>
        <v>Meta 17.17</v>
      </c>
      <c r="AG210" s="93" t="str">
        <f>VLOOKUP($G210,'[1]datos totales (FINAL) 2022'!$A$2:$F$408,6,FALSE)</f>
        <v>También vinculado al ODS 3 (REUPS); Cruz Roja se vincula con todos los ODS.</v>
      </c>
    </row>
    <row r="211" spans="1:33" ht="46.5" customHeight="1" x14ac:dyDescent="0.25">
      <c r="A211" s="78" t="s">
        <v>3463</v>
      </c>
      <c r="B211" s="78" t="s">
        <v>2814</v>
      </c>
      <c r="C211" s="79" t="s">
        <v>586</v>
      </c>
      <c r="D211" s="78" t="s">
        <v>3479</v>
      </c>
      <c r="E211" s="78" t="s">
        <v>2843</v>
      </c>
      <c r="F211" s="78" t="s">
        <v>496</v>
      </c>
      <c r="G211" s="92" t="s">
        <v>3480</v>
      </c>
      <c r="H211" s="92" t="s">
        <v>2393</v>
      </c>
      <c r="I211" s="78" t="s">
        <v>482</v>
      </c>
      <c r="J211" s="78" t="s">
        <v>483</v>
      </c>
      <c r="K211" s="80" t="s">
        <v>77</v>
      </c>
      <c r="L211" s="81"/>
      <c r="M211" s="82">
        <v>1100</v>
      </c>
      <c r="N211" s="78" t="s">
        <v>109</v>
      </c>
      <c r="O211" s="78" t="s">
        <v>484</v>
      </c>
      <c r="P211" s="83"/>
      <c r="Q211" s="84" t="s">
        <v>232</v>
      </c>
      <c r="R211" s="84" t="s">
        <v>222</v>
      </c>
      <c r="S211" s="84" t="s">
        <v>485</v>
      </c>
      <c r="T211" s="85" t="s">
        <v>486</v>
      </c>
      <c r="U211" s="78">
        <v>100</v>
      </c>
      <c r="V211" s="78">
        <v>100</v>
      </c>
      <c r="W211" s="78">
        <v>100</v>
      </c>
      <c r="X211" s="86">
        <v>900</v>
      </c>
      <c r="Y211" s="86">
        <v>786.5</v>
      </c>
      <c r="Z211" s="87">
        <v>1100</v>
      </c>
      <c r="AA211" s="105">
        <v>-200</v>
      </c>
      <c r="AB211" s="89" t="s">
        <v>487</v>
      </c>
      <c r="AC211" s="90"/>
      <c r="AD211" s="91" t="str">
        <f>VLOOKUP($G211,'[1]datos totales (FINAL) 2022'!$A$2:$F$408,3,FALSE)</f>
        <v>SI</v>
      </c>
      <c r="AE211" s="78" t="str">
        <f>VLOOKUP($G211,'[1]datos totales (FINAL) 2022'!$A$2:$F$408,4,FALSE)</f>
        <v>OBJETIVO 17: REVITALIZAR LA ALIANZA MUNDIAL PARA EL DESARROLLO SOSTENIBLE</v>
      </c>
      <c r="AF211" s="92" t="str">
        <f>VLOOKUP($G211,'[1]datos totales (FINAL) 2022'!$A$2:$F$408,5,FALSE)</f>
        <v>Meta 17.17</v>
      </c>
      <c r="AG211" s="93" t="str">
        <f>VLOOKUP($G211,'[1]datos totales (FINAL) 2022'!$A$2:$F$408,6,FALSE)</f>
        <v>También vinculado al ODS 3 (REUPS); Cruz Roja se vincula con todos los ODS.</v>
      </c>
    </row>
    <row r="212" spans="1:33" ht="46.5" customHeight="1" x14ac:dyDescent="0.25">
      <c r="A212" s="78" t="s">
        <v>3463</v>
      </c>
      <c r="B212" s="78" t="s">
        <v>2814</v>
      </c>
      <c r="C212" s="79" t="s">
        <v>586</v>
      </c>
      <c r="D212" s="78" t="s">
        <v>3479</v>
      </c>
      <c r="E212" s="78" t="s">
        <v>2843</v>
      </c>
      <c r="F212" s="78" t="s">
        <v>496</v>
      </c>
      <c r="G212" s="92" t="s">
        <v>3480</v>
      </c>
      <c r="H212" s="92" t="s">
        <v>2393</v>
      </c>
      <c r="I212" s="78" t="s">
        <v>1437</v>
      </c>
      <c r="J212" s="78" t="s">
        <v>1438</v>
      </c>
      <c r="K212" s="80" t="s">
        <v>35</v>
      </c>
      <c r="L212" s="81"/>
      <c r="M212" s="82">
        <v>21000</v>
      </c>
      <c r="N212" s="78" t="s">
        <v>109</v>
      </c>
      <c r="O212" s="78" t="s">
        <v>1439</v>
      </c>
      <c r="P212" s="83" t="s">
        <v>233</v>
      </c>
      <c r="Q212" s="84"/>
      <c r="R212" s="84"/>
      <c r="S212" s="84"/>
      <c r="T212" s="85" t="s">
        <v>1440</v>
      </c>
      <c r="U212" s="78" t="s">
        <v>1435</v>
      </c>
      <c r="V212" s="78">
        <v>21000</v>
      </c>
      <c r="W212" s="78" t="s">
        <v>1441</v>
      </c>
      <c r="X212" s="86">
        <v>21000</v>
      </c>
      <c r="Y212" s="86">
        <v>0</v>
      </c>
      <c r="Z212" s="87">
        <v>21000</v>
      </c>
      <c r="AA212" s="88">
        <v>0</v>
      </c>
      <c r="AB212" s="89"/>
      <c r="AC212" s="90"/>
      <c r="AD212" s="91" t="str">
        <f>VLOOKUP($G212,'[1]datos totales (FINAL) 2022'!$A$2:$F$408,3,FALSE)</f>
        <v>SI</v>
      </c>
      <c r="AE212" s="78" t="str">
        <f>VLOOKUP($G212,'[1]datos totales (FINAL) 2022'!$A$2:$F$408,4,FALSE)</f>
        <v>OBJETIVO 17: REVITALIZAR LA ALIANZA MUNDIAL PARA EL DESARROLLO SOSTENIBLE</v>
      </c>
      <c r="AF212" s="92" t="str">
        <f>VLOOKUP($G212,'[1]datos totales (FINAL) 2022'!$A$2:$F$408,5,FALSE)</f>
        <v>Meta 17.17</v>
      </c>
      <c r="AG212" s="93" t="str">
        <f>VLOOKUP($G212,'[1]datos totales (FINAL) 2022'!$A$2:$F$408,6,FALSE)</f>
        <v>También vinculado al ODS 3 (REUPS); Cruz Roja se vincula con todos los ODS.</v>
      </c>
    </row>
    <row r="213" spans="1:33" ht="46.5" customHeight="1" x14ac:dyDescent="0.25">
      <c r="A213" s="78" t="s">
        <v>3463</v>
      </c>
      <c r="B213" s="78" t="s">
        <v>2814</v>
      </c>
      <c r="C213" s="79" t="s">
        <v>586</v>
      </c>
      <c r="D213" s="78" t="s">
        <v>3479</v>
      </c>
      <c r="E213" s="78" t="s">
        <v>2843</v>
      </c>
      <c r="F213" s="78" t="s">
        <v>496</v>
      </c>
      <c r="G213" s="92" t="s">
        <v>3480</v>
      </c>
      <c r="H213" s="92" t="s">
        <v>2393</v>
      </c>
      <c r="I213" s="78" t="s">
        <v>1440</v>
      </c>
      <c r="J213" s="78" t="s">
        <v>1803</v>
      </c>
      <c r="K213" s="80" t="s">
        <v>52</v>
      </c>
      <c r="L213" s="81">
        <v>115143</v>
      </c>
      <c r="M213" s="82">
        <v>4000</v>
      </c>
      <c r="N213" s="78" t="s">
        <v>109</v>
      </c>
      <c r="O213" s="78" t="s">
        <v>1006</v>
      </c>
      <c r="P213" s="83"/>
      <c r="Q213" s="84" t="s">
        <v>232</v>
      </c>
      <c r="R213" s="84" t="s">
        <v>231</v>
      </c>
      <c r="S213" s="84" t="s">
        <v>231</v>
      </c>
      <c r="T213" s="85" t="s">
        <v>1804</v>
      </c>
      <c r="U213" s="78">
        <v>2</v>
      </c>
      <c r="V213" s="78" t="s">
        <v>1456</v>
      </c>
      <c r="W213" s="78">
        <v>2</v>
      </c>
      <c r="X213" s="86">
        <v>2500</v>
      </c>
      <c r="Y213" s="86"/>
      <c r="Z213" s="87">
        <v>4000</v>
      </c>
      <c r="AA213" s="88">
        <v>-1500</v>
      </c>
      <c r="AB213" s="89" t="s">
        <v>1805</v>
      </c>
      <c r="AC213" s="90"/>
      <c r="AD213" s="91" t="str">
        <f>VLOOKUP($G213,'[1]datos totales (FINAL) 2022'!$A$2:$F$408,3,FALSE)</f>
        <v>SI</v>
      </c>
      <c r="AE213" s="78" t="str">
        <f>VLOOKUP($G213,'[1]datos totales (FINAL) 2022'!$A$2:$F$408,4,FALSE)</f>
        <v>OBJETIVO 17: REVITALIZAR LA ALIANZA MUNDIAL PARA EL DESARROLLO SOSTENIBLE</v>
      </c>
      <c r="AF213" s="92" t="str">
        <f>VLOOKUP($G213,'[1]datos totales (FINAL) 2022'!$A$2:$F$408,5,FALSE)</f>
        <v>Meta 17.17</v>
      </c>
      <c r="AG213" s="93" t="str">
        <f>VLOOKUP($G213,'[1]datos totales (FINAL) 2022'!$A$2:$F$408,6,FALSE)</f>
        <v>También vinculado al ODS 3 (REUPS); Cruz Roja se vincula con todos los ODS.</v>
      </c>
    </row>
    <row r="214" spans="1:33" ht="46.5" customHeight="1" x14ac:dyDescent="0.25">
      <c r="A214" s="78" t="s">
        <v>3463</v>
      </c>
      <c r="B214" s="78" t="s">
        <v>2814</v>
      </c>
      <c r="C214" s="79" t="s">
        <v>586</v>
      </c>
      <c r="D214" s="78" t="s">
        <v>3479</v>
      </c>
      <c r="E214" s="78" t="s">
        <v>2843</v>
      </c>
      <c r="F214" s="78" t="s">
        <v>496</v>
      </c>
      <c r="G214" s="92" t="s">
        <v>3480</v>
      </c>
      <c r="H214" s="92" t="s">
        <v>2393</v>
      </c>
      <c r="I214" s="78" t="s">
        <v>672</v>
      </c>
      <c r="J214" s="78" t="s">
        <v>673</v>
      </c>
      <c r="K214" s="80" t="s">
        <v>52</v>
      </c>
      <c r="L214" s="81"/>
      <c r="M214" s="82">
        <v>2000</v>
      </c>
      <c r="N214" s="78" t="s">
        <v>109</v>
      </c>
      <c r="O214" s="78" t="s">
        <v>484</v>
      </c>
      <c r="P214" s="83"/>
      <c r="Q214" s="84"/>
      <c r="R214" s="84"/>
      <c r="S214" s="84"/>
      <c r="T214" s="85" t="s">
        <v>674</v>
      </c>
      <c r="U214" s="78"/>
      <c r="V214" s="78"/>
      <c r="W214" s="78"/>
      <c r="X214" s="86">
        <v>0</v>
      </c>
      <c r="Y214" s="86">
        <v>2000</v>
      </c>
      <c r="Z214" s="87">
        <v>2000</v>
      </c>
      <c r="AA214" s="88">
        <v>-2000</v>
      </c>
      <c r="AB214" s="89" t="s">
        <v>675</v>
      </c>
      <c r="AC214" s="90"/>
      <c r="AD214" s="91" t="str">
        <f>VLOOKUP($G214,'[1]datos totales (FINAL) 2022'!$A$2:$F$408,3,FALSE)</f>
        <v>SI</v>
      </c>
      <c r="AE214" s="78" t="str">
        <f>VLOOKUP($G214,'[1]datos totales (FINAL) 2022'!$A$2:$F$408,4,FALSE)</f>
        <v>OBJETIVO 17: REVITALIZAR LA ALIANZA MUNDIAL PARA EL DESARROLLO SOSTENIBLE</v>
      </c>
      <c r="AF214" s="92" t="str">
        <f>VLOOKUP($G214,'[1]datos totales (FINAL) 2022'!$A$2:$F$408,5,FALSE)</f>
        <v>Meta 17.17</v>
      </c>
      <c r="AG214" s="93" t="str">
        <f>VLOOKUP($G214,'[1]datos totales (FINAL) 2022'!$A$2:$F$408,6,FALSE)</f>
        <v>También vinculado al ODS 3 (REUPS); Cruz Roja se vincula con todos los ODS.</v>
      </c>
    </row>
    <row r="215" spans="1:33" ht="46.5" customHeight="1" x14ac:dyDescent="0.25">
      <c r="A215" s="78" t="s">
        <v>3463</v>
      </c>
      <c r="B215" s="78" t="s">
        <v>2814</v>
      </c>
      <c r="C215" s="79" t="s">
        <v>586</v>
      </c>
      <c r="D215" s="78" t="s">
        <v>3479</v>
      </c>
      <c r="E215" s="78" t="s">
        <v>2843</v>
      </c>
      <c r="F215" s="78" t="s">
        <v>496</v>
      </c>
      <c r="G215" s="92" t="s">
        <v>3480</v>
      </c>
      <c r="H215" s="92" t="s">
        <v>2393</v>
      </c>
      <c r="I215" s="78" t="s">
        <v>672</v>
      </c>
      <c r="J215" s="78" t="s">
        <v>676</v>
      </c>
      <c r="K215" s="80" t="s">
        <v>52</v>
      </c>
      <c r="L215" s="81"/>
      <c r="M215" s="82">
        <v>25000</v>
      </c>
      <c r="N215" s="78" t="s">
        <v>109</v>
      </c>
      <c r="O215" s="78" t="s">
        <v>677</v>
      </c>
      <c r="P215" s="83"/>
      <c r="Q215" s="84" t="s">
        <v>233</v>
      </c>
      <c r="R215" s="84" t="s">
        <v>214</v>
      </c>
      <c r="S215" s="84" t="s">
        <v>233</v>
      </c>
      <c r="T215" s="85" t="s">
        <v>674</v>
      </c>
      <c r="U215" s="78"/>
      <c r="V215" s="78"/>
      <c r="W215" s="78"/>
      <c r="X215" s="86">
        <v>25000</v>
      </c>
      <c r="Y215" s="86">
        <v>24534.07</v>
      </c>
      <c r="Z215" s="87">
        <v>25000</v>
      </c>
      <c r="AA215" s="88">
        <v>0</v>
      </c>
      <c r="AB215" s="89"/>
      <c r="AC215" s="90"/>
      <c r="AD215" s="91" t="str">
        <f>VLOOKUP($G215,'[1]datos totales (FINAL) 2022'!$A$2:$F$408,3,FALSE)</f>
        <v>SI</v>
      </c>
      <c r="AE215" s="78" t="str">
        <f>VLOOKUP($G215,'[1]datos totales (FINAL) 2022'!$A$2:$F$408,4,FALSE)</f>
        <v>OBJETIVO 17: REVITALIZAR LA ALIANZA MUNDIAL PARA EL DESARROLLO SOSTENIBLE</v>
      </c>
      <c r="AF215" s="92" t="str">
        <f>VLOOKUP($G215,'[1]datos totales (FINAL) 2022'!$A$2:$F$408,5,FALSE)</f>
        <v>Meta 17.17</v>
      </c>
      <c r="AG215" s="93" t="str">
        <f>VLOOKUP($G215,'[1]datos totales (FINAL) 2022'!$A$2:$F$408,6,FALSE)</f>
        <v>También vinculado al ODS 3 (REUPS); Cruz Roja se vincula con todos los ODS.</v>
      </c>
    </row>
    <row r="216" spans="1:33" ht="46.5" customHeight="1" x14ac:dyDescent="0.25">
      <c r="A216" s="78" t="s">
        <v>3463</v>
      </c>
      <c r="B216" s="78" t="s">
        <v>2814</v>
      </c>
      <c r="C216" s="79" t="s">
        <v>586</v>
      </c>
      <c r="D216" s="78" t="s">
        <v>3479</v>
      </c>
      <c r="E216" s="78" t="s">
        <v>2843</v>
      </c>
      <c r="F216" s="78" t="s">
        <v>496</v>
      </c>
      <c r="G216" s="92" t="s">
        <v>3480</v>
      </c>
      <c r="H216" s="92" t="s">
        <v>2393</v>
      </c>
      <c r="I216" s="78" t="s">
        <v>979</v>
      </c>
      <c r="J216" s="78" t="s">
        <v>1005</v>
      </c>
      <c r="K216" s="80" t="s">
        <v>120</v>
      </c>
      <c r="L216" s="81"/>
      <c r="M216" s="82">
        <v>3550</v>
      </c>
      <c r="N216" s="78" t="s">
        <v>109</v>
      </c>
      <c r="O216" s="78" t="s">
        <v>1006</v>
      </c>
      <c r="P216" s="83"/>
      <c r="Q216" s="84" t="s">
        <v>232</v>
      </c>
      <c r="R216" s="84" t="s">
        <v>231</v>
      </c>
      <c r="S216" s="84"/>
      <c r="T216" s="85" t="s">
        <v>1007</v>
      </c>
      <c r="U216" s="78" t="s">
        <v>1008</v>
      </c>
      <c r="V216" s="78" t="s">
        <v>1008</v>
      </c>
      <c r="W216" s="78" t="s">
        <v>1008</v>
      </c>
      <c r="X216" s="86">
        <v>3550</v>
      </c>
      <c r="Y216" s="86">
        <v>3550</v>
      </c>
      <c r="Z216" s="87">
        <v>3550</v>
      </c>
      <c r="AA216" s="88">
        <v>0</v>
      </c>
      <c r="AB216" s="89"/>
      <c r="AC216" s="90"/>
      <c r="AD216" s="91" t="str">
        <f>VLOOKUP($G216,'[1]datos totales (FINAL) 2022'!$A$2:$F$408,3,FALSE)</f>
        <v>SI</v>
      </c>
      <c r="AE216" s="78" t="str">
        <f>VLOOKUP($G216,'[1]datos totales (FINAL) 2022'!$A$2:$F$408,4,FALSE)</f>
        <v>OBJETIVO 17: REVITALIZAR LA ALIANZA MUNDIAL PARA EL DESARROLLO SOSTENIBLE</v>
      </c>
      <c r="AF216" s="92" t="str">
        <f>VLOOKUP($G216,'[1]datos totales (FINAL) 2022'!$A$2:$F$408,5,FALSE)</f>
        <v>Meta 17.17</v>
      </c>
      <c r="AG216" s="93" t="str">
        <f>VLOOKUP($G216,'[1]datos totales (FINAL) 2022'!$A$2:$F$408,6,FALSE)</f>
        <v>También vinculado al ODS 3 (REUPS); Cruz Roja se vincula con todos los ODS.</v>
      </c>
    </row>
    <row r="217" spans="1:33" ht="46.5" customHeight="1" x14ac:dyDescent="0.25">
      <c r="A217" s="78" t="s">
        <v>3463</v>
      </c>
      <c r="B217" s="78" t="s">
        <v>2814</v>
      </c>
      <c r="C217" s="79" t="s">
        <v>586</v>
      </c>
      <c r="D217" s="78" t="s">
        <v>3479</v>
      </c>
      <c r="E217" s="78" t="s">
        <v>2843</v>
      </c>
      <c r="F217" s="78" t="s">
        <v>496</v>
      </c>
      <c r="G217" s="92" t="s">
        <v>3480</v>
      </c>
      <c r="H217" s="92" t="s">
        <v>2393</v>
      </c>
      <c r="I217" s="78" t="s">
        <v>1941</v>
      </c>
      <c r="J217" s="78" t="s">
        <v>1942</v>
      </c>
      <c r="K217" s="80" t="s">
        <v>124</v>
      </c>
      <c r="L217" s="81"/>
      <c r="M217" s="82">
        <v>620</v>
      </c>
      <c r="N217" s="78"/>
      <c r="O217" s="78" t="s">
        <v>1439</v>
      </c>
      <c r="P217" s="83"/>
      <c r="Q217" s="84" t="s">
        <v>233</v>
      </c>
      <c r="R217" s="84" t="s">
        <v>214</v>
      </c>
      <c r="S217" s="84"/>
      <c r="T217" s="85"/>
      <c r="U217" s="78"/>
      <c r="V217" s="78"/>
      <c r="W217" s="78"/>
      <c r="X217" s="86">
        <v>0</v>
      </c>
      <c r="Y217" s="86"/>
      <c r="Z217" s="87">
        <v>620</v>
      </c>
      <c r="AA217" s="88">
        <v>-620</v>
      </c>
      <c r="AB217" s="89" t="s">
        <v>1943</v>
      </c>
      <c r="AC217" s="90"/>
      <c r="AD217" s="91" t="str">
        <f>VLOOKUP($G217,'[1]datos totales (FINAL) 2022'!$A$2:$F$408,3,FALSE)</f>
        <v>SI</v>
      </c>
      <c r="AE217" s="78" t="str">
        <f>VLOOKUP($G217,'[1]datos totales (FINAL) 2022'!$A$2:$F$408,4,FALSE)</f>
        <v>OBJETIVO 17: REVITALIZAR LA ALIANZA MUNDIAL PARA EL DESARROLLO SOSTENIBLE</v>
      </c>
      <c r="AF217" s="92" t="str">
        <f>VLOOKUP($G217,'[1]datos totales (FINAL) 2022'!$A$2:$F$408,5,FALSE)</f>
        <v>Meta 17.17</v>
      </c>
      <c r="AG217" s="93" t="str">
        <f>VLOOKUP($G217,'[1]datos totales (FINAL) 2022'!$A$2:$F$408,6,FALSE)</f>
        <v>También vinculado al ODS 3 (REUPS); Cruz Roja se vincula con todos los ODS.</v>
      </c>
    </row>
    <row r="218" spans="1:33" ht="46.5" customHeight="1" x14ac:dyDescent="0.25">
      <c r="A218" s="78" t="s">
        <v>3463</v>
      </c>
      <c r="B218" s="78" t="s">
        <v>2814</v>
      </c>
      <c r="C218" s="79" t="s">
        <v>586</v>
      </c>
      <c r="D218" s="78" t="s">
        <v>3479</v>
      </c>
      <c r="E218" s="78" t="s">
        <v>2843</v>
      </c>
      <c r="F218" s="78" t="s">
        <v>496</v>
      </c>
      <c r="G218" s="92" t="s">
        <v>3480</v>
      </c>
      <c r="H218" s="92" t="s">
        <v>2393</v>
      </c>
      <c r="I218" s="78" t="s">
        <v>2616</v>
      </c>
      <c r="J218" s="78" t="s">
        <v>2617</v>
      </c>
      <c r="K218" s="80" t="s">
        <v>142</v>
      </c>
      <c r="L218" s="81"/>
      <c r="M218" s="82">
        <v>600</v>
      </c>
      <c r="N218" s="78"/>
      <c r="O218" s="78" t="s">
        <v>484</v>
      </c>
      <c r="P218" s="83"/>
      <c r="Q218" s="84" t="s">
        <v>233</v>
      </c>
      <c r="R218" s="84" t="s">
        <v>214</v>
      </c>
      <c r="S218" s="84"/>
      <c r="T218" s="85" t="s">
        <v>4885</v>
      </c>
      <c r="U218" s="78">
        <v>1</v>
      </c>
      <c r="V218" s="78">
        <v>1</v>
      </c>
      <c r="W218" s="78">
        <v>1</v>
      </c>
      <c r="X218" s="86">
        <v>600</v>
      </c>
      <c r="Y218" s="86">
        <v>600</v>
      </c>
      <c r="Z218" s="87">
        <v>600</v>
      </c>
      <c r="AA218" s="88">
        <v>0</v>
      </c>
      <c r="AB218" s="89"/>
      <c r="AC218" s="90"/>
      <c r="AD218" s="91" t="str">
        <f>VLOOKUP($G218,'[1]datos totales (FINAL) 2022'!$A$2:$F$408,3,FALSE)</f>
        <v>SI</v>
      </c>
      <c r="AE218" s="78" t="str">
        <f>VLOOKUP($G218,'[1]datos totales (FINAL) 2022'!$A$2:$F$408,4,FALSE)</f>
        <v>OBJETIVO 17: REVITALIZAR LA ALIANZA MUNDIAL PARA EL DESARROLLO SOSTENIBLE</v>
      </c>
      <c r="AF218" s="92" t="str">
        <f>VLOOKUP($G218,'[1]datos totales (FINAL) 2022'!$A$2:$F$408,5,FALSE)</f>
        <v>Meta 17.17</v>
      </c>
      <c r="AG218" s="93" t="str">
        <f>VLOOKUP($G218,'[1]datos totales (FINAL) 2022'!$A$2:$F$408,6,FALSE)</f>
        <v>También vinculado al ODS 3 (REUPS); Cruz Roja se vincula con todos los ODS.</v>
      </c>
    </row>
    <row r="219" spans="1:33" ht="46.5" hidden="1" customHeight="1" x14ac:dyDescent="0.25">
      <c r="A219" s="78" t="s">
        <v>2814</v>
      </c>
      <c r="B219" s="78" t="s">
        <v>2814</v>
      </c>
      <c r="C219" s="79" t="s">
        <v>586</v>
      </c>
      <c r="D219" s="78" t="s">
        <v>2815</v>
      </c>
      <c r="E219" s="78" t="s">
        <v>2816</v>
      </c>
      <c r="F219" s="78" t="s">
        <v>2817</v>
      </c>
      <c r="G219" s="78" t="s">
        <v>2818</v>
      </c>
      <c r="H219" s="78" t="s">
        <v>2819</v>
      </c>
      <c r="I219" s="78"/>
      <c r="J219" s="78"/>
      <c r="K219" s="89"/>
      <c r="L219" s="81">
        <v>713245.68</v>
      </c>
      <c r="M219" s="82">
        <v>0</v>
      </c>
      <c r="N219" s="78"/>
      <c r="O219" s="78"/>
      <c r="P219" s="83"/>
      <c r="Q219" s="84"/>
      <c r="R219" s="84"/>
      <c r="S219" s="84"/>
      <c r="T219" s="85"/>
      <c r="U219" s="78"/>
      <c r="V219" s="78"/>
      <c r="W219" s="78"/>
      <c r="X219" s="86"/>
      <c r="Y219" s="86"/>
      <c r="Z219" s="87"/>
      <c r="AA219" s="88"/>
      <c r="AB219" s="89"/>
      <c r="AC219" s="90"/>
      <c r="AD219" s="91" t="str">
        <f>VLOOKUP($G219,'[1]datos totales (FINAL) 2022'!$A$2:$F$408,3,FALSE)</f>
        <v>SI</v>
      </c>
      <c r="AE219" s="78" t="str">
        <f>VLOOKUP($G219,'[1]datos totales (FINAL) 2022'!$A$2:$F$408,4,FALSE)</f>
        <v>OBJETIVO 8: PROMOVER EL CRECIMIENTO ECONÓMICO INCLUSIVO Y SOSTENIBLE, EL EMPLEO Y EL TRABAJO DECENTE PARA TODOS</v>
      </c>
      <c r="AF219" s="92" t="str">
        <f>VLOOKUP($G219,'[1]datos totales (FINAL) 2022'!$A$2:$F$408,5,FALSE)</f>
        <v>Meta 8.5</v>
      </c>
      <c r="AG219" s="93"/>
    </row>
    <row r="220" spans="1:33" ht="46.5" hidden="1" customHeight="1" x14ac:dyDescent="0.25">
      <c r="A220" s="78" t="s">
        <v>2814</v>
      </c>
      <c r="B220" s="78" t="s">
        <v>2814</v>
      </c>
      <c r="C220" s="79" t="s">
        <v>586</v>
      </c>
      <c r="D220" s="78" t="s">
        <v>2815</v>
      </c>
      <c r="E220" s="78" t="s">
        <v>2816</v>
      </c>
      <c r="F220" s="78" t="s">
        <v>2820</v>
      </c>
      <c r="G220" s="78" t="s">
        <v>2821</v>
      </c>
      <c r="H220" s="78" t="s">
        <v>2822</v>
      </c>
      <c r="I220" s="78"/>
      <c r="J220" s="78"/>
      <c r="K220" s="89"/>
      <c r="L220" s="81">
        <v>308658.7</v>
      </c>
      <c r="M220" s="82">
        <v>0</v>
      </c>
      <c r="N220" s="78"/>
      <c r="O220" s="78"/>
      <c r="P220" s="83"/>
      <c r="Q220" s="84"/>
      <c r="R220" s="84"/>
      <c r="S220" s="84"/>
      <c r="T220" s="85"/>
      <c r="U220" s="78"/>
      <c r="V220" s="78"/>
      <c r="W220" s="78"/>
      <c r="X220" s="86"/>
      <c r="Y220" s="86"/>
      <c r="Z220" s="87"/>
      <c r="AA220" s="88"/>
      <c r="AB220" s="89"/>
      <c r="AC220" s="90"/>
      <c r="AD220" s="91" t="str">
        <f>VLOOKUP($G220,'[1]datos totales (FINAL) 2022'!$A$2:$F$408,3,FALSE)</f>
        <v>SI</v>
      </c>
      <c r="AE220" s="78" t="str">
        <f>VLOOKUP($G220,'[1]datos totales (FINAL) 2022'!$A$2:$F$408,4,FALSE)</f>
        <v>OBJETIVO 8: PROMOVER EL CRECIMIENTO ECONÓMICO INCLUSIVO Y SOSTENIBLE, EL EMPLEO Y EL TRABAJO DECENTE PARA TODOS</v>
      </c>
      <c r="AF220" s="92" t="str">
        <f>VLOOKUP($G220,'[1]datos totales (FINAL) 2022'!$A$2:$F$408,5,FALSE)</f>
        <v>Meta 8.5</v>
      </c>
      <c r="AG220" s="93">
        <f>VLOOKUP($G220,'[1]datos totales (FINAL) 2022'!$A$2:$F$408,6,FALSE)</f>
        <v>0</v>
      </c>
    </row>
    <row r="221" spans="1:33" ht="46.5" hidden="1" customHeight="1" x14ac:dyDescent="0.25">
      <c r="A221" s="78" t="s">
        <v>2814</v>
      </c>
      <c r="B221" s="78" t="s">
        <v>2814</v>
      </c>
      <c r="C221" s="79" t="s">
        <v>586</v>
      </c>
      <c r="D221" s="78" t="s">
        <v>2815</v>
      </c>
      <c r="E221" s="78" t="s">
        <v>2816</v>
      </c>
      <c r="F221" s="78" t="s">
        <v>2823</v>
      </c>
      <c r="G221" s="78" t="s">
        <v>2824</v>
      </c>
      <c r="H221" s="78" t="s">
        <v>2825</v>
      </c>
      <c r="I221" s="78"/>
      <c r="J221" s="78"/>
      <c r="K221" s="89"/>
      <c r="L221" s="81">
        <v>8769528.0199999996</v>
      </c>
      <c r="M221" s="82">
        <v>0</v>
      </c>
      <c r="N221" s="78"/>
      <c r="O221" s="78"/>
      <c r="P221" s="83"/>
      <c r="Q221" s="84"/>
      <c r="R221" s="84"/>
      <c r="S221" s="84"/>
      <c r="T221" s="85"/>
      <c r="U221" s="78"/>
      <c r="V221" s="78"/>
      <c r="W221" s="78"/>
      <c r="X221" s="86"/>
      <c r="Y221" s="86"/>
      <c r="Z221" s="87"/>
      <c r="AA221" s="88"/>
      <c r="AB221" s="89"/>
      <c r="AC221" s="90"/>
      <c r="AD221" s="91" t="str">
        <f>VLOOKUP($G221,'[1]datos totales (FINAL) 2022'!$A$2:$F$408,3,FALSE)</f>
        <v>SI</v>
      </c>
      <c r="AE221" s="78" t="str">
        <f>VLOOKUP($G221,'[1]datos totales (FINAL) 2022'!$A$2:$F$408,4,FALSE)</f>
        <v>OBJETIVO 8: PROMOVER EL CRECIMIENTO ECONÓMICO INCLUSIVO Y SOSTENIBLE, EL EMPLEO Y EL TRABAJO DECENTE PARA TODOS</v>
      </c>
      <c r="AF221" s="92" t="str">
        <f>VLOOKUP($G221,'[1]datos totales (FINAL) 2022'!$A$2:$F$408,5,FALSE)</f>
        <v>Metas 8.5 y 8.8</v>
      </c>
      <c r="AG221" s="93">
        <f>VLOOKUP($G221,'[1]datos totales (FINAL) 2022'!$A$2:$F$408,6,FALSE)</f>
        <v>0</v>
      </c>
    </row>
    <row r="222" spans="1:33" ht="46.5" hidden="1" customHeight="1" x14ac:dyDescent="0.25">
      <c r="A222" s="78" t="s">
        <v>2814</v>
      </c>
      <c r="B222" s="78" t="s">
        <v>2814</v>
      </c>
      <c r="C222" s="79" t="s">
        <v>586</v>
      </c>
      <c r="D222" s="78" t="s">
        <v>2815</v>
      </c>
      <c r="E222" s="78" t="s">
        <v>2816</v>
      </c>
      <c r="F222" s="78" t="s">
        <v>2826</v>
      </c>
      <c r="G222" s="78" t="s">
        <v>2827</v>
      </c>
      <c r="H222" s="78" t="s">
        <v>2828</v>
      </c>
      <c r="I222" s="78"/>
      <c r="J222" s="78"/>
      <c r="K222" s="89"/>
      <c r="L222" s="81">
        <v>16555114.359999999</v>
      </c>
      <c r="M222" s="82">
        <v>0</v>
      </c>
      <c r="N222" s="78"/>
      <c r="O222" s="78"/>
      <c r="P222" s="83"/>
      <c r="Q222" s="84"/>
      <c r="R222" s="84"/>
      <c r="S222" s="84"/>
      <c r="T222" s="85"/>
      <c r="U222" s="78"/>
      <c r="V222" s="78"/>
      <c r="W222" s="78"/>
      <c r="X222" s="86"/>
      <c r="Y222" s="86"/>
      <c r="Z222" s="87"/>
      <c r="AA222" s="88"/>
      <c r="AB222" s="89"/>
      <c r="AC222" s="90"/>
      <c r="AD222" s="91" t="str">
        <f>VLOOKUP($G222,'[1]datos totales (FINAL) 2022'!$A$2:$F$408,3,FALSE)</f>
        <v>SI</v>
      </c>
      <c r="AE222" s="78" t="str">
        <f>VLOOKUP($G222,'[1]datos totales (FINAL) 2022'!$A$2:$F$408,4,FALSE)</f>
        <v>OBJETIVO 8: PROMOVER EL CRECIMIENTO ECONÓMICO INCLUSIVO Y SOSTENIBLE, EL EMPLEO Y EL TRABAJO DECENTE PARA TODOS</v>
      </c>
      <c r="AF222" s="92" t="str">
        <f>VLOOKUP($G222,'[1]datos totales (FINAL) 2022'!$A$2:$F$408,5,FALSE)</f>
        <v>Metas 8.5 y 8.8</v>
      </c>
      <c r="AG222" s="93">
        <f>VLOOKUP($G222,'[1]datos totales (FINAL) 2022'!$A$2:$F$408,6,FALSE)</f>
        <v>0</v>
      </c>
    </row>
    <row r="223" spans="1:33" ht="46.5" hidden="1" customHeight="1" x14ac:dyDescent="0.25">
      <c r="A223" s="78" t="s">
        <v>2919</v>
      </c>
      <c r="B223" s="78" t="s">
        <v>2814</v>
      </c>
      <c r="C223" s="79" t="s">
        <v>586</v>
      </c>
      <c r="D223" s="78" t="s">
        <v>2815</v>
      </c>
      <c r="E223" s="78" t="s">
        <v>2816</v>
      </c>
      <c r="F223" s="78" t="s">
        <v>4199</v>
      </c>
      <c r="G223" s="99" t="s">
        <v>4200</v>
      </c>
      <c r="H223" s="99" t="s">
        <v>4201</v>
      </c>
      <c r="I223" s="78"/>
      <c r="J223" s="78"/>
      <c r="K223" s="80"/>
      <c r="L223" s="99">
        <v>9356377.3200000003</v>
      </c>
      <c r="M223" s="82">
        <v>0</v>
      </c>
      <c r="N223" s="78"/>
      <c r="O223" s="78"/>
      <c r="P223" s="83"/>
      <c r="Q223" s="84"/>
      <c r="R223" s="84"/>
      <c r="S223" s="84"/>
      <c r="T223" s="85"/>
      <c r="U223" s="78"/>
      <c r="V223" s="78"/>
      <c r="W223" s="78"/>
      <c r="X223" s="86"/>
      <c r="Y223" s="86"/>
      <c r="Z223" s="87"/>
      <c r="AA223" s="88"/>
      <c r="AB223" s="89"/>
      <c r="AC223" s="90"/>
      <c r="AD223" s="91" t="str">
        <f>VLOOKUP($G223,'[1]datos totales (FINAL) 2022'!$A$2:$F$408,3,FALSE)</f>
        <v>SI</v>
      </c>
      <c r="AE223" s="78" t="str">
        <f>VLOOKUP($G223,'[1]datos totales (FINAL) 2022'!$A$2:$F$408,4,FALSE)</f>
        <v>OBJETIVO 8: PROMOVER EL CRECIMIENTO ECONÓMICO INCLUSIVO Y SOSTENIBLE, EL EMPLEO Y EL TRABAJO DECENTE PARA TODOS</v>
      </c>
      <c r="AF223" s="92" t="str">
        <f>VLOOKUP($G223,'[1]datos totales (FINAL) 2022'!$A$2:$F$408,5,FALSE)</f>
        <v>Metas 8.5 y 8.8</v>
      </c>
      <c r="AG223" s="93">
        <f>VLOOKUP($G223,'[1]datos totales (FINAL) 2022'!$A$2:$F$408,6,FALSE)</f>
        <v>0</v>
      </c>
    </row>
    <row r="224" spans="1:33" ht="46.5" hidden="1" customHeight="1" x14ac:dyDescent="0.25">
      <c r="A224" s="78" t="s">
        <v>2919</v>
      </c>
      <c r="B224" s="78" t="s">
        <v>2814</v>
      </c>
      <c r="C224" s="79" t="s">
        <v>586</v>
      </c>
      <c r="D224" s="78" t="s">
        <v>2815</v>
      </c>
      <c r="E224" s="78" t="s">
        <v>2816</v>
      </c>
      <c r="F224" s="78" t="s">
        <v>4202</v>
      </c>
      <c r="G224" s="78" t="s">
        <v>4203</v>
      </c>
      <c r="H224" s="78" t="s">
        <v>4204</v>
      </c>
      <c r="I224" s="78"/>
      <c r="J224" s="78"/>
      <c r="K224" s="80"/>
      <c r="L224" s="81">
        <v>12099217.26</v>
      </c>
      <c r="M224" s="82">
        <v>0</v>
      </c>
      <c r="N224" s="78"/>
      <c r="O224" s="78"/>
      <c r="P224" s="83"/>
      <c r="Q224" s="84"/>
      <c r="R224" s="84"/>
      <c r="S224" s="84"/>
      <c r="T224" s="85"/>
      <c r="U224" s="78"/>
      <c r="V224" s="78"/>
      <c r="W224" s="78"/>
      <c r="X224" s="86"/>
      <c r="Y224" s="86"/>
      <c r="Z224" s="87"/>
      <c r="AA224" s="88"/>
      <c r="AB224" s="89"/>
      <c r="AC224" s="90"/>
      <c r="AD224" s="91" t="str">
        <f>VLOOKUP($G224,'[1]datos totales (FINAL) 2022'!$A$2:$F$408,3,FALSE)</f>
        <v>SI</v>
      </c>
      <c r="AE224" s="78" t="str">
        <f>VLOOKUP($G224,'[1]datos totales (FINAL) 2022'!$A$2:$F$408,4,FALSE)</f>
        <v>OBJETIVO 8: PROMOVER EL CRECIMIENTO ECONÓMICO INCLUSIVO Y SOSTENIBLE, EL EMPLEO Y EL TRABAJO DECENTE PARA TODOS</v>
      </c>
      <c r="AF224" s="92" t="str">
        <f>VLOOKUP($G224,'[1]datos totales (FINAL) 2022'!$A$2:$F$408,5,FALSE)</f>
        <v>Metas 8.5 y 8.8</v>
      </c>
      <c r="AG224" s="93">
        <f>VLOOKUP($G224,'[1]datos totales (FINAL) 2022'!$A$2:$F$408,6,FALSE)</f>
        <v>0</v>
      </c>
    </row>
    <row r="225" spans="1:33" ht="46.5" hidden="1" customHeight="1" x14ac:dyDescent="0.25">
      <c r="A225" s="78" t="s">
        <v>2814</v>
      </c>
      <c r="B225" s="78" t="s">
        <v>2814</v>
      </c>
      <c r="C225" s="79" t="s">
        <v>586</v>
      </c>
      <c r="D225" s="78" t="s">
        <v>2815</v>
      </c>
      <c r="E225" s="78" t="s">
        <v>2816</v>
      </c>
      <c r="F225" s="78" t="s">
        <v>2829</v>
      </c>
      <c r="G225" s="78" t="s">
        <v>2830</v>
      </c>
      <c r="H225" s="78" t="s">
        <v>2831</v>
      </c>
      <c r="I225" s="78"/>
      <c r="J225" s="78"/>
      <c r="K225" s="89"/>
      <c r="L225" s="81">
        <v>5648224.4400000004</v>
      </c>
      <c r="M225" s="82">
        <v>0</v>
      </c>
      <c r="N225" s="78"/>
      <c r="O225" s="78"/>
      <c r="P225" s="83"/>
      <c r="Q225" s="84"/>
      <c r="R225" s="84"/>
      <c r="S225" s="84"/>
      <c r="T225" s="85"/>
      <c r="U225" s="78"/>
      <c r="V225" s="78"/>
      <c r="W225" s="78"/>
      <c r="X225" s="86"/>
      <c r="Y225" s="86"/>
      <c r="Z225" s="87"/>
      <c r="AA225" s="88"/>
      <c r="AB225" s="89"/>
      <c r="AC225" s="90"/>
      <c r="AD225" s="91" t="str">
        <f>VLOOKUP($G225,'[1]datos totales (FINAL) 2022'!$A$2:$F$408,3,FALSE)</f>
        <v>SI</v>
      </c>
      <c r="AE225" s="78" t="str">
        <f>VLOOKUP($G225,'[1]datos totales (FINAL) 2022'!$A$2:$F$408,4,FALSE)</f>
        <v>OBJETIVO 8: PROMOVER EL CRECIMIENTO ECONÓMICO INCLUSIVO Y SOSTENIBLE, EL EMPLEO Y EL TRABAJO DECENTE PARA TODOS</v>
      </c>
      <c r="AF225" s="92" t="str">
        <f>VLOOKUP($G225,'[1]datos totales (FINAL) 2022'!$A$2:$F$408,5,FALSE)</f>
        <v>Metas 8.5 y 8.8</v>
      </c>
      <c r="AG225" s="93">
        <f>VLOOKUP($G225,'[1]datos totales (FINAL) 2022'!$A$2:$F$408,6,FALSE)</f>
        <v>0</v>
      </c>
    </row>
    <row r="226" spans="1:33" ht="46.5" hidden="1" customHeight="1" x14ac:dyDescent="0.25">
      <c r="A226" s="78" t="s">
        <v>2814</v>
      </c>
      <c r="B226" s="78" t="s">
        <v>2814</v>
      </c>
      <c r="C226" s="79" t="s">
        <v>586</v>
      </c>
      <c r="D226" s="78" t="s">
        <v>2815</v>
      </c>
      <c r="E226" s="78" t="s">
        <v>2816</v>
      </c>
      <c r="F226" s="78" t="s">
        <v>2832</v>
      </c>
      <c r="G226" s="78" t="s">
        <v>2833</v>
      </c>
      <c r="H226" s="78" t="s">
        <v>2834</v>
      </c>
      <c r="I226" s="78"/>
      <c r="J226" s="78"/>
      <c r="K226" s="89"/>
      <c r="L226" s="81">
        <v>4459068.22</v>
      </c>
      <c r="M226" s="82">
        <v>0</v>
      </c>
      <c r="N226" s="78"/>
      <c r="O226" s="78"/>
      <c r="P226" s="83"/>
      <c r="Q226" s="84"/>
      <c r="R226" s="84"/>
      <c r="S226" s="84"/>
      <c r="T226" s="85"/>
      <c r="U226" s="78"/>
      <c r="V226" s="78"/>
      <c r="W226" s="78"/>
      <c r="X226" s="86"/>
      <c r="Y226" s="86"/>
      <c r="Z226" s="87"/>
      <c r="AA226" s="88"/>
      <c r="AB226" s="89"/>
      <c r="AC226" s="90"/>
      <c r="AD226" s="91" t="str">
        <f>VLOOKUP($G226,'[1]datos totales (FINAL) 2022'!$A$2:$F$408,3,FALSE)</f>
        <v>SI</v>
      </c>
      <c r="AE226" s="78" t="str">
        <f>VLOOKUP($G226,'[1]datos totales (FINAL) 2022'!$A$2:$F$408,4,FALSE)</f>
        <v>OBJETIVO 8: PROMOVER EL CRECIMIENTO ECONÓMICO INCLUSIVO Y SOSTENIBLE, EL EMPLEO Y EL TRABAJO DECENTE PARA TODOS</v>
      </c>
      <c r="AF226" s="92" t="str">
        <f>VLOOKUP($G226,'[1]datos totales (FINAL) 2022'!$A$2:$F$408,5,FALSE)</f>
        <v>Metas 8.5 y 8.8</v>
      </c>
      <c r="AG226" s="93">
        <f>VLOOKUP($G226,'[1]datos totales (FINAL) 2022'!$A$2:$F$408,6,FALSE)</f>
        <v>0</v>
      </c>
    </row>
    <row r="227" spans="1:33" ht="46.5" hidden="1" customHeight="1" x14ac:dyDescent="0.25">
      <c r="A227" s="78" t="s">
        <v>2919</v>
      </c>
      <c r="B227" s="78" t="s">
        <v>2814</v>
      </c>
      <c r="C227" s="79" t="s">
        <v>586</v>
      </c>
      <c r="D227" s="78" t="s">
        <v>2815</v>
      </c>
      <c r="E227" s="78" t="s">
        <v>2816</v>
      </c>
      <c r="F227" s="78" t="s">
        <v>4205</v>
      </c>
      <c r="G227" s="78" t="s">
        <v>4206</v>
      </c>
      <c r="H227" s="78" t="s">
        <v>4207</v>
      </c>
      <c r="I227" s="78"/>
      <c r="J227" s="78"/>
      <c r="K227" s="80"/>
      <c r="L227" s="81">
        <v>0</v>
      </c>
      <c r="M227" s="82">
        <v>0</v>
      </c>
      <c r="N227" s="78"/>
      <c r="O227" s="78"/>
      <c r="P227" s="83"/>
      <c r="Q227" s="84"/>
      <c r="R227" s="84"/>
      <c r="S227" s="84"/>
      <c r="T227" s="85"/>
      <c r="U227" s="78"/>
      <c r="V227" s="78"/>
      <c r="W227" s="78"/>
      <c r="X227" s="86"/>
      <c r="Y227" s="86"/>
      <c r="Z227" s="87"/>
      <c r="AA227" s="88"/>
      <c r="AB227" s="89"/>
      <c r="AC227" s="90"/>
      <c r="AD227" s="94" t="s">
        <v>232</v>
      </c>
      <c r="AE227" s="89" t="s">
        <v>222</v>
      </c>
      <c r="AF227" s="95"/>
      <c r="AG227" s="96"/>
    </row>
    <row r="228" spans="1:33" ht="46.5" hidden="1" customHeight="1" x14ac:dyDescent="0.25">
      <c r="A228" s="78" t="s">
        <v>2919</v>
      </c>
      <c r="B228" s="78" t="s">
        <v>2814</v>
      </c>
      <c r="C228" s="79" t="s">
        <v>586</v>
      </c>
      <c r="D228" s="78" t="s">
        <v>2815</v>
      </c>
      <c r="E228" s="78" t="s">
        <v>2816</v>
      </c>
      <c r="F228" s="78" t="s">
        <v>4208</v>
      </c>
      <c r="G228" s="78" t="s">
        <v>4209</v>
      </c>
      <c r="H228" s="78" t="s">
        <v>4210</v>
      </c>
      <c r="I228" s="78"/>
      <c r="J228" s="78"/>
      <c r="K228" s="80"/>
      <c r="L228" s="81">
        <v>0</v>
      </c>
      <c r="M228" s="82">
        <v>0</v>
      </c>
      <c r="N228" s="78"/>
      <c r="O228" s="78"/>
      <c r="P228" s="83"/>
      <c r="Q228" s="84"/>
      <c r="R228" s="84"/>
      <c r="S228" s="84"/>
      <c r="T228" s="85"/>
      <c r="U228" s="78"/>
      <c r="V228" s="78"/>
      <c r="W228" s="78"/>
      <c r="X228" s="86"/>
      <c r="Y228" s="86"/>
      <c r="Z228" s="87"/>
      <c r="AA228" s="88"/>
      <c r="AB228" s="89"/>
      <c r="AC228" s="90"/>
      <c r="AD228" s="94" t="s">
        <v>232</v>
      </c>
      <c r="AE228" s="89" t="s">
        <v>222</v>
      </c>
      <c r="AF228" s="95"/>
      <c r="AG228" s="96"/>
    </row>
    <row r="229" spans="1:33" ht="46.5" hidden="1" customHeight="1" x14ac:dyDescent="0.25">
      <c r="A229" s="78" t="s">
        <v>2814</v>
      </c>
      <c r="B229" s="78" t="s">
        <v>2814</v>
      </c>
      <c r="C229" s="79" t="s">
        <v>586</v>
      </c>
      <c r="D229" s="78" t="s">
        <v>2815</v>
      </c>
      <c r="E229" s="78" t="s">
        <v>2816</v>
      </c>
      <c r="F229" s="78" t="s">
        <v>2835</v>
      </c>
      <c r="G229" s="78" t="s">
        <v>2836</v>
      </c>
      <c r="H229" s="78" t="s">
        <v>2837</v>
      </c>
      <c r="I229" s="78"/>
      <c r="J229" s="78"/>
      <c r="K229" s="89"/>
      <c r="L229" s="81">
        <v>924000</v>
      </c>
      <c r="M229" s="82">
        <v>0</v>
      </c>
      <c r="N229" s="78"/>
      <c r="O229" s="78"/>
      <c r="P229" s="83"/>
      <c r="Q229" s="84"/>
      <c r="R229" s="84"/>
      <c r="S229" s="84"/>
      <c r="T229" s="85"/>
      <c r="U229" s="78"/>
      <c r="V229" s="78"/>
      <c r="W229" s="78"/>
      <c r="X229" s="86"/>
      <c r="Y229" s="86"/>
      <c r="Z229" s="87"/>
      <c r="AA229" s="88"/>
      <c r="AB229" s="89"/>
      <c r="AC229" s="90"/>
      <c r="AD229" s="91" t="str">
        <f>VLOOKUP($G229,'[1]datos totales (FINAL) 2022'!$A$2:$F$408,3,FALSE)</f>
        <v>SI</v>
      </c>
      <c r="AE229" s="78" t="str">
        <f>VLOOKUP($G229,'[1]datos totales (FINAL) 2022'!$A$2:$F$408,4,FALSE)</f>
        <v>OBJETIVO 8: PROMOVER EL CRECIMIENTO ECONÓMICO INCLUSIVO Y SOSTENIBLE, EL EMPLEO Y EL TRABAJO DECENTE PARA TODOS</v>
      </c>
      <c r="AF229" s="92" t="str">
        <f>VLOOKUP($G229,'[1]datos totales (FINAL) 2022'!$A$2:$F$408,5,FALSE)</f>
        <v>Metas 8.5 y 8.8</v>
      </c>
      <c r="AG229" s="93">
        <f>VLOOKUP($G229,'[1]datos totales (FINAL) 2022'!$A$2:$F$408,6,FALSE)</f>
        <v>0</v>
      </c>
    </row>
    <row r="230" spans="1:33" ht="46.5" hidden="1" customHeight="1" x14ac:dyDescent="0.25">
      <c r="A230" s="78" t="s">
        <v>2814</v>
      </c>
      <c r="B230" s="78" t="s">
        <v>2814</v>
      </c>
      <c r="C230" s="79" t="s">
        <v>586</v>
      </c>
      <c r="D230" s="78" t="s">
        <v>2815</v>
      </c>
      <c r="E230" s="78" t="s">
        <v>2816</v>
      </c>
      <c r="F230" s="78" t="s">
        <v>2838</v>
      </c>
      <c r="G230" s="78" t="s">
        <v>2839</v>
      </c>
      <c r="H230" s="78" t="s">
        <v>2840</v>
      </c>
      <c r="I230" s="78"/>
      <c r="J230" s="78"/>
      <c r="K230" s="89"/>
      <c r="L230" s="81">
        <v>7949449.3399999999</v>
      </c>
      <c r="M230" s="82">
        <v>0</v>
      </c>
      <c r="N230" s="78"/>
      <c r="O230" s="78"/>
      <c r="P230" s="83"/>
      <c r="Q230" s="84"/>
      <c r="R230" s="84"/>
      <c r="S230" s="84"/>
      <c r="T230" s="85"/>
      <c r="U230" s="78"/>
      <c r="V230" s="78"/>
      <c r="W230" s="78"/>
      <c r="X230" s="86"/>
      <c r="Y230" s="86"/>
      <c r="Z230" s="87"/>
      <c r="AA230" s="88"/>
      <c r="AB230" s="89"/>
      <c r="AC230" s="90"/>
      <c r="AD230" s="94" t="s">
        <v>232</v>
      </c>
      <c r="AE230" s="89" t="s">
        <v>230</v>
      </c>
      <c r="AF230" s="95" t="s">
        <v>5247</v>
      </c>
      <c r="AG230" s="96"/>
    </row>
    <row r="231" spans="1:33" ht="46.5" hidden="1" customHeight="1" x14ac:dyDescent="0.25">
      <c r="A231" s="78" t="s">
        <v>2919</v>
      </c>
      <c r="B231" s="78" t="s">
        <v>2814</v>
      </c>
      <c r="C231" s="79" t="s">
        <v>586</v>
      </c>
      <c r="D231" s="78" t="s">
        <v>2815</v>
      </c>
      <c r="E231" s="78" t="s">
        <v>2816</v>
      </c>
      <c r="F231" s="78" t="s">
        <v>4211</v>
      </c>
      <c r="G231" s="78" t="s">
        <v>4212</v>
      </c>
      <c r="H231" s="78" t="s">
        <v>4213</v>
      </c>
      <c r="I231" s="78"/>
      <c r="J231" s="78"/>
      <c r="K231" s="80"/>
      <c r="L231" s="81">
        <v>1000</v>
      </c>
      <c r="M231" s="82">
        <v>0</v>
      </c>
      <c r="N231" s="78"/>
      <c r="O231" s="78"/>
      <c r="P231" s="83"/>
      <c r="Q231" s="84"/>
      <c r="R231" s="84"/>
      <c r="S231" s="84"/>
      <c r="T231" s="85"/>
      <c r="U231" s="78"/>
      <c r="V231" s="78"/>
      <c r="W231" s="78"/>
      <c r="X231" s="86"/>
      <c r="Y231" s="86"/>
      <c r="Z231" s="87"/>
      <c r="AA231" s="88"/>
      <c r="AB231" s="89"/>
      <c r="AC231" s="90"/>
      <c r="AD231" s="94" t="s">
        <v>232</v>
      </c>
      <c r="AE231" s="89" t="s">
        <v>222</v>
      </c>
      <c r="AF231" s="95"/>
      <c r="AG231" s="96"/>
    </row>
    <row r="232" spans="1:33" ht="46.5" hidden="1" customHeight="1" x14ac:dyDescent="0.25">
      <c r="A232" s="78" t="s">
        <v>3217</v>
      </c>
      <c r="B232" s="78" t="s">
        <v>2814</v>
      </c>
      <c r="C232" s="79" t="s">
        <v>586</v>
      </c>
      <c r="D232" s="78" t="s">
        <v>2815</v>
      </c>
      <c r="E232" s="78" t="s">
        <v>2898</v>
      </c>
      <c r="F232" s="78" t="s">
        <v>3327</v>
      </c>
      <c r="G232" s="78" t="s">
        <v>3328</v>
      </c>
      <c r="H232" s="78" t="s">
        <v>3329</v>
      </c>
      <c r="I232" s="78"/>
      <c r="J232" s="78"/>
      <c r="K232" s="80"/>
      <c r="L232" s="81">
        <v>173000</v>
      </c>
      <c r="M232" s="82">
        <v>0</v>
      </c>
      <c r="N232" s="78"/>
      <c r="O232" s="78"/>
      <c r="P232" s="83"/>
      <c r="Q232" s="84"/>
      <c r="R232" s="84"/>
      <c r="S232" s="84"/>
      <c r="T232" s="85"/>
      <c r="U232" s="78"/>
      <c r="V232" s="78"/>
      <c r="W232" s="78"/>
      <c r="X232" s="86"/>
      <c r="Y232" s="86"/>
      <c r="Z232" s="87"/>
      <c r="AA232" s="88"/>
      <c r="AB232" s="89"/>
      <c r="AC232" s="90"/>
      <c r="AD232" s="94" t="s">
        <v>232</v>
      </c>
      <c r="AE232" s="89" t="s">
        <v>223</v>
      </c>
      <c r="AF232" s="95"/>
      <c r="AG232" s="96" t="s">
        <v>5234</v>
      </c>
    </row>
    <row r="233" spans="1:33" ht="46.5" hidden="1" customHeight="1" x14ac:dyDescent="0.25">
      <c r="A233" s="78" t="s">
        <v>2940</v>
      </c>
      <c r="B233" s="78" t="s">
        <v>2814</v>
      </c>
      <c r="C233" s="79" t="s">
        <v>586</v>
      </c>
      <c r="D233" s="78" t="s">
        <v>2924</v>
      </c>
      <c r="E233" s="78" t="s">
        <v>2843</v>
      </c>
      <c r="F233" s="78" t="s">
        <v>4076</v>
      </c>
      <c r="G233" s="78" t="s">
        <v>4319</v>
      </c>
      <c r="H233" s="78" t="s">
        <v>4320</v>
      </c>
      <c r="I233" s="78"/>
      <c r="J233" s="78"/>
      <c r="K233" s="80"/>
      <c r="L233" s="81">
        <v>0</v>
      </c>
      <c r="M233" s="82">
        <v>0</v>
      </c>
      <c r="N233" s="78"/>
      <c r="O233" s="78"/>
      <c r="P233" s="83"/>
      <c r="Q233" s="84"/>
      <c r="R233" s="84"/>
      <c r="S233" s="84"/>
      <c r="T233" s="85"/>
      <c r="U233" s="78"/>
      <c r="V233" s="78"/>
      <c r="W233" s="78"/>
      <c r="X233" s="86"/>
      <c r="Y233" s="86"/>
      <c r="Z233" s="87"/>
      <c r="AA233" s="88"/>
      <c r="AB233" s="89"/>
      <c r="AC233" s="90"/>
      <c r="AD233" s="94" t="s">
        <v>232</v>
      </c>
      <c r="AE233" s="89" t="s">
        <v>223</v>
      </c>
      <c r="AF233" s="95"/>
      <c r="AG233" s="96" t="s">
        <v>5248</v>
      </c>
    </row>
    <row r="234" spans="1:33" ht="46.5" hidden="1" customHeight="1" x14ac:dyDescent="0.25">
      <c r="A234" s="78" t="s">
        <v>4028</v>
      </c>
      <c r="B234" s="78" t="s">
        <v>2814</v>
      </c>
      <c r="C234" s="79" t="s">
        <v>586</v>
      </c>
      <c r="D234" s="78" t="s">
        <v>2897</v>
      </c>
      <c r="E234" s="78" t="s">
        <v>2843</v>
      </c>
      <c r="F234" s="78" t="s">
        <v>498</v>
      </c>
      <c r="G234" s="78" t="s">
        <v>4029</v>
      </c>
      <c r="H234" s="78" t="s">
        <v>4030</v>
      </c>
      <c r="I234" s="78"/>
      <c r="J234" s="78"/>
      <c r="K234" s="80"/>
      <c r="L234" s="81">
        <v>10000</v>
      </c>
      <c r="M234" s="82" t="s">
        <v>387</v>
      </c>
      <c r="N234" s="78"/>
      <c r="O234" s="78"/>
      <c r="P234" s="83"/>
      <c r="Q234" s="84"/>
      <c r="R234" s="84"/>
      <c r="S234" s="84"/>
      <c r="T234" s="85"/>
      <c r="U234" s="78"/>
      <c r="V234" s="78"/>
      <c r="W234" s="78"/>
      <c r="X234" s="86"/>
      <c r="Y234" s="86"/>
      <c r="Z234" s="87"/>
      <c r="AA234" s="88"/>
      <c r="AB234" s="89"/>
      <c r="AC234" s="90"/>
      <c r="AD234" s="91" t="str">
        <f>VLOOKUP($G234,'[1]datos totales (FINAL) 2022'!$A$2:$F$408,3,FALSE)</f>
        <v>SI</v>
      </c>
      <c r="AE234" s="78" t="str">
        <f>VLOOKUP($G234,'[1]datos totales (FINAL) 2022'!$A$2:$F$408,4,FALSE)</f>
        <v>OBJETIVO 4: GARANTIZAR UNA EDUCACIÓN INCLUSIVA, EQUITATIVA Y DE CALIDAD Y PROMOVER OPORTUNIDADES DE APRENDIZAJE DURANTE TODA LA VIDA PARA TODOS</v>
      </c>
      <c r="AF234" s="92">
        <f>VLOOKUP($G234,'[1]datos totales (FINAL) 2022'!$A$2:$F$408,5,FALSE)</f>
        <v>0</v>
      </c>
      <c r="AG234" s="93">
        <f>VLOOKUP($G234,'[1]datos totales (FINAL) 2022'!$A$2:$F$408,6,FALSE)</f>
        <v>0</v>
      </c>
    </row>
    <row r="235" spans="1:33" ht="46.5" customHeight="1" x14ac:dyDescent="0.25">
      <c r="A235" s="78" t="s">
        <v>2919</v>
      </c>
      <c r="B235" s="78" t="s">
        <v>2814</v>
      </c>
      <c r="C235" s="79" t="s">
        <v>586</v>
      </c>
      <c r="D235" s="78" t="s">
        <v>2901</v>
      </c>
      <c r="E235" s="78" t="s">
        <v>2816</v>
      </c>
      <c r="F235" s="78" t="s">
        <v>2835</v>
      </c>
      <c r="G235" s="92" t="s">
        <v>4214</v>
      </c>
      <c r="H235" s="92" t="s">
        <v>4215</v>
      </c>
      <c r="I235" s="78" t="s">
        <v>448</v>
      </c>
      <c r="J235" s="78" t="s">
        <v>450</v>
      </c>
      <c r="K235" s="80" t="s">
        <v>77</v>
      </c>
      <c r="L235" s="81">
        <v>2555554.0299999998</v>
      </c>
      <c r="M235" s="82">
        <v>283500</v>
      </c>
      <c r="N235" s="78" t="s">
        <v>109</v>
      </c>
      <c r="O235" s="78" t="s">
        <v>451</v>
      </c>
      <c r="P235" s="83"/>
      <c r="Q235" s="84" t="s">
        <v>232</v>
      </c>
      <c r="R235" s="84" t="s">
        <v>222</v>
      </c>
      <c r="S235" s="84" t="s">
        <v>452</v>
      </c>
      <c r="T235" s="85" t="s">
        <v>5249</v>
      </c>
      <c r="U235" s="78">
        <v>100</v>
      </c>
      <c r="V235" s="78">
        <v>100</v>
      </c>
      <c r="W235" s="78">
        <v>100</v>
      </c>
      <c r="X235" s="86">
        <v>236400</v>
      </c>
      <c r="Y235" s="86">
        <v>236400</v>
      </c>
      <c r="Z235" s="87">
        <v>283500</v>
      </c>
      <c r="AA235" s="105">
        <v>-47100</v>
      </c>
      <c r="AB235" s="89" t="s">
        <v>453</v>
      </c>
      <c r="AC235" s="90"/>
      <c r="AD235" s="91" t="str">
        <f>VLOOKUP($G235,'[1]datos totales (FINAL) 2022'!$A$2:$F$408,3,FALSE)</f>
        <v>SI</v>
      </c>
      <c r="AE235" s="78" t="str">
        <f>VLOOKUP($G235,'[1]datos totales (FINAL) 2022'!$A$2:$F$408,4,FALSE)</f>
        <v>OBJETIVO 8: PROMOVER EL CRECIMIENTO ECONÓMICO INCLUSIVO Y SOSTENIBLE, EL EMPLEO Y EL TRABAJO DECENTE PARA TODOS</v>
      </c>
      <c r="AF235" s="92" t="str">
        <f>VLOOKUP($G235,'[1]datos totales (FINAL) 2022'!$A$2:$F$408,5,FALSE)</f>
        <v>Metas 8.5 y 8.8</v>
      </c>
      <c r="AG235" s="93">
        <f>VLOOKUP($G235,'[1]datos totales (FINAL) 2022'!$A$2:$F$408,6,FALSE)</f>
        <v>0</v>
      </c>
    </row>
    <row r="236" spans="1:33" ht="46.5" hidden="1" customHeight="1" x14ac:dyDescent="0.25">
      <c r="A236" s="78" t="s">
        <v>2919</v>
      </c>
      <c r="B236" s="78" t="s">
        <v>2814</v>
      </c>
      <c r="C236" s="79" t="s">
        <v>586</v>
      </c>
      <c r="D236" s="78" t="s">
        <v>2901</v>
      </c>
      <c r="E236" s="78" t="s">
        <v>2843</v>
      </c>
      <c r="F236" s="78" t="s">
        <v>2946</v>
      </c>
      <c r="G236" s="78" t="s">
        <v>4216</v>
      </c>
      <c r="H236" s="78" t="s">
        <v>4217</v>
      </c>
      <c r="I236" s="78"/>
      <c r="J236" s="78"/>
      <c r="K236" s="80"/>
      <c r="L236" s="81">
        <v>76636.92</v>
      </c>
      <c r="M236" s="82">
        <v>0</v>
      </c>
      <c r="N236" s="78"/>
      <c r="O236" s="78"/>
      <c r="P236" s="83"/>
      <c r="Q236" s="84"/>
      <c r="R236" s="84"/>
      <c r="S236" s="84"/>
      <c r="T236" s="85"/>
      <c r="U236" s="78"/>
      <c r="V236" s="78"/>
      <c r="W236" s="78"/>
      <c r="X236" s="86"/>
      <c r="Y236" s="86"/>
      <c r="Z236" s="87"/>
      <c r="AA236" s="88"/>
      <c r="AB236" s="89"/>
      <c r="AC236" s="90"/>
      <c r="AD236" s="91" t="str">
        <f>VLOOKUP($G236,'[1]datos totales (FINAL) 2022'!$A$2:$F$408,3,FALSE)</f>
        <v>SI</v>
      </c>
      <c r="AE236" s="78" t="str">
        <f>VLOOKUP($G236,'[1]datos totales (FINAL) 2022'!$A$2:$F$408,4,FALSE)</f>
        <v>OBJETIVO 8: PROMOVER EL CRECIMIENTO ECONÓMICO INCLUSIVO Y SOSTENIBLE, EL EMPLEO Y EL TRABAJO DECENTE PARA TODOS</v>
      </c>
      <c r="AF236" s="92" t="str">
        <f>VLOOKUP($G236,'[1]datos totales (FINAL) 2022'!$A$2:$F$408,5,FALSE)</f>
        <v>Metas 8.5 y 8.8</v>
      </c>
      <c r="AG236" s="93" t="str">
        <f>VLOOKUP($G236,'[1]datos totales (FINAL) 2022'!$A$2:$F$408,6,FALSE)</f>
        <v>También vinculado a ODS 16: Instituciones solidas y transparentes</v>
      </c>
    </row>
    <row r="237" spans="1:33" ht="46.5" customHeight="1" x14ac:dyDescent="0.25">
      <c r="A237" s="78" t="s">
        <v>3437</v>
      </c>
      <c r="B237" s="78" t="s">
        <v>2814</v>
      </c>
      <c r="C237" s="79" t="s">
        <v>586</v>
      </c>
      <c r="D237" s="78" t="s">
        <v>2904</v>
      </c>
      <c r="E237" s="78" t="s">
        <v>2843</v>
      </c>
      <c r="F237" s="78" t="s">
        <v>2946</v>
      </c>
      <c r="G237" s="92" t="s">
        <v>3445</v>
      </c>
      <c r="H237" s="92" t="s">
        <v>3446</v>
      </c>
      <c r="I237" s="78" t="s">
        <v>1260</v>
      </c>
      <c r="J237" s="78" t="s">
        <v>1261</v>
      </c>
      <c r="K237" s="80" t="s">
        <v>50</v>
      </c>
      <c r="L237" s="81">
        <v>31000</v>
      </c>
      <c r="M237" s="82">
        <v>31000</v>
      </c>
      <c r="N237" s="78"/>
      <c r="O237" s="78" t="s">
        <v>1262</v>
      </c>
      <c r="P237" s="83"/>
      <c r="Q237" s="84"/>
      <c r="R237" s="84" t="s">
        <v>214</v>
      </c>
      <c r="S237" s="84"/>
      <c r="T237" s="85" t="s">
        <v>5250</v>
      </c>
      <c r="U237" s="78">
        <v>70</v>
      </c>
      <c r="V237" s="78">
        <v>38</v>
      </c>
      <c r="W237" s="78">
        <v>80</v>
      </c>
      <c r="X237" s="86">
        <v>31000</v>
      </c>
      <c r="Y237" s="86">
        <v>13886.92</v>
      </c>
      <c r="Z237" s="87">
        <v>31000</v>
      </c>
      <c r="AA237" s="88">
        <v>0</v>
      </c>
      <c r="AB237" s="89"/>
      <c r="AC237" s="90"/>
      <c r="AD237" s="91" t="str">
        <f>VLOOKUP($G237,'[1]datos totales (FINAL) 2022'!$A$2:$F$408,3,FALSE)</f>
        <v>SI</v>
      </c>
      <c r="AE237" s="78" t="str">
        <f>VLOOKUP($G237,'[1]datos totales (FINAL) 2022'!$A$2:$F$408,4,FALSE)</f>
        <v>OBJETIVO 8: PROMOVER EL CRECIMIENTO ECONÓMICO INCLUSIVO Y SOSTENIBLE, EL EMPLEO Y EL TRABAJO DECENTE PARA TODOS</v>
      </c>
      <c r="AF237" s="92" t="str">
        <f>VLOOKUP($G237,'[1]datos totales (FINAL) 2022'!$A$2:$F$408,5,FALSE)</f>
        <v>Metas 8.5 y 8.8</v>
      </c>
      <c r="AG237" s="93" t="str">
        <f>VLOOKUP($G237,'[1]datos totales (FINAL) 2022'!$A$2:$F$408,6,FALSE)</f>
        <v>También vinculado al ODS 16 (meta 16.6)</v>
      </c>
    </row>
    <row r="238" spans="1:33" ht="46.5" customHeight="1" x14ac:dyDescent="0.25">
      <c r="A238" s="78" t="s">
        <v>3437</v>
      </c>
      <c r="B238" s="78" t="s">
        <v>2814</v>
      </c>
      <c r="C238" s="79" t="s">
        <v>586</v>
      </c>
      <c r="D238" s="78" t="s">
        <v>3447</v>
      </c>
      <c r="E238" s="78" t="s">
        <v>2843</v>
      </c>
      <c r="F238" s="78" t="s">
        <v>2879</v>
      </c>
      <c r="G238" s="92" t="s">
        <v>3448</v>
      </c>
      <c r="H238" s="92" t="s">
        <v>3449</v>
      </c>
      <c r="I238" s="78" t="s">
        <v>1248</v>
      </c>
      <c r="J238" s="78" t="s">
        <v>1256</v>
      </c>
      <c r="K238" s="80" t="s">
        <v>50</v>
      </c>
      <c r="L238" s="81">
        <v>3500</v>
      </c>
      <c r="M238" s="82">
        <v>3500</v>
      </c>
      <c r="N238" s="78"/>
      <c r="O238" s="78" t="s">
        <v>1257</v>
      </c>
      <c r="P238" s="83"/>
      <c r="Q238" s="84"/>
      <c r="R238" s="84" t="s">
        <v>214</v>
      </c>
      <c r="S238" s="84"/>
      <c r="T238" s="85" t="s">
        <v>1258</v>
      </c>
      <c r="U238" s="78">
        <v>3</v>
      </c>
      <c r="V238" s="78" t="s">
        <v>4999</v>
      </c>
      <c r="W238" s="78">
        <v>4</v>
      </c>
      <c r="X238" s="86">
        <v>3500</v>
      </c>
      <c r="Y238" s="86">
        <v>331.82</v>
      </c>
      <c r="Z238" s="87">
        <v>3500</v>
      </c>
      <c r="AA238" s="88">
        <v>0</v>
      </c>
      <c r="AB238" s="89" t="s">
        <v>1259</v>
      </c>
      <c r="AC238" s="90"/>
      <c r="AD238" s="91" t="str">
        <f>VLOOKUP($G238,'[1]datos totales (FINAL) 2022'!$A$2:$F$408,3,FALSE)</f>
        <v>SI</v>
      </c>
      <c r="AE238" s="78" t="str">
        <f>VLOOKUP($G238,'[1]datos totales (FINAL) 2022'!$A$2:$F$408,4,FALSE)</f>
        <v>OBJETIVO 4: GARANTIZAR UNA EDUCACIÓN INCLUSIVA, EQUITATIVA Y DE CALIDAD Y PROMOVER OPORTUNIDADES DE APRENDIZAJE DURANTE TODA LA VIDA PARA TODOS</v>
      </c>
      <c r="AF238" s="92" t="str">
        <f>VLOOKUP($G238,'[1]datos totales (FINAL) 2022'!$A$2:$F$408,5,FALSE)</f>
        <v>Meta 4.c.</v>
      </c>
      <c r="AG238" s="93" t="str">
        <f>VLOOKUP($G238,'[1]datos totales (FINAL) 2022'!$A$2:$F$408,6,FALSE)</f>
        <v xml:space="preserve">ODS 16 (meta 16.6) </v>
      </c>
    </row>
    <row r="239" spans="1:33" ht="46.5" customHeight="1" x14ac:dyDescent="0.25">
      <c r="A239" s="78" t="s">
        <v>2944</v>
      </c>
      <c r="B239" s="78" t="s">
        <v>2814</v>
      </c>
      <c r="C239" s="79" t="s">
        <v>586</v>
      </c>
      <c r="D239" s="78" t="s">
        <v>2945</v>
      </c>
      <c r="E239" s="78" t="s">
        <v>2843</v>
      </c>
      <c r="F239" s="78" t="s">
        <v>2946</v>
      </c>
      <c r="G239" s="92" t="s">
        <v>2947</v>
      </c>
      <c r="H239" s="92" t="s">
        <v>2948</v>
      </c>
      <c r="I239" s="78" t="s">
        <v>1432</v>
      </c>
      <c r="J239" s="78" t="s">
        <v>1433</v>
      </c>
      <c r="K239" s="80" t="s">
        <v>35</v>
      </c>
      <c r="L239" s="81">
        <v>10000</v>
      </c>
      <c r="M239" s="82">
        <v>30000</v>
      </c>
      <c r="N239" s="78" t="s">
        <v>109</v>
      </c>
      <c r="O239" s="78" t="s">
        <v>1434</v>
      </c>
      <c r="P239" s="83" t="s">
        <v>233</v>
      </c>
      <c r="Q239" s="84"/>
      <c r="R239" s="84"/>
      <c r="S239" s="84"/>
      <c r="T239" s="85" t="s">
        <v>4833</v>
      </c>
      <c r="U239" s="78">
        <v>1</v>
      </c>
      <c r="V239" s="78">
        <v>10000</v>
      </c>
      <c r="W239" s="78" t="s">
        <v>4834</v>
      </c>
      <c r="X239" s="86">
        <v>10000</v>
      </c>
      <c r="Y239" s="86">
        <v>0</v>
      </c>
      <c r="Z239" s="87">
        <v>30000</v>
      </c>
      <c r="AA239" s="88">
        <v>-20000</v>
      </c>
      <c r="AB239" s="89" t="s">
        <v>1436</v>
      </c>
      <c r="AC239" s="90"/>
      <c r="AD239" s="91" t="str">
        <f>VLOOKUP($G239,'[1]datos totales (FINAL) 2022'!$A$2:$F$408,3,FALSE)</f>
        <v>SI</v>
      </c>
      <c r="AE239" s="78" t="str">
        <f>VLOOKUP($G239,'[1]datos totales (FINAL) 2022'!$A$2:$F$408,4,FALSE)</f>
        <v>OBJETIVO 4: GARANTIZAR UNA EDUCACIÓN INCLUSIVA, EQUITATIVA Y DE CALIDAD Y PROMOVER OPORTUNIDADES DE APRENDIZAJE DURANTE TODA LA VIDA PARA TODOS</v>
      </c>
      <c r="AF239" s="92" t="str">
        <f>VLOOKUP($G239,'[1]datos totales (FINAL) 2022'!$A$2:$F$408,5,FALSE)</f>
        <v xml:space="preserve">(meta 4.4, mejorar las competencias para acceder al empleo) </v>
      </c>
      <c r="AG239" s="93" t="str">
        <f>VLOOKUP($G239,'[1]datos totales (FINAL) 2022'!$A$2:$F$408,6,FALSE)</f>
        <v>ODS 9 (meta 9.5, aumento de la investigación cientifica y capacidad tecnológica)</v>
      </c>
    </row>
    <row r="240" spans="1:33" ht="46.5" hidden="1" customHeight="1" x14ac:dyDescent="0.25">
      <c r="A240" s="78" t="s">
        <v>3217</v>
      </c>
      <c r="B240" s="78" t="s">
        <v>2814</v>
      </c>
      <c r="C240" s="79" t="s">
        <v>586</v>
      </c>
      <c r="D240" s="78" t="s">
        <v>3336</v>
      </c>
      <c r="E240" s="78" t="s">
        <v>2898</v>
      </c>
      <c r="F240" s="78" t="s">
        <v>3242</v>
      </c>
      <c r="G240" s="78" t="s">
        <v>3337</v>
      </c>
      <c r="H240" s="78" t="s">
        <v>3338</v>
      </c>
      <c r="I240" s="78"/>
      <c r="J240" s="78"/>
      <c r="K240" s="80"/>
      <c r="L240" s="81">
        <v>13118.07</v>
      </c>
      <c r="M240" s="82">
        <v>0</v>
      </c>
      <c r="N240" s="78"/>
      <c r="O240" s="78"/>
      <c r="P240" s="83"/>
      <c r="Q240" s="84"/>
      <c r="R240" s="84"/>
      <c r="S240" s="84"/>
      <c r="T240" s="85"/>
      <c r="U240" s="78"/>
      <c r="V240" s="78"/>
      <c r="W240" s="78"/>
      <c r="X240" s="86"/>
      <c r="Y240" s="86"/>
      <c r="Z240" s="87"/>
      <c r="AA240" s="88"/>
      <c r="AB240" s="89"/>
      <c r="AC240" s="90"/>
      <c r="AD240" s="94" t="s">
        <v>232</v>
      </c>
      <c r="AE240" s="89" t="s">
        <v>223</v>
      </c>
      <c r="AF240" s="95"/>
      <c r="AG240" s="96"/>
    </row>
    <row r="241" spans="1:33" ht="46.5" customHeight="1" x14ac:dyDescent="0.25">
      <c r="A241" s="78" t="s">
        <v>3629</v>
      </c>
      <c r="B241" s="78" t="s">
        <v>3629</v>
      </c>
      <c r="C241" s="79" t="s">
        <v>117</v>
      </c>
      <c r="D241" s="78" t="s">
        <v>3614</v>
      </c>
      <c r="E241" s="78" t="s">
        <v>2843</v>
      </c>
      <c r="F241" s="78" t="s">
        <v>498</v>
      </c>
      <c r="G241" s="92" t="s">
        <v>3337</v>
      </c>
      <c r="H241" s="92" t="s">
        <v>3338</v>
      </c>
      <c r="I241" s="78" t="s">
        <v>328</v>
      </c>
      <c r="J241" s="78"/>
      <c r="K241" s="80" t="s">
        <v>117</v>
      </c>
      <c r="L241" s="81">
        <v>0</v>
      </c>
      <c r="M241" s="82">
        <v>85277</v>
      </c>
      <c r="N241" s="78"/>
      <c r="O241" s="78" t="s">
        <v>329</v>
      </c>
      <c r="P241" s="83"/>
      <c r="Q241" s="84" t="s">
        <v>233</v>
      </c>
      <c r="R241" s="84"/>
      <c r="S241" s="84"/>
      <c r="T241" s="85"/>
      <c r="U241" s="78"/>
      <c r="V241" s="78"/>
      <c r="W241" s="78"/>
      <c r="X241" s="86"/>
      <c r="Y241" s="86"/>
      <c r="Z241" s="87">
        <v>85277</v>
      </c>
      <c r="AA241" s="88"/>
      <c r="AB241" s="89"/>
      <c r="AC241" s="90"/>
      <c r="AD241" s="94" t="s">
        <v>232</v>
      </c>
      <c r="AE241" s="89" t="s">
        <v>223</v>
      </c>
      <c r="AF241" s="95"/>
      <c r="AG241" s="96"/>
    </row>
    <row r="242" spans="1:33" ht="46.5" customHeight="1" x14ac:dyDescent="0.25">
      <c r="A242" s="78" t="s">
        <v>4028</v>
      </c>
      <c r="B242" s="78" t="s">
        <v>2814</v>
      </c>
      <c r="C242" s="79" t="s">
        <v>586</v>
      </c>
      <c r="D242" s="78" t="s">
        <v>4031</v>
      </c>
      <c r="E242" s="78" t="s">
        <v>2843</v>
      </c>
      <c r="F242" s="78" t="s">
        <v>4032</v>
      </c>
      <c r="G242" s="92" t="s">
        <v>4033</v>
      </c>
      <c r="H242" s="92" t="s">
        <v>4034</v>
      </c>
      <c r="I242" s="78" t="s">
        <v>1792</v>
      </c>
      <c r="J242" s="78" t="s">
        <v>1792</v>
      </c>
      <c r="K242" s="80" t="s">
        <v>195</v>
      </c>
      <c r="L242" s="81">
        <v>93614.080000000002</v>
      </c>
      <c r="M242" s="82">
        <v>81968.5</v>
      </c>
      <c r="N242" s="78" t="s">
        <v>109</v>
      </c>
      <c r="O242" s="78" t="s">
        <v>1793</v>
      </c>
      <c r="P242" s="83"/>
      <c r="Q242" s="84" t="s">
        <v>232</v>
      </c>
      <c r="R242" s="84" t="s">
        <v>223</v>
      </c>
      <c r="S242" s="84" t="s">
        <v>222</v>
      </c>
      <c r="T242" s="85" t="s">
        <v>1794</v>
      </c>
      <c r="U242" s="78" t="s">
        <v>4466</v>
      </c>
      <c r="V242" s="78" t="s">
        <v>4365</v>
      </c>
      <c r="W242" s="78" t="s">
        <v>4467</v>
      </c>
      <c r="X242" s="86">
        <v>93614.080000000002</v>
      </c>
      <c r="Y242" s="86">
        <v>78806.66</v>
      </c>
      <c r="Z242" s="87">
        <v>81968.5</v>
      </c>
      <c r="AA242" s="88">
        <v>11645.580000000002</v>
      </c>
      <c r="AB242" s="89"/>
      <c r="AC242" s="90"/>
      <c r="AD242" s="91" t="str">
        <f>VLOOKUP($G242,'[1]datos totales (FINAL) 2022'!$A$2:$F$408,3,FALSE)</f>
        <v>SI</v>
      </c>
      <c r="AE242" s="78" t="str">
        <f>VLOOKUP($G242,'[1]datos totales (FINAL) 2022'!$A$2:$F$408,4,FALSE)</f>
        <v>OBJETIVO 9: CONSTRUIR INFRAESTRUCTURAS RESILIENTES, PROMOVER LA INDUSTRIALIZACIÓN SOSTENIBLE Y FOMENTAR LA INNOVACIÓN</v>
      </c>
      <c r="AF242" s="92" t="str">
        <f>VLOOKUP($G242,'[1]datos totales (FINAL) 2022'!$A$2:$F$408,5,FALSE)</f>
        <v>Meta 9.1</v>
      </c>
      <c r="AG242" s="93" t="str">
        <f>VLOOKUP($G242,'[1]datos totales (FINAL) 2022'!$A$2:$F$408,6,FALSE)</f>
        <v>También vinculado al ODS 3</v>
      </c>
    </row>
    <row r="243" spans="1:33" ht="46.5" customHeight="1" x14ac:dyDescent="0.25">
      <c r="A243" s="78" t="s">
        <v>4028</v>
      </c>
      <c r="B243" s="78" t="s">
        <v>2814</v>
      </c>
      <c r="C243" s="79" t="s">
        <v>586</v>
      </c>
      <c r="D243" s="78" t="s">
        <v>4031</v>
      </c>
      <c r="E243" s="78" t="s">
        <v>2911</v>
      </c>
      <c r="F243" s="78" t="s">
        <v>2964</v>
      </c>
      <c r="G243" s="92" t="s">
        <v>2633</v>
      </c>
      <c r="H243" s="92" t="s">
        <v>2634</v>
      </c>
      <c r="I243" s="78" t="s">
        <v>1800</v>
      </c>
      <c r="J243" s="78" t="s">
        <v>1801</v>
      </c>
      <c r="K243" s="80" t="s">
        <v>195</v>
      </c>
      <c r="L243" s="81">
        <v>25000</v>
      </c>
      <c r="M243" s="82">
        <v>25000</v>
      </c>
      <c r="N243" s="78" t="s">
        <v>109</v>
      </c>
      <c r="O243" s="78" t="s">
        <v>1802</v>
      </c>
      <c r="P243" s="83"/>
      <c r="Q243" s="84" t="s">
        <v>232</v>
      </c>
      <c r="R243" s="84" t="s">
        <v>218</v>
      </c>
      <c r="S243" s="84" t="s">
        <v>224</v>
      </c>
      <c r="T243" s="85" t="s">
        <v>1798</v>
      </c>
      <c r="U243" s="78">
        <v>26</v>
      </c>
      <c r="V243" s="78" t="s">
        <v>1456</v>
      </c>
      <c r="W243" s="78">
        <v>30</v>
      </c>
      <c r="X243" s="86">
        <v>25000</v>
      </c>
      <c r="Y243" s="86">
        <v>25000</v>
      </c>
      <c r="Z243" s="87">
        <v>25000</v>
      </c>
      <c r="AA243" s="88">
        <v>0</v>
      </c>
      <c r="AB243" s="89"/>
      <c r="AC243" s="90"/>
      <c r="AD243" s="91" t="str">
        <f>VLOOKUP($G243,'[1]datos totales (FINAL) 2022'!$A$2:$F$408,3,FALSE)</f>
        <v>SI</v>
      </c>
      <c r="AE243" s="78" t="str">
        <f>VLOOKUP($G243,'[1]datos totales (FINAL) 2022'!$A$2:$F$408,4,FALSE)</f>
        <v>OBJETIVO 4: GARANTIZAR UNA EDUCACIÓN INCLUSIVA, EQUITATIVA Y DE CALIDAD Y PROMOVER OPORTUNIDADES DE APRENDIZAJE DURANTE TODA LA VIDA PARA TODOS</v>
      </c>
      <c r="AF243" s="92" t="str">
        <f>VLOOKUP($G243,'[1]datos totales (FINAL) 2022'!$A$2:$F$408,5,FALSE)</f>
        <v>Meta 4.5</v>
      </c>
      <c r="AG243" s="93" t="str">
        <f>VLOOKUP($G243,'[1]datos totales (FINAL) 2022'!$A$2:$F$408,6,FALSE)</f>
        <v>También vinculado al ODS 8 (meta 8.5), ODS 10 (meta 10.2 y 10.3) y ODS 11</v>
      </c>
    </row>
    <row r="244" spans="1:33" ht="46.5" customHeight="1" x14ac:dyDescent="0.25">
      <c r="A244" s="78" t="s">
        <v>2841</v>
      </c>
      <c r="B244" s="78" t="s">
        <v>2841</v>
      </c>
      <c r="C244" s="79" t="s">
        <v>26</v>
      </c>
      <c r="D244" s="78" t="s">
        <v>2845</v>
      </c>
      <c r="E244" s="78" t="s">
        <v>2843</v>
      </c>
      <c r="F244" s="78" t="s">
        <v>494</v>
      </c>
      <c r="G244" s="92" t="s">
        <v>2846</v>
      </c>
      <c r="H244" s="92" t="s">
        <v>2847</v>
      </c>
      <c r="I244" s="78" t="s">
        <v>2385</v>
      </c>
      <c r="J244" s="78"/>
      <c r="K244" s="80" t="s">
        <v>26</v>
      </c>
      <c r="L244" s="81">
        <v>4000</v>
      </c>
      <c r="M244" s="82">
        <v>4000</v>
      </c>
      <c r="N244" s="78" t="s">
        <v>109</v>
      </c>
      <c r="O244" s="78" t="s">
        <v>2386</v>
      </c>
      <c r="P244" s="83"/>
      <c r="Q244" s="84"/>
      <c r="R244" s="84" t="s">
        <v>214</v>
      </c>
      <c r="S244" s="84"/>
      <c r="T244" s="85"/>
      <c r="U244" s="78"/>
      <c r="V244" s="78"/>
      <c r="W244" s="78"/>
      <c r="X244" s="86">
        <v>4000</v>
      </c>
      <c r="Y244" s="86">
        <v>3350.34</v>
      </c>
      <c r="Z244" s="87">
        <v>4000</v>
      </c>
      <c r="AA244" s="88">
        <v>0</v>
      </c>
      <c r="AB244" s="89"/>
      <c r="AC244" s="90"/>
      <c r="AD244" s="91" t="str">
        <f>VLOOKUP($G244,'[1]datos totales (FINAL) 2022'!$A$2:$F$408,3,FALSE)</f>
        <v>SI</v>
      </c>
      <c r="AE244" s="78" t="str">
        <f>VLOOKUP($G244,'[1]datos totales (FINAL) 2022'!$A$2:$F$408,4,FALSE)</f>
        <v>OBJETIVO 17: REVITALIZAR LA ALIANZA MUNDIAL PARA EL DESARROLLO SOSTENIBLE</v>
      </c>
      <c r="AF244" s="92">
        <f>VLOOKUP($G244,'[1]datos totales (FINAL) 2022'!$A$2:$F$408,5,FALSE)</f>
        <v>0</v>
      </c>
      <c r="AG244" s="93">
        <f>VLOOKUP($G244,'[1]datos totales (FINAL) 2022'!$A$2:$F$408,6,FALSE)</f>
        <v>0</v>
      </c>
    </row>
    <row r="245" spans="1:33" ht="46.5" customHeight="1" x14ac:dyDescent="0.25">
      <c r="A245" s="78" t="s">
        <v>2841</v>
      </c>
      <c r="B245" s="78" t="s">
        <v>2841</v>
      </c>
      <c r="C245" s="79" t="s">
        <v>26</v>
      </c>
      <c r="D245" s="78" t="s">
        <v>2848</v>
      </c>
      <c r="E245" s="78" t="s">
        <v>2843</v>
      </c>
      <c r="F245" s="78" t="s">
        <v>2383</v>
      </c>
      <c r="G245" s="92" t="s">
        <v>2849</v>
      </c>
      <c r="H245" s="92" t="s">
        <v>2850</v>
      </c>
      <c r="I245" s="78" t="s">
        <v>2387</v>
      </c>
      <c r="J245" s="78" t="s">
        <v>4369</v>
      </c>
      <c r="K245" s="80" t="s">
        <v>26</v>
      </c>
      <c r="L245" s="81">
        <v>2000</v>
      </c>
      <c r="M245" s="82">
        <v>2000</v>
      </c>
      <c r="N245" s="78" t="s">
        <v>109</v>
      </c>
      <c r="O245" s="78" t="s">
        <v>2388</v>
      </c>
      <c r="P245" s="83"/>
      <c r="Q245" s="84"/>
      <c r="R245" s="84" t="s">
        <v>214</v>
      </c>
      <c r="S245" s="84"/>
      <c r="T245" s="85"/>
      <c r="U245" s="78"/>
      <c r="V245" s="78"/>
      <c r="W245" s="78"/>
      <c r="X245" s="86">
        <v>2000</v>
      </c>
      <c r="Y245" s="86">
        <v>11.89</v>
      </c>
      <c r="Z245" s="87">
        <v>2000</v>
      </c>
      <c r="AA245" s="88">
        <v>0</v>
      </c>
      <c r="AB245" s="89" t="s">
        <v>2389</v>
      </c>
      <c r="AC245" s="90"/>
      <c r="AD245" s="91" t="str">
        <f>VLOOKUP($G245,'[1]datos totales (FINAL) 2022'!$A$2:$F$408,3,FALSE)</f>
        <v>SI</v>
      </c>
      <c r="AE245" s="78" t="str">
        <f>VLOOKUP($G245,'[1]datos totales (FINAL) 2022'!$A$2:$F$408,4,FALSE)</f>
        <v>OBJETIVO 11: LOGRAR QUE LAS CIUDADES SEAN MÁS INCLUSIVAS, SEGURAS, RESILIENTES Y SOSTENIBLES</v>
      </c>
      <c r="AF245" s="92">
        <f>VLOOKUP($G245,'[1]datos totales (FINAL) 2022'!$A$2:$F$408,5,FALSE)</f>
        <v>0</v>
      </c>
      <c r="AG245" s="93">
        <f>VLOOKUP($G245,'[1]datos totales (FINAL) 2022'!$A$2:$F$408,6,FALSE)</f>
        <v>0</v>
      </c>
    </row>
    <row r="246" spans="1:33" ht="46.5" customHeight="1" x14ac:dyDescent="0.25">
      <c r="A246" s="78" t="s">
        <v>2841</v>
      </c>
      <c r="B246" s="78" t="s">
        <v>2841</v>
      </c>
      <c r="C246" s="79" t="s">
        <v>26</v>
      </c>
      <c r="D246" s="78" t="s">
        <v>2851</v>
      </c>
      <c r="E246" s="78" t="s">
        <v>2843</v>
      </c>
      <c r="F246" s="78" t="s">
        <v>2384</v>
      </c>
      <c r="G246" s="92" t="s">
        <v>2852</v>
      </c>
      <c r="H246" s="92" t="s">
        <v>2853</v>
      </c>
      <c r="I246" s="78" t="s">
        <v>2390</v>
      </c>
      <c r="J246" s="78" t="s">
        <v>4407</v>
      </c>
      <c r="K246" s="80" t="s">
        <v>26</v>
      </c>
      <c r="L246" s="81">
        <v>6000</v>
      </c>
      <c r="M246" s="82">
        <v>7000</v>
      </c>
      <c r="N246" s="78" t="s">
        <v>109</v>
      </c>
      <c r="O246" s="78" t="s">
        <v>2391</v>
      </c>
      <c r="P246" s="83"/>
      <c r="Q246" s="84"/>
      <c r="R246" s="84" t="s">
        <v>214</v>
      </c>
      <c r="S246" s="84"/>
      <c r="T246" s="85" t="s">
        <v>4408</v>
      </c>
      <c r="U246" s="78">
        <v>300</v>
      </c>
      <c r="V246" s="78">
        <v>0.75</v>
      </c>
      <c r="W246" s="78">
        <v>350</v>
      </c>
      <c r="X246" s="86">
        <v>6000</v>
      </c>
      <c r="Y246" s="86">
        <v>4459.6400000000003</v>
      </c>
      <c r="Z246" s="87">
        <v>7000</v>
      </c>
      <c r="AA246" s="88">
        <v>-1000</v>
      </c>
      <c r="AB246" s="89" t="s">
        <v>2392</v>
      </c>
      <c r="AC246" s="90"/>
      <c r="AD246" s="91" t="str">
        <f>VLOOKUP($G246,'[1]datos totales (FINAL) 2022'!$A$2:$F$408,3,FALSE)</f>
        <v>SI</v>
      </c>
      <c r="AE246" s="78" t="str">
        <f>VLOOKUP($G246,'[1]datos totales (FINAL) 2022'!$A$2:$F$408,4,FALSE)</f>
        <v>OBJETIVO 17: REVITALIZAR LA ALIANZA MUNDIAL PARA EL DESARROLLO SOSTENIBLE</v>
      </c>
      <c r="AF246" s="92" t="str">
        <f>VLOOKUP($G246,'[1]datos totales (FINAL) 2022'!$A$2:$F$408,5,FALSE)</f>
        <v>Meta 17.17</v>
      </c>
      <c r="AG246" s="93">
        <f>VLOOKUP($G246,'[1]datos totales (FINAL) 2022'!$A$2:$F$408,6,FALSE)</f>
        <v>0</v>
      </c>
    </row>
    <row r="247" spans="1:33" ht="46.5" hidden="1" customHeight="1" x14ac:dyDescent="0.25">
      <c r="A247" s="78" t="s">
        <v>2841</v>
      </c>
      <c r="B247" s="78" t="s">
        <v>2841</v>
      </c>
      <c r="C247" s="79" t="s">
        <v>26</v>
      </c>
      <c r="D247" s="78" t="s">
        <v>2854</v>
      </c>
      <c r="E247" s="78" t="s">
        <v>2843</v>
      </c>
      <c r="F247" s="78" t="s">
        <v>2384</v>
      </c>
      <c r="G247" s="78" t="s">
        <v>2855</v>
      </c>
      <c r="H247" s="78" t="s">
        <v>2856</v>
      </c>
      <c r="I247" s="78"/>
      <c r="J247" s="78"/>
      <c r="K247" s="80"/>
      <c r="L247" s="81">
        <v>50000</v>
      </c>
      <c r="M247" s="82"/>
      <c r="N247" s="78"/>
      <c r="O247" s="78"/>
      <c r="P247" s="83"/>
      <c r="Q247" s="84"/>
      <c r="R247" s="84"/>
      <c r="S247" s="84"/>
      <c r="T247" s="85"/>
      <c r="U247" s="78"/>
      <c r="V247" s="78"/>
      <c r="W247" s="78"/>
      <c r="X247" s="86"/>
      <c r="Y247" s="86"/>
      <c r="Z247" s="87"/>
      <c r="AA247" s="88"/>
      <c r="AB247" s="89"/>
      <c r="AC247" s="90"/>
      <c r="AD247" s="94" t="s">
        <v>232</v>
      </c>
      <c r="AE247" s="89" t="s">
        <v>223</v>
      </c>
      <c r="AF247" s="95" t="s">
        <v>4842</v>
      </c>
      <c r="AG247" s="96" t="s">
        <v>5251</v>
      </c>
    </row>
    <row r="248" spans="1:33" ht="46.5" customHeight="1" x14ac:dyDescent="0.25">
      <c r="A248" s="78" t="s">
        <v>2841</v>
      </c>
      <c r="B248" s="78" t="s">
        <v>2841</v>
      </c>
      <c r="C248" s="79" t="s">
        <v>28</v>
      </c>
      <c r="D248" s="78" t="s">
        <v>2845</v>
      </c>
      <c r="E248" s="78" t="s">
        <v>2843</v>
      </c>
      <c r="F248" s="78" t="s">
        <v>494</v>
      </c>
      <c r="G248" s="92" t="s">
        <v>2857</v>
      </c>
      <c r="H248" s="92" t="s">
        <v>2858</v>
      </c>
      <c r="I248" s="78" t="s">
        <v>2370</v>
      </c>
      <c r="J248" s="78"/>
      <c r="K248" s="80" t="s">
        <v>28</v>
      </c>
      <c r="L248" s="81">
        <v>4500</v>
      </c>
      <c r="M248" s="82">
        <v>5000</v>
      </c>
      <c r="N248" s="78" t="s">
        <v>109</v>
      </c>
      <c r="O248" s="78" t="s">
        <v>2374</v>
      </c>
      <c r="P248" s="83"/>
      <c r="Q248" s="84"/>
      <c r="R248" s="84"/>
      <c r="S248" s="84"/>
      <c r="T248" s="85"/>
      <c r="U248" s="78"/>
      <c r="V248" s="78"/>
      <c r="W248" s="78"/>
      <c r="X248" s="86">
        <v>4500</v>
      </c>
      <c r="Y248" s="86">
        <v>1160.05</v>
      </c>
      <c r="Z248" s="87">
        <v>5000</v>
      </c>
      <c r="AA248" s="88">
        <v>500</v>
      </c>
      <c r="AB248" s="89" t="s">
        <v>2371</v>
      </c>
      <c r="AC248" s="90"/>
      <c r="AD248" s="91" t="str">
        <f>VLOOKUP($G248,'[1]datos totales (FINAL) 2022'!$A$2:$F$408,3,FALSE)</f>
        <v>SI</v>
      </c>
      <c r="AE248" s="78" t="str">
        <f>VLOOKUP($G248,'[1]datos totales (FINAL) 2022'!$A$2:$F$408,4,FALSE)</f>
        <v>OBJETIVO 17: REVITALIZAR LA ALIANZA MUNDIAL PARA EL DESARROLLO SOSTENIBLE</v>
      </c>
      <c r="AF248" s="92">
        <f>VLOOKUP($G248,'[1]datos totales (FINAL) 2022'!$A$2:$F$408,5,FALSE)</f>
        <v>0</v>
      </c>
      <c r="AG248" s="93">
        <f>VLOOKUP($G248,'[1]datos totales (FINAL) 2022'!$A$2:$F$408,6,FALSE)</f>
        <v>0</v>
      </c>
    </row>
    <row r="249" spans="1:33" ht="46.5" customHeight="1" x14ac:dyDescent="0.25">
      <c r="A249" s="78" t="s">
        <v>3463</v>
      </c>
      <c r="B249" s="78" t="s">
        <v>2841</v>
      </c>
      <c r="C249" s="79" t="s">
        <v>28</v>
      </c>
      <c r="D249" s="78" t="s">
        <v>2848</v>
      </c>
      <c r="E249" s="78" t="s">
        <v>2843</v>
      </c>
      <c r="F249" s="78" t="s">
        <v>2384</v>
      </c>
      <c r="G249" s="92" t="s">
        <v>3481</v>
      </c>
      <c r="H249" s="92" t="s">
        <v>3482</v>
      </c>
      <c r="I249" s="78" t="s">
        <v>2368</v>
      </c>
      <c r="J249" s="78" t="s">
        <v>4898</v>
      </c>
      <c r="K249" s="80" t="s">
        <v>28</v>
      </c>
      <c r="L249" s="81">
        <v>30000</v>
      </c>
      <c r="M249" s="82">
        <v>37500</v>
      </c>
      <c r="N249" s="78" t="s">
        <v>109</v>
      </c>
      <c r="O249" s="78" t="s">
        <v>2373</v>
      </c>
      <c r="P249" s="83"/>
      <c r="Q249" s="84"/>
      <c r="R249" s="84" t="s">
        <v>214</v>
      </c>
      <c r="S249" s="84"/>
      <c r="T249" s="85" t="s">
        <v>4899</v>
      </c>
      <c r="U249" s="78" t="s">
        <v>4900</v>
      </c>
      <c r="V249" s="78" t="s">
        <v>4901</v>
      </c>
      <c r="W249" s="78">
        <v>37500</v>
      </c>
      <c r="X249" s="86">
        <v>30000</v>
      </c>
      <c r="Y249" s="86">
        <v>26556.75</v>
      </c>
      <c r="Z249" s="87">
        <v>37500</v>
      </c>
      <c r="AA249" s="88">
        <v>7500</v>
      </c>
      <c r="AB249" s="89" t="s">
        <v>2369</v>
      </c>
      <c r="AC249" s="90"/>
      <c r="AD249" s="94" t="s">
        <v>232</v>
      </c>
      <c r="AE249" s="89" t="s">
        <v>231</v>
      </c>
      <c r="AF249" s="95"/>
      <c r="AG249" s="96"/>
    </row>
    <row r="250" spans="1:33" ht="46.5" customHeight="1" x14ac:dyDescent="0.25">
      <c r="A250" s="78" t="s">
        <v>2841</v>
      </c>
      <c r="B250" s="78" t="s">
        <v>2841</v>
      </c>
      <c r="C250" s="79" t="s">
        <v>28</v>
      </c>
      <c r="D250" s="78" t="s">
        <v>2859</v>
      </c>
      <c r="E250" s="78" t="s">
        <v>2843</v>
      </c>
      <c r="F250" s="78" t="s">
        <v>494</v>
      </c>
      <c r="G250" s="92" t="s">
        <v>2860</v>
      </c>
      <c r="H250" s="92" t="s">
        <v>2861</v>
      </c>
      <c r="I250" s="78" t="s">
        <v>2372</v>
      </c>
      <c r="J250" s="78" t="s">
        <v>4409</v>
      </c>
      <c r="K250" s="80" t="s">
        <v>28</v>
      </c>
      <c r="L250" s="81">
        <v>2950</v>
      </c>
      <c r="M250" s="82">
        <v>2950</v>
      </c>
      <c r="N250" s="78" t="s">
        <v>109</v>
      </c>
      <c r="O250" s="78" t="s">
        <v>2375</v>
      </c>
      <c r="P250" s="83"/>
      <c r="Q250" s="84"/>
      <c r="R250" s="84" t="s">
        <v>214</v>
      </c>
      <c r="S250" s="84"/>
      <c r="T250" s="85" t="s">
        <v>4410</v>
      </c>
      <c r="U250" s="78">
        <v>2950</v>
      </c>
      <c r="V250" s="78" t="s">
        <v>4411</v>
      </c>
      <c r="W250" s="78">
        <v>2950</v>
      </c>
      <c r="X250" s="86">
        <v>2950</v>
      </c>
      <c r="Y250" s="86">
        <v>317.58</v>
      </c>
      <c r="Z250" s="87">
        <v>2950</v>
      </c>
      <c r="AA250" s="88" t="s">
        <v>387</v>
      </c>
      <c r="AB250" s="89"/>
      <c r="AC250" s="90"/>
      <c r="AD250" s="91" t="str">
        <f>VLOOKUP($G250,'[1]datos totales (FINAL) 2022'!$A$2:$F$408,3,FALSE)</f>
        <v>SI</v>
      </c>
      <c r="AE250" s="78" t="str">
        <f>VLOOKUP($G250,'[1]datos totales (FINAL) 2022'!$A$2:$F$408,4,FALSE)</f>
        <v>OBJETIVO 16: PROMOVER SOCIEDADES JUSTAS, PACÍFICAS E INCLUSIVAS</v>
      </c>
      <c r="AF250" s="92">
        <f>VLOOKUP($G250,'[1]datos totales (FINAL) 2022'!$A$2:$F$408,5,FALSE)</f>
        <v>0</v>
      </c>
      <c r="AG250" s="93">
        <f>VLOOKUP($G250,'[1]datos totales (FINAL) 2022'!$A$2:$F$408,6,FALSE)</f>
        <v>0</v>
      </c>
    </row>
    <row r="251" spans="1:33" ht="46.5" hidden="1" customHeight="1" x14ac:dyDescent="0.25">
      <c r="A251" s="78" t="s">
        <v>2841</v>
      </c>
      <c r="B251" s="78" t="s">
        <v>2841</v>
      </c>
      <c r="C251" s="79" t="s">
        <v>30</v>
      </c>
      <c r="D251" s="78" t="s">
        <v>2845</v>
      </c>
      <c r="E251" s="78" t="s">
        <v>2843</v>
      </c>
      <c r="F251" s="78" t="s">
        <v>494</v>
      </c>
      <c r="G251" s="78" t="s">
        <v>2862</v>
      </c>
      <c r="H251" s="78" t="s">
        <v>2863</v>
      </c>
      <c r="I251" s="78"/>
      <c r="J251" s="78"/>
      <c r="K251" s="80"/>
      <c r="L251" s="81">
        <v>4500</v>
      </c>
      <c r="M251" s="82"/>
      <c r="N251" s="78"/>
      <c r="O251" s="78"/>
      <c r="P251" s="83"/>
      <c r="Q251" s="84"/>
      <c r="R251" s="84"/>
      <c r="S251" s="84"/>
      <c r="T251" s="85"/>
      <c r="U251" s="78"/>
      <c r="V251" s="78"/>
      <c r="W251" s="78"/>
      <c r="X251" s="86"/>
      <c r="Y251" s="86"/>
      <c r="Z251" s="87"/>
      <c r="AA251" s="88"/>
      <c r="AB251" s="89"/>
      <c r="AC251" s="90"/>
      <c r="AD251" s="91" t="str">
        <f>VLOOKUP($G251,'[1]datos totales (FINAL) 2022'!$A$2:$F$408,3,FALSE)</f>
        <v>SI</v>
      </c>
      <c r="AE251" s="78" t="str">
        <f>VLOOKUP($G251,'[1]datos totales (FINAL) 2022'!$A$2:$F$408,4,FALSE)</f>
        <v>OBJETIVO 16: PROMOVER SOCIEDADES JUSTAS, PACÍFICAS E INCLUSIVAS</v>
      </c>
      <c r="AF251" s="92" t="str">
        <f>VLOOKUP($G251,'[1]datos totales (FINAL) 2022'!$A$2:$F$408,5,FALSE)</f>
        <v>Meta 16.6.</v>
      </c>
      <c r="AG251" s="93" t="str">
        <f>VLOOKUP($G251,'[1]datos totales (FINAL) 2022'!$A$2:$F$408,6,FALSE)</f>
        <v>meta 16.6: Crear a todos los niveles instituciones eficaces y transparentes que rindan cuentas)</v>
      </c>
    </row>
    <row r="252" spans="1:33" ht="46.5" customHeight="1" x14ac:dyDescent="0.25">
      <c r="A252" s="78" t="s">
        <v>2841</v>
      </c>
      <c r="B252" s="78" t="s">
        <v>2841</v>
      </c>
      <c r="C252" s="79" t="s">
        <v>30</v>
      </c>
      <c r="D252" s="78" t="s">
        <v>2859</v>
      </c>
      <c r="E252" s="78" t="s">
        <v>2843</v>
      </c>
      <c r="F252" s="78" t="s">
        <v>494</v>
      </c>
      <c r="G252" s="92" t="s">
        <v>2864</v>
      </c>
      <c r="H252" s="92" t="s">
        <v>2865</v>
      </c>
      <c r="I252" s="78" t="s">
        <v>2268</v>
      </c>
      <c r="J252" s="78" t="s">
        <v>2273</v>
      </c>
      <c r="K252" s="80" t="s">
        <v>30</v>
      </c>
      <c r="L252" s="81"/>
      <c r="M252" s="82">
        <v>2000</v>
      </c>
      <c r="N252" s="78" t="s">
        <v>109</v>
      </c>
      <c r="O252" s="78" t="s">
        <v>2274</v>
      </c>
      <c r="P252" s="83" t="s">
        <v>233</v>
      </c>
      <c r="Q252" s="84" t="s">
        <v>233</v>
      </c>
      <c r="R252" s="84" t="s">
        <v>214</v>
      </c>
      <c r="S252" s="84"/>
      <c r="T252" s="85" t="s">
        <v>2271</v>
      </c>
      <c r="U252" s="78">
        <v>2000</v>
      </c>
      <c r="V252" s="78">
        <v>775</v>
      </c>
      <c r="W252" s="78">
        <v>2000</v>
      </c>
      <c r="X252" s="86">
        <v>2000</v>
      </c>
      <c r="Y252" s="86">
        <v>425</v>
      </c>
      <c r="Z252" s="87">
        <v>2000</v>
      </c>
      <c r="AA252" s="88">
        <v>0</v>
      </c>
      <c r="AB252" s="89" t="s">
        <v>2275</v>
      </c>
      <c r="AC252" s="90"/>
      <c r="AD252" s="94" t="s">
        <v>232</v>
      </c>
      <c r="AE252" s="89" t="s">
        <v>218</v>
      </c>
      <c r="AF252" s="95"/>
      <c r="AG252" s="96" t="s">
        <v>5252</v>
      </c>
    </row>
    <row r="253" spans="1:33" ht="46.5" customHeight="1" x14ac:dyDescent="0.25">
      <c r="A253" s="78" t="s">
        <v>2841</v>
      </c>
      <c r="B253" s="78" t="s">
        <v>2841</v>
      </c>
      <c r="C253" s="79" t="s">
        <v>30</v>
      </c>
      <c r="D253" s="78" t="s">
        <v>2859</v>
      </c>
      <c r="E253" s="78" t="s">
        <v>2843</v>
      </c>
      <c r="F253" s="78" t="s">
        <v>494</v>
      </c>
      <c r="G253" s="92" t="s">
        <v>2864</v>
      </c>
      <c r="H253" s="92" t="s">
        <v>2865</v>
      </c>
      <c r="I253" s="78" t="s">
        <v>2268</v>
      </c>
      <c r="J253" s="78" t="s">
        <v>2269</v>
      </c>
      <c r="K253" s="80" t="s">
        <v>30</v>
      </c>
      <c r="L253" s="81">
        <v>2500</v>
      </c>
      <c r="M253" s="82">
        <v>3000</v>
      </c>
      <c r="N253" s="78" t="s">
        <v>109</v>
      </c>
      <c r="O253" s="78" t="s">
        <v>2270</v>
      </c>
      <c r="P253" s="83" t="s">
        <v>233</v>
      </c>
      <c r="Q253" s="84" t="s">
        <v>233</v>
      </c>
      <c r="R253" s="84" t="s">
        <v>214</v>
      </c>
      <c r="S253" s="84"/>
      <c r="T253" s="85" t="s">
        <v>2271</v>
      </c>
      <c r="U253" s="78">
        <v>2500</v>
      </c>
      <c r="V253" s="78">
        <v>2478.7800000000002</v>
      </c>
      <c r="W253" s="78">
        <v>3000</v>
      </c>
      <c r="X253" s="86">
        <v>2500</v>
      </c>
      <c r="Y253" s="86">
        <v>1478.78</v>
      </c>
      <c r="Z253" s="87">
        <v>3000</v>
      </c>
      <c r="AA253" s="88">
        <v>-500</v>
      </c>
      <c r="AB253" s="89" t="s">
        <v>2272</v>
      </c>
      <c r="AC253" s="90"/>
      <c r="AD253" s="94" t="s">
        <v>232</v>
      </c>
      <c r="AE253" s="89" t="s">
        <v>218</v>
      </c>
      <c r="AF253" s="95"/>
      <c r="AG253" s="96"/>
    </row>
    <row r="254" spans="1:33" ht="46.5" customHeight="1" x14ac:dyDescent="0.25">
      <c r="A254" s="78" t="s">
        <v>2882</v>
      </c>
      <c r="B254" s="78" t="s">
        <v>2841</v>
      </c>
      <c r="C254" s="79" t="s">
        <v>77</v>
      </c>
      <c r="D254" s="78" t="s">
        <v>2842</v>
      </c>
      <c r="E254" s="78" t="s">
        <v>2843</v>
      </c>
      <c r="F254" s="78" t="s">
        <v>2883</v>
      </c>
      <c r="G254" s="92" t="s">
        <v>2884</v>
      </c>
      <c r="H254" s="92" t="s">
        <v>2885</v>
      </c>
      <c r="I254" s="78" t="s">
        <v>459</v>
      </c>
      <c r="J254" s="78" t="s">
        <v>460</v>
      </c>
      <c r="K254" s="80" t="s">
        <v>77</v>
      </c>
      <c r="L254" s="81">
        <v>3000</v>
      </c>
      <c r="M254" s="82">
        <v>3000</v>
      </c>
      <c r="N254" s="78" t="s">
        <v>109</v>
      </c>
      <c r="O254" s="78" t="s">
        <v>461</v>
      </c>
      <c r="P254" s="83"/>
      <c r="Q254" s="84" t="s">
        <v>232</v>
      </c>
      <c r="R254" s="84" t="s">
        <v>218</v>
      </c>
      <c r="S254" s="84" t="s">
        <v>462</v>
      </c>
      <c r="T254" s="85" t="s">
        <v>463</v>
      </c>
      <c r="U254" s="78">
        <v>1</v>
      </c>
      <c r="V254" s="78">
        <v>1</v>
      </c>
      <c r="W254" s="78">
        <v>2</v>
      </c>
      <c r="X254" s="86">
        <v>3000</v>
      </c>
      <c r="Y254" s="86">
        <v>732.6</v>
      </c>
      <c r="Z254" s="87">
        <v>3000</v>
      </c>
      <c r="AA254" s="88">
        <v>0</v>
      </c>
      <c r="AB254" s="89" t="s">
        <v>464</v>
      </c>
      <c r="AC254" s="90"/>
      <c r="AD254" s="91" t="str">
        <f>VLOOKUP($G254,'[1]datos totales (FINAL) 2022'!$A$2:$F$408,3,FALSE)</f>
        <v>SI</v>
      </c>
      <c r="AE254" s="78" t="str">
        <f>VLOOKUP($G254,'[1]datos totales (FINAL) 2022'!$A$2:$F$408,4,FALSE)</f>
        <v>OBJETIVO 4: GARANTIZAR UNA EDUCACIÓN INCLUSIVA, EQUITATIVA Y DE CALIDAD Y PROMOVER OPORTUNIDADES DE APRENDIZAJE DURANTE TODA LA VIDA PARA TODOS</v>
      </c>
      <c r="AF254" s="92" t="str">
        <f>VLOOKUP($G254,'[1]datos totales (FINAL) 2022'!$A$2:$F$408,5,FALSE)</f>
        <v>Meta 4.c</v>
      </c>
      <c r="AG254" s="93">
        <f>VLOOKUP($G254,'[1]datos totales (FINAL) 2022'!$A$2:$F$408,6,FALSE)</f>
        <v>0</v>
      </c>
    </row>
    <row r="255" spans="1:33" ht="46.5" customHeight="1" x14ac:dyDescent="0.25">
      <c r="A255" s="78" t="s">
        <v>2882</v>
      </c>
      <c r="B255" s="78" t="s">
        <v>2841</v>
      </c>
      <c r="C255" s="79" t="s">
        <v>77</v>
      </c>
      <c r="D255" s="78" t="s">
        <v>2886</v>
      </c>
      <c r="E255" s="78" t="s">
        <v>2843</v>
      </c>
      <c r="F255" s="78" t="s">
        <v>2875</v>
      </c>
      <c r="G255" s="92" t="s">
        <v>2887</v>
      </c>
      <c r="H255" s="92" t="s">
        <v>2888</v>
      </c>
      <c r="I255" s="78" t="s">
        <v>444</v>
      </c>
      <c r="J255" s="78" t="s">
        <v>445</v>
      </c>
      <c r="K255" s="80" t="s">
        <v>77</v>
      </c>
      <c r="L255" s="81">
        <v>9885.7000000000007</v>
      </c>
      <c r="M255" s="82">
        <v>4000</v>
      </c>
      <c r="N255" s="78" t="s">
        <v>109</v>
      </c>
      <c r="O255" s="78" t="s">
        <v>446</v>
      </c>
      <c r="P255" s="83"/>
      <c r="Q255" s="84" t="s">
        <v>232</v>
      </c>
      <c r="R255" s="84" t="s">
        <v>218</v>
      </c>
      <c r="S255" s="84" t="s">
        <v>447</v>
      </c>
      <c r="T255" s="85" t="s">
        <v>4343</v>
      </c>
      <c r="U255" s="78">
        <v>80</v>
      </c>
      <c r="V255" s="78">
        <v>70</v>
      </c>
      <c r="W255" s="78">
        <v>80</v>
      </c>
      <c r="X255" s="86">
        <v>9885</v>
      </c>
      <c r="Y255" s="86">
        <v>4452.1000000000004</v>
      </c>
      <c r="Z255" s="87">
        <v>4000</v>
      </c>
      <c r="AA255" s="88">
        <v>5885</v>
      </c>
      <c r="AB255" s="89"/>
      <c r="AC255" s="90"/>
      <c r="AD255" s="91" t="str">
        <f>VLOOKUP($G255,'[1]datos totales (FINAL) 2022'!$A$2:$F$408,3,FALSE)</f>
        <v>SI</v>
      </c>
      <c r="AE255" s="78" t="str">
        <f>VLOOKUP($G255,'[1]datos totales (FINAL) 2022'!$A$2:$F$408,4,FALSE)</f>
        <v>OBJETIVO 4: GARANTIZAR UNA EDUCACIÓN INCLUSIVA, EQUITATIVA Y DE CALIDAD Y PROMOVER OPORTUNIDADES DE APRENDIZAJE DURANTE TODA LA VIDA PARA TODOS</v>
      </c>
      <c r="AF255" s="92" t="str">
        <f>VLOOKUP($G255,'[1]datos totales (FINAL) 2022'!$A$2:$F$408,5,FALSE)</f>
        <v>Meta 4.3</v>
      </c>
      <c r="AG255" s="93" t="str">
        <f>VLOOKUP($G255,'[1]datos totales (FINAL) 2022'!$A$2:$F$408,6,FALSE)</f>
        <v>Vinculado también al ODS 16 (meta 16.6: Crear a todos los niveles instituciones eficaces y transparentes que rindan cuentas)</v>
      </c>
    </row>
    <row r="256" spans="1:33" ht="46.5" customHeight="1" x14ac:dyDescent="0.25">
      <c r="A256" s="78" t="s">
        <v>2882</v>
      </c>
      <c r="B256" s="78" t="s">
        <v>2841</v>
      </c>
      <c r="C256" s="79" t="s">
        <v>77</v>
      </c>
      <c r="D256" s="78" t="s">
        <v>2889</v>
      </c>
      <c r="E256" s="78" t="s">
        <v>2843</v>
      </c>
      <c r="F256" s="78" t="s">
        <v>2890</v>
      </c>
      <c r="G256" s="92" t="s">
        <v>2891</v>
      </c>
      <c r="H256" s="92" t="s">
        <v>2892</v>
      </c>
      <c r="I256" s="78" t="s">
        <v>454</v>
      </c>
      <c r="J256" s="78" t="s">
        <v>455</v>
      </c>
      <c r="K256" s="80" t="s">
        <v>77</v>
      </c>
      <c r="L256" s="81">
        <v>1200</v>
      </c>
      <c r="M256" s="82">
        <v>1200</v>
      </c>
      <c r="N256" s="78" t="s">
        <v>109</v>
      </c>
      <c r="O256" s="78" t="s">
        <v>456</v>
      </c>
      <c r="P256" s="83"/>
      <c r="Q256" s="84" t="s">
        <v>232</v>
      </c>
      <c r="R256" s="84" t="s">
        <v>222</v>
      </c>
      <c r="S256" s="84" t="s">
        <v>437</v>
      </c>
      <c r="T256" s="85" t="s">
        <v>457</v>
      </c>
      <c r="U256" s="78">
        <v>2</v>
      </c>
      <c r="V256" s="78">
        <v>1</v>
      </c>
      <c r="W256" s="78">
        <v>2</v>
      </c>
      <c r="X256" s="86">
        <v>1200</v>
      </c>
      <c r="Y256" s="86">
        <v>77.41</v>
      </c>
      <c r="Z256" s="87">
        <v>1200</v>
      </c>
      <c r="AA256" s="88">
        <v>0</v>
      </c>
      <c r="AB256" s="89" t="s">
        <v>458</v>
      </c>
      <c r="AC256" s="90"/>
      <c r="AD256" s="91" t="str">
        <f>VLOOKUP($G256,'[1]datos totales (FINAL) 2022'!$A$2:$F$408,3,FALSE)</f>
        <v>SI</v>
      </c>
      <c r="AE256" s="78" t="str">
        <f>VLOOKUP($G256,'[1]datos totales (FINAL) 2022'!$A$2:$F$408,4,FALSE)</f>
        <v>OBJETIVO 4: GARANTIZAR UNA EDUCACIÓN INCLUSIVA, EQUITATIVA Y DE CALIDAD Y PROMOVER OPORTUNIDADES DE APRENDIZAJE DURANTE TODA LA VIDA PARA TODOS</v>
      </c>
      <c r="AF256" s="92" t="str">
        <f>VLOOKUP($G256,'[1]datos totales (FINAL) 2022'!$A$2:$F$408,5,FALSE)</f>
        <v>Meta 4.3</v>
      </c>
      <c r="AG256" s="93" t="str">
        <f>VLOOKUP($G256,'[1]datos totales (FINAL) 2022'!$A$2:$F$408,6,FALSE)</f>
        <v>Vinculado también al ODS 16 (meta 16.6: Crear a todos los niveles instituciones eficaces y transparentes que rindan cuentas). Tambien al ODS 8 para los sistemas de calidad del personal.</v>
      </c>
    </row>
    <row r="257" spans="1:33" ht="46.5" customHeight="1" x14ac:dyDescent="0.25">
      <c r="A257" s="78" t="s">
        <v>2866</v>
      </c>
      <c r="B257" s="78" t="s">
        <v>2866</v>
      </c>
      <c r="C257" s="79" t="s">
        <v>32</v>
      </c>
      <c r="D257" s="78" t="s">
        <v>2845</v>
      </c>
      <c r="E257" s="78" t="s">
        <v>2843</v>
      </c>
      <c r="F257" s="78" t="s">
        <v>494</v>
      </c>
      <c r="G257" s="92" t="s">
        <v>2867</v>
      </c>
      <c r="H257" s="92" t="s">
        <v>2349</v>
      </c>
      <c r="I257" s="78" t="s">
        <v>2349</v>
      </c>
      <c r="J257" s="78" t="s">
        <v>2350</v>
      </c>
      <c r="K257" s="80" t="s">
        <v>32</v>
      </c>
      <c r="L257" s="81">
        <v>12000</v>
      </c>
      <c r="M257" s="82">
        <v>12000</v>
      </c>
      <c r="N257" s="78" t="s">
        <v>109</v>
      </c>
      <c r="O257" s="78" t="s">
        <v>2351</v>
      </c>
      <c r="P257" s="83"/>
      <c r="Q257" s="84" t="s">
        <v>232</v>
      </c>
      <c r="R257" s="84" t="s">
        <v>222</v>
      </c>
      <c r="S257" s="84"/>
      <c r="T257" s="85"/>
      <c r="U257" s="78"/>
      <c r="V257" s="78"/>
      <c r="W257" s="78"/>
      <c r="X257" s="86">
        <v>12000</v>
      </c>
      <c r="Y257" s="86">
        <v>11639.43</v>
      </c>
      <c r="Z257" s="87">
        <v>12000</v>
      </c>
      <c r="AA257" s="106">
        <v>0</v>
      </c>
      <c r="AB257" s="89"/>
      <c r="AC257" s="90"/>
      <c r="AD257" s="91" t="str">
        <f>VLOOKUP($G257,'[1]datos totales (FINAL) 2022'!$A$2:$F$408,3,FALSE)</f>
        <v>SI</v>
      </c>
      <c r="AE257" s="78" t="str">
        <f>VLOOKUP($G257,'[1]datos totales (FINAL) 2022'!$A$2:$F$408,4,FALSE)</f>
        <v>OBJETIVO 8: PROMOVER EL CRECIMIENTO ECONÓMICO INCLUSIVO Y SOSTENIBLE, EL EMPLEO Y EL TRABAJO DECENTE PARA TODOS</v>
      </c>
      <c r="AF257" s="92">
        <f>VLOOKUP($G257,'[1]datos totales (FINAL) 2022'!$A$2:$F$408,5,FALSE)</f>
        <v>0</v>
      </c>
      <c r="AG257" s="93" t="str">
        <f>VLOOKUP($G257,'[1]datos totales (FINAL) 2022'!$A$2:$F$408,6,FALSE)</f>
        <v>También Objetivo 16. Promover sociedades pacíficas e inclusivas para el desarrollo
sostenible, facilitar el acceso a la justicia para todos y construir a
todos los niveles instituciones eficaces e inclusivas que rindan
cuentas</v>
      </c>
    </row>
    <row r="258" spans="1:33" ht="46.5" customHeight="1" x14ac:dyDescent="0.25">
      <c r="A258" s="78" t="s">
        <v>2866</v>
      </c>
      <c r="B258" s="78" t="s">
        <v>2866</v>
      </c>
      <c r="C258" s="79" t="s">
        <v>32</v>
      </c>
      <c r="D258" s="78" t="s">
        <v>2848</v>
      </c>
      <c r="E258" s="78" t="s">
        <v>2843</v>
      </c>
      <c r="F258" s="78" t="s">
        <v>2868</v>
      </c>
      <c r="G258" s="92" t="s">
        <v>2869</v>
      </c>
      <c r="H258" s="92" t="s">
        <v>2870</v>
      </c>
      <c r="I258" s="78" t="s">
        <v>2352</v>
      </c>
      <c r="J258" s="78" t="s">
        <v>2353</v>
      </c>
      <c r="K258" s="80" t="s">
        <v>32</v>
      </c>
      <c r="L258" s="81">
        <v>2500</v>
      </c>
      <c r="M258" s="82">
        <v>2500</v>
      </c>
      <c r="N258" s="78" t="s">
        <v>109</v>
      </c>
      <c r="O258" s="78" t="s">
        <v>2354</v>
      </c>
      <c r="P258" s="83"/>
      <c r="Q258" s="84"/>
      <c r="R258" s="84" t="s">
        <v>214</v>
      </c>
      <c r="S258" s="84"/>
      <c r="T258" s="85" t="s">
        <v>4412</v>
      </c>
      <c r="U258" s="78" t="s">
        <v>4413</v>
      </c>
      <c r="V258" s="78" t="s">
        <v>4414</v>
      </c>
      <c r="W258" s="78" t="s">
        <v>4413</v>
      </c>
      <c r="X258" s="86">
        <v>2500</v>
      </c>
      <c r="Y258" s="86"/>
      <c r="Z258" s="87">
        <v>2500</v>
      </c>
      <c r="AA258" s="88">
        <v>0</v>
      </c>
      <c r="AB258" s="89"/>
      <c r="AC258" s="90"/>
      <c r="AD258" s="91" t="str">
        <f>VLOOKUP($G258,'[1]datos totales (FINAL) 2022'!$A$2:$F$408,3,FALSE)</f>
        <v>SI</v>
      </c>
      <c r="AE258" s="78" t="str">
        <f>VLOOKUP($G258,'[1]datos totales (FINAL) 2022'!$A$2:$F$408,4,FALSE)</f>
        <v>OBJETIVO 16: PROMOVER SOCIEDADES JUSTAS, PACÍFICAS E INCLUSIVAS</v>
      </c>
      <c r="AF258" s="92" t="str">
        <f>VLOOKUP($G258,'[1]datos totales (FINAL) 2022'!$A$2:$F$408,5,FALSE)</f>
        <v>Meta 16.6</v>
      </c>
      <c r="AG258" s="93" t="str">
        <f>VLOOKUP($G258,'[1]datos totales (FINAL) 2022'!$A$2:$F$408,6,FALSE)</f>
        <v xml:space="preserve">También lo vincularia al ODS 4 </v>
      </c>
    </row>
    <row r="259" spans="1:33" ht="46.5" customHeight="1" x14ac:dyDescent="0.25">
      <c r="A259" s="78" t="s">
        <v>2866</v>
      </c>
      <c r="B259" s="78" t="s">
        <v>2866</v>
      </c>
      <c r="C259" s="79" t="s">
        <v>32</v>
      </c>
      <c r="D259" s="78" t="s">
        <v>2851</v>
      </c>
      <c r="E259" s="78" t="s">
        <v>2843</v>
      </c>
      <c r="F259" s="78" t="s">
        <v>2871</v>
      </c>
      <c r="G259" s="92" t="s">
        <v>2872</v>
      </c>
      <c r="H259" s="92" t="s">
        <v>2873</v>
      </c>
      <c r="I259" s="78" t="s">
        <v>2355</v>
      </c>
      <c r="J259" s="78" t="s">
        <v>2356</v>
      </c>
      <c r="K259" s="80" t="s">
        <v>32</v>
      </c>
      <c r="L259" s="81">
        <v>91400</v>
      </c>
      <c r="M259" s="82">
        <v>91400</v>
      </c>
      <c r="N259" s="78" t="s">
        <v>109</v>
      </c>
      <c r="O259" s="78" t="s">
        <v>2357</v>
      </c>
      <c r="P259" s="83"/>
      <c r="Q259" s="84"/>
      <c r="R259" s="84" t="s">
        <v>214</v>
      </c>
      <c r="S259" s="84"/>
      <c r="T259" s="85" t="s">
        <v>4415</v>
      </c>
      <c r="U259" s="78">
        <v>10000</v>
      </c>
      <c r="V259" s="78">
        <v>10000</v>
      </c>
      <c r="W259" s="78">
        <v>10000</v>
      </c>
      <c r="X259" s="86">
        <v>91400</v>
      </c>
      <c r="Y259" s="86">
        <v>40393</v>
      </c>
      <c r="Z259" s="87">
        <v>91400</v>
      </c>
      <c r="AA259" s="88">
        <v>0</v>
      </c>
      <c r="AB259" s="89"/>
      <c r="AC259" s="90"/>
      <c r="AD259" s="91" t="str">
        <f>VLOOKUP($G259,'[1]datos totales (FINAL) 2022'!$A$2:$F$408,3,FALSE)</f>
        <v>SI</v>
      </c>
      <c r="AE259" s="78" t="str">
        <f>VLOOKUP($G259,'[1]datos totales (FINAL) 2022'!$A$2:$F$408,4,FALSE)</f>
        <v>OBJETIVO 16: PROMOVER SOCIEDADES JUSTAS, PACÍFICAS E INCLUSIVAS</v>
      </c>
      <c r="AF259" s="92" t="str">
        <f>VLOOKUP($G259,'[1]datos totales (FINAL) 2022'!$A$2:$F$408,5,FALSE)</f>
        <v>Meta 16.6</v>
      </c>
      <c r="AG259" s="93" t="str">
        <f>VLOOKUP($G259,'[1]datos totales (FINAL) 2022'!$A$2:$F$408,6,FALSE)</f>
        <v>También vinculado al ODS 4 (act culturales), ODS 3 (activ deportivas), ODS 10 y 17 (cooperación al desarrollo), y en general, al ODS 11 (ciudades y los asentamientos humanos sean inclusivos, seguros, resilientes y sostenibles).</v>
      </c>
    </row>
    <row r="260" spans="1:33" ht="46.5" hidden="1" customHeight="1" x14ac:dyDescent="0.25">
      <c r="A260" s="78" t="s">
        <v>2866</v>
      </c>
      <c r="B260" s="78" t="s">
        <v>2866</v>
      </c>
      <c r="C260" s="79" t="s">
        <v>32</v>
      </c>
      <c r="D260" s="78" t="s">
        <v>2851</v>
      </c>
      <c r="E260" s="78" t="s">
        <v>2843</v>
      </c>
      <c r="F260" s="78" t="s">
        <v>2871</v>
      </c>
      <c r="G260" s="78" t="s">
        <v>2872</v>
      </c>
      <c r="H260" s="78" t="s">
        <v>2873</v>
      </c>
      <c r="I260" s="78" t="s">
        <v>2355</v>
      </c>
      <c r="J260" s="78" t="s">
        <v>2358</v>
      </c>
      <c r="K260" s="80" t="s">
        <v>32</v>
      </c>
      <c r="L260" s="81"/>
      <c r="M260" s="82"/>
      <c r="N260" s="78" t="s">
        <v>109</v>
      </c>
      <c r="O260" s="78" t="s">
        <v>2357</v>
      </c>
      <c r="P260" s="83"/>
      <c r="Q260" s="84"/>
      <c r="R260" s="84" t="s">
        <v>214</v>
      </c>
      <c r="S260" s="84"/>
      <c r="T260" s="85" t="s">
        <v>4416</v>
      </c>
      <c r="U260" s="78">
        <v>4000</v>
      </c>
      <c r="V260" s="78">
        <v>4000</v>
      </c>
      <c r="W260" s="78">
        <v>4000</v>
      </c>
      <c r="X260" s="86"/>
      <c r="Y260" s="86"/>
      <c r="Z260" s="87"/>
      <c r="AA260" s="88">
        <v>0</v>
      </c>
      <c r="AB260" s="89"/>
      <c r="AC260" s="90"/>
      <c r="AD260" s="91" t="str">
        <f>VLOOKUP($G260,'[1]datos totales (FINAL) 2022'!$A$2:$F$408,3,FALSE)</f>
        <v>SI</v>
      </c>
      <c r="AE260" s="78" t="str">
        <f>VLOOKUP($G260,'[1]datos totales (FINAL) 2022'!$A$2:$F$408,4,FALSE)</f>
        <v>OBJETIVO 16: PROMOVER SOCIEDADES JUSTAS, PACÍFICAS E INCLUSIVAS</v>
      </c>
      <c r="AF260" s="92" t="str">
        <f>VLOOKUP($G260,'[1]datos totales (FINAL) 2022'!$A$2:$F$408,5,FALSE)</f>
        <v>Meta 16.6</v>
      </c>
      <c r="AG260" s="93" t="str">
        <f>VLOOKUP($G260,'[1]datos totales (FINAL) 2022'!$A$2:$F$408,6,FALSE)</f>
        <v>También vinculado al ODS 4 (act culturales), ODS 3 (activ deportivas), ODS 10 y 17 (cooperación al desarrollo), y en general, al ODS 11 (ciudades y los asentamientos humanos sean inclusivos, seguros, resilientes y sostenibles).</v>
      </c>
    </row>
    <row r="261" spans="1:33" ht="46.5" hidden="1" customHeight="1" x14ac:dyDescent="0.25">
      <c r="A261" s="78" t="s">
        <v>2866</v>
      </c>
      <c r="B261" s="78" t="s">
        <v>2866</v>
      </c>
      <c r="C261" s="79" t="s">
        <v>32</v>
      </c>
      <c r="D261" s="78" t="s">
        <v>2851</v>
      </c>
      <c r="E261" s="78" t="s">
        <v>2843</v>
      </c>
      <c r="F261" s="78" t="s">
        <v>2871</v>
      </c>
      <c r="G261" s="78" t="s">
        <v>2872</v>
      </c>
      <c r="H261" s="78" t="s">
        <v>2873</v>
      </c>
      <c r="I261" s="78" t="s">
        <v>2355</v>
      </c>
      <c r="J261" s="78" t="s">
        <v>2359</v>
      </c>
      <c r="K261" s="80" t="s">
        <v>32</v>
      </c>
      <c r="L261" s="81"/>
      <c r="M261" s="82"/>
      <c r="N261" s="78" t="s">
        <v>109</v>
      </c>
      <c r="O261" s="78" t="s">
        <v>2357</v>
      </c>
      <c r="P261" s="83"/>
      <c r="Q261" s="84"/>
      <c r="R261" s="84"/>
      <c r="S261" s="84"/>
      <c r="T261" s="85" t="s">
        <v>4422</v>
      </c>
      <c r="U261" s="78">
        <v>8000</v>
      </c>
      <c r="V261" s="78">
        <v>0</v>
      </c>
      <c r="W261" s="78">
        <v>8000</v>
      </c>
      <c r="X261" s="86"/>
      <c r="Y261" s="86"/>
      <c r="Z261" s="87"/>
      <c r="AA261" s="88"/>
      <c r="AB261" s="89"/>
      <c r="AC261" s="90"/>
      <c r="AD261" s="91" t="str">
        <f>VLOOKUP($G261,'[1]datos totales (FINAL) 2022'!$A$2:$F$408,3,FALSE)</f>
        <v>SI</v>
      </c>
      <c r="AE261" s="78" t="str">
        <f>VLOOKUP($G261,'[1]datos totales (FINAL) 2022'!$A$2:$F$408,4,FALSE)</f>
        <v>OBJETIVO 16: PROMOVER SOCIEDADES JUSTAS, PACÍFICAS E INCLUSIVAS</v>
      </c>
      <c r="AF261" s="92" t="str">
        <f>VLOOKUP($G261,'[1]datos totales (FINAL) 2022'!$A$2:$F$408,5,FALSE)</f>
        <v>Meta 16.6</v>
      </c>
      <c r="AG261" s="93" t="str">
        <f>VLOOKUP($G261,'[1]datos totales (FINAL) 2022'!$A$2:$F$408,6,FALSE)</f>
        <v>También vinculado al ODS 4 (act culturales), ODS 3 (activ deportivas), ODS 10 y 17 (cooperación al desarrollo), y en general, al ODS 11 (ciudades y los asentamientos humanos sean inclusivos, seguros, resilientes y sostenibles).</v>
      </c>
    </row>
    <row r="262" spans="1:33" ht="46.5" hidden="1" customHeight="1" x14ac:dyDescent="0.25">
      <c r="A262" s="78" t="s">
        <v>2866</v>
      </c>
      <c r="B262" s="78" t="s">
        <v>2866</v>
      </c>
      <c r="C262" s="79" t="s">
        <v>32</v>
      </c>
      <c r="D262" s="78" t="s">
        <v>2851</v>
      </c>
      <c r="E262" s="78" t="s">
        <v>2843</v>
      </c>
      <c r="F262" s="78" t="s">
        <v>2871</v>
      </c>
      <c r="G262" s="78" t="s">
        <v>2872</v>
      </c>
      <c r="H262" s="78" t="s">
        <v>2873</v>
      </c>
      <c r="I262" s="78" t="s">
        <v>2355</v>
      </c>
      <c r="J262" s="78" t="s">
        <v>2360</v>
      </c>
      <c r="K262" s="80" t="s">
        <v>32</v>
      </c>
      <c r="L262" s="81"/>
      <c r="M262" s="82"/>
      <c r="N262" s="78" t="s">
        <v>109</v>
      </c>
      <c r="O262" s="78" t="s">
        <v>2357</v>
      </c>
      <c r="P262" s="83"/>
      <c r="Q262" s="84"/>
      <c r="R262" s="84"/>
      <c r="S262" s="84"/>
      <c r="T262" s="85" t="s">
        <v>4417</v>
      </c>
      <c r="U262" s="78">
        <v>3500</v>
      </c>
      <c r="V262" s="78">
        <v>0</v>
      </c>
      <c r="W262" s="78">
        <v>3500</v>
      </c>
      <c r="X262" s="86"/>
      <c r="Y262" s="86"/>
      <c r="Z262" s="87"/>
      <c r="AA262" s="88"/>
      <c r="AB262" s="89"/>
      <c r="AC262" s="90"/>
      <c r="AD262" s="91" t="str">
        <f>VLOOKUP($G262,'[1]datos totales (FINAL) 2022'!$A$2:$F$408,3,FALSE)</f>
        <v>SI</v>
      </c>
      <c r="AE262" s="78" t="str">
        <f>VLOOKUP($G262,'[1]datos totales (FINAL) 2022'!$A$2:$F$408,4,FALSE)</f>
        <v>OBJETIVO 16: PROMOVER SOCIEDADES JUSTAS, PACÍFICAS E INCLUSIVAS</v>
      </c>
      <c r="AF262" s="92" t="str">
        <f>VLOOKUP($G262,'[1]datos totales (FINAL) 2022'!$A$2:$F$408,5,FALSE)</f>
        <v>Meta 16.6</v>
      </c>
      <c r="AG262" s="93" t="str">
        <f>VLOOKUP($G262,'[1]datos totales (FINAL) 2022'!$A$2:$F$408,6,FALSE)</f>
        <v>También vinculado al ODS 4 (act culturales), ODS 3 (activ deportivas), ODS 10 y 17 (cooperación al desarrollo), y en general, al ODS 11 (ciudades y los asentamientos humanos sean inclusivos, seguros, resilientes y sostenibles).</v>
      </c>
    </row>
    <row r="263" spans="1:33" ht="46.5" hidden="1" customHeight="1" x14ac:dyDescent="0.25">
      <c r="A263" s="78" t="s">
        <v>2866</v>
      </c>
      <c r="B263" s="78" t="s">
        <v>2866</v>
      </c>
      <c r="C263" s="79" t="s">
        <v>32</v>
      </c>
      <c r="D263" s="78" t="s">
        <v>2851</v>
      </c>
      <c r="E263" s="78" t="s">
        <v>2843</v>
      </c>
      <c r="F263" s="78" t="s">
        <v>2871</v>
      </c>
      <c r="G263" s="78" t="s">
        <v>2872</v>
      </c>
      <c r="H263" s="78" t="s">
        <v>2873</v>
      </c>
      <c r="I263" s="78" t="s">
        <v>2355</v>
      </c>
      <c r="J263" s="78" t="s">
        <v>2361</v>
      </c>
      <c r="K263" s="80" t="s">
        <v>32</v>
      </c>
      <c r="L263" s="81"/>
      <c r="M263" s="82"/>
      <c r="N263" s="78" t="s">
        <v>109</v>
      </c>
      <c r="O263" s="78" t="s">
        <v>2357</v>
      </c>
      <c r="P263" s="83"/>
      <c r="Q263" s="84"/>
      <c r="R263" s="84"/>
      <c r="S263" s="84"/>
      <c r="T263" s="85" t="s">
        <v>4418</v>
      </c>
      <c r="U263" s="78">
        <v>7000</v>
      </c>
      <c r="V263" s="78">
        <v>6500</v>
      </c>
      <c r="W263" s="78">
        <v>7000</v>
      </c>
      <c r="X263" s="86"/>
      <c r="Y263" s="86"/>
      <c r="Z263" s="87"/>
      <c r="AA263" s="88"/>
      <c r="AB263" s="89"/>
      <c r="AC263" s="90"/>
      <c r="AD263" s="91" t="str">
        <f>VLOOKUP($G263,'[1]datos totales (FINAL) 2022'!$A$2:$F$408,3,FALSE)</f>
        <v>SI</v>
      </c>
      <c r="AE263" s="78" t="str">
        <f>VLOOKUP($G263,'[1]datos totales (FINAL) 2022'!$A$2:$F$408,4,FALSE)</f>
        <v>OBJETIVO 16: PROMOVER SOCIEDADES JUSTAS, PACÍFICAS E INCLUSIVAS</v>
      </c>
      <c r="AF263" s="92" t="str">
        <f>VLOOKUP($G263,'[1]datos totales (FINAL) 2022'!$A$2:$F$408,5,FALSE)</f>
        <v>Meta 16.6</v>
      </c>
      <c r="AG263" s="93" t="str">
        <f>VLOOKUP($G263,'[1]datos totales (FINAL) 2022'!$A$2:$F$408,6,FALSE)</f>
        <v>También vinculado al ODS 4 (act culturales), ODS 3 (activ deportivas), ODS 10 y 17 (cooperación al desarrollo), y en general, al ODS 11 (ciudades y los asentamientos humanos sean inclusivos, seguros, resilientes y sostenibles).</v>
      </c>
    </row>
    <row r="264" spans="1:33" ht="46.5" customHeight="1" x14ac:dyDescent="0.25">
      <c r="A264" s="78" t="s">
        <v>2866</v>
      </c>
      <c r="B264" s="78" t="s">
        <v>2866</v>
      </c>
      <c r="C264" s="79" t="s">
        <v>32</v>
      </c>
      <c r="D264" s="78" t="s">
        <v>2874</v>
      </c>
      <c r="E264" s="78" t="s">
        <v>2843</v>
      </c>
      <c r="F264" s="78" t="s">
        <v>2875</v>
      </c>
      <c r="G264" s="92" t="s">
        <v>2876</v>
      </c>
      <c r="H264" s="92" t="s">
        <v>2877</v>
      </c>
      <c r="I264" s="78" t="s">
        <v>2362</v>
      </c>
      <c r="J264" s="78" t="s">
        <v>2363</v>
      </c>
      <c r="K264" s="80" t="s">
        <v>32</v>
      </c>
      <c r="L264" s="81">
        <v>4000</v>
      </c>
      <c r="M264" s="82">
        <v>4000</v>
      </c>
      <c r="N264" s="78" t="s">
        <v>109</v>
      </c>
      <c r="O264" s="78" t="s">
        <v>2364</v>
      </c>
      <c r="P264" s="83"/>
      <c r="Q264" s="84"/>
      <c r="R264" s="84"/>
      <c r="S264" s="84"/>
      <c r="T264" s="85" t="s">
        <v>4419</v>
      </c>
      <c r="U264" s="78">
        <v>3500</v>
      </c>
      <c r="V264" s="78">
        <v>0</v>
      </c>
      <c r="W264" s="78">
        <v>3500</v>
      </c>
      <c r="X264" s="86">
        <v>4000</v>
      </c>
      <c r="Y264" s="86">
        <v>4000</v>
      </c>
      <c r="Z264" s="87">
        <v>4000</v>
      </c>
      <c r="AA264" s="88"/>
      <c r="AB264" s="89"/>
      <c r="AC264" s="90"/>
      <c r="AD264" s="91" t="str">
        <f>VLOOKUP($G264,'[1]datos totales (FINAL) 2022'!$A$2:$F$408,3,FALSE)</f>
        <v>SI</v>
      </c>
      <c r="AE264" s="78" t="str">
        <f>VLOOKUP($G264,'[1]datos totales (FINAL) 2022'!$A$2:$F$408,4,FALSE)</f>
        <v>OBJETIVO 4: GARANTIZAR UNA EDUCACIÓN INCLUSIVA, EQUITATIVA Y DE CALIDAD Y PROMOVER OPORTUNIDADES DE APRENDIZAJE DURANTE TODA LA VIDA PARA TODOS</v>
      </c>
      <c r="AF264" s="92" t="str">
        <f>VLOOKUP($G264,'[1]datos totales (FINAL) 2022'!$A$2:$F$408,5,FALSE)</f>
        <v>Meta 4.4</v>
      </c>
      <c r="AG264" s="93">
        <f>VLOOKUP($G264,'[1]datos totales (FINAL) 2022'!$A$2:$F$408,6,FALSE)</f>
        <v>0</v>
      </c>
    </row>
    <row r="265" spans="1:33" ht="46.5" customHeight="1" x14ac:dyDescent="0.25">
      <c r="A265" s="78" t="s">
        <v>2866</v>
      </c>
      <c r="B265" s="78" t="s">
        <v>2866</v>
      </c>
      <c r="C265" s="79" t="s">
        <v>32</v>
      </c>
      <c r="D265" s="78" t="s">
        <v>2878</v>
      </c>
      <c r="E265" s="78" t="s">
        <v>2843</v>
      </c>
      <c r="F265" s="78" t="s">
        <v>2879</v>
      </c>
      <c r="G265" s="92" t="s">
        <v>2880</v>
      </c>
      <c r="H265" s="92" t="s">
        <v>2881</v>
      </c>
      <c r="I265" s="78" t="s">
        <v>2365</v>
      </c>
      <c r="J265" s="78" t="s">
        <v>2366</v>
      </c>
      <c r="K265" s="80" t="s">
        <v>32</v>
      </c>
      <c r="L265" s="81">
        <v>20000</v>
      </c>
      <c r="M265" s="82">
        <v>20000</v>
      </c>
      <c r="N265" s="78" t="s">
        <v>109</v>
      </c>
      <c r="O265" s="78" t="s">
        <v>2367</v>
      </c>
      <c r="P265" s="83"/>
      <c r="Q265" s="84"/>
      <c r="R265" s="84" t="s">
        <v>214</v>
      </c>
      <c r="S265" s="84"/>
      <c r="T265" s="85" t="s">
        <v>4420</v>
      </c>
      <c r="U265" s="78">
        <v>20000</v>
      </c>
      <c r="V265" s="78" t="s">
        <v>4421</v>
      </c>
      <c r="W265" s="78">
        <v>20000</v>
      </c>
      <c r="X265" s="86">
        <v>200000</v>
      </c>
      <c r="Y265" s="86">
        <v>9209</v>
      </c>
      <c r="Z265" s="87">
        <v>20000</v>
      </c>
      <c r="AA265" s="88"/>
      <c r="AB265" s="89"/>
      <c r="AC265" s="90"/>
      <c r="AD265" s="91" t="str">
        <f>VLOOKUP($G265,'[1]datos totales (FINAL) 2022'!$A$2:$F$408,3,FALSE)</f>
        <v>SI</v>
      </c>
      <c r="AE265" s="78" t="str">
        <f>VLOOKUP($G265,'[1]datos totales (FINAL) 2022'!$A$2:$F$408,4,FALSE)</f>
        <v>OBJETIVO 16: PROMOVER SOCIEDADES JUSTAS, PACÍFICAS E INCLUSIVAS</v>
      </c>
      <c r="AF265" s="92" t="str">
        <f>VLOOKUP($G265,'[1]datos totales (FINAL) 2022'!$A$2:$F$408,5,FALSE)</f>
        <v>Meta 16.6</v>
      </c>
      <c r="AG265" s="93" t="str">
        <f>VLOOKUP($G265,'[1]datos totales (FINAL) 2022'!$A$2:$F$408,6,FALSE)</f>
        <v>También ODS 17</v>
      </c>
    </row>
    <row r="266" spans="1:33" ht="46.5" customHeight="1" x14ac:dyDescent="0.25">
      <c r="A266" s="78" t="s">
        <v>2882</v>
      </c>
      <c r="B266" s="78" t="s">
        <v>2882</v>
      </c>
      <c r="C266" s="79" t="s">
        <v>33</v>
      </c>
      <c r="D266" s="78" t="s">
        <v>2845</v>
      </c>
      <c r="E266" s="78" t="s">
        <v>2843</v>
      </c>
      <c r="F266" s="78" t="s">
        <v>494</v>
      </c>
      <c r="G266" s="92" t="s">
        <v>2893</v>
      </c>
      <c r="H266" s="92" t="s">
        <v>2894</v>
      </c>
      <c r="I266" s="78" t="s">
        <v>499</v>
      </c>
      <c r="J266" s="78" t="s">
        <v>500</v>
      </c>
      <c r="K266" s="80" t="s">
        <v>33</v>
      </c>
      <c r="L266" s="81">
        <v>5500</v>
      </c>
      <c r="M266" s="82">
        <v>5500</v>
      </c>
      <c r="N266" s="78" t="s">
        <v>110</v>
      </c>
      <c r="O266" s="78" t="s">
        <v>501</v>
      </c>
      <c r="P266" s="83"/>
      <c r="Q266" s="84" t="s">
        <v>232</v>
      </c>
      <c r="R266" s="84" t="s">
        <v>218</v>
      </c>
      <c r="S266" s="84" t="s">
        <v>502</v>
      </c>
      <c r="T266" s="85" t="s">
        <v>503</v>
      </c>
      <c r="U266" s="78"/>
      <c r="V266" s="78"/>
      <c r="W266" s="78"/>
      <c r="X266" s="86">
        <v>5500</v>
      </c>
      <c r="Y266" s="86">
        <v>1965</v>
      </c>
      <c r="Z266" s="87">
        <v>5500</v>
      </c>
      <c r="AA266" s="88">
        <v>0</v>
      </c>
      <c r="AB266" s="89"/>
      <c r="AC266" s="90"/>
      <c r="AD266" s="91" t="str">
        <f>VLOOKUP($G266,'[1]datos totales (FINAL) 2022'!$A$2:$F$408,3,FALSE)</f>
        <v>SI</v>
      </c>
      <c r="AE266" s="78" t="str">
        <f>VLOOKUP($G266,'[1]datos totales (FINAL) 2022'!$A$2:$F$408,4,FALSE)</f>
        <v>OBJETIVO 4: GARANTIZAR UNA EDUCACIÓN INCLUSIVA, EQUITATIVA Y DE CALIDAD Y PROMOVER OPORTUNIDADES DE APRENDIZAJE DURANTE TODA LA VIDA PARA TODOS</v>
      </c>
      <c r="AF266" s="92" t="str">
        <f>VLOOKUP($G266,'[1]datos totales (FINAL) 2022'!$A$2:$F$408,5,FALSE)</f>
        <v>Metas 4.4 y 4.5</v>
      </c>
      <c r="AG266" s="93">
        <f>VLOOKUP($G266,'[1]datos totales (FINAL) 2022'!$A$2:$F$408,6,FALSE)</f>
        <v>0</v>
      </c>
    </row>
    <row r="267" spans="1:33" ht="46.5" customHeight="1" x14ac:dyDescent="0.25">
      <c r="A267" s="78" t="s">
        <v>2882</v>
      </c>
      <c r="B267" s="78" t="s">
        <v>2882</v>
      </c>
      <c r="C267" s="79" t="s">
        <v>33</v>
      </c>
      <c r="D267" s="78" t="s">
        <v>2859</v>
      </c>
      <c r="E267" s="78" t="s">
        <v>2843</v>
      </c>
      <c r="F267" s="78" t="s">
        <v>494</v>
      </c>
      <c r="G267" s="92" t="s">
        <v>2895</v>
      </c>
      <c r="H267" s="92" t="s">
        <v>2896</v>
      </c>
      <c r="I267" s="78" t="s">
        <v>504</v>
      </c>
      <c r="J267" s="78" t="s">
        <v>505</v>
      </c>
      <c r="K267" s="80" t="s">
        <v>33</v>
      </c>
      <c r="L267" s="81">
        <v>5000</v>
      </c>
      <c r="M267" s="82">
        <v>5000</v>
      </c>
      <c r="N267" s="78" t="s">
        <v>110</v>
      </c>
      <c r="O267" s="78" t="s">
        <v>506</v>
      </c>
      <c r="P267" s="83"/>
      <c r="Q267" s="84" t="s">
        <v>232</v>
      </c>
      <c r="R267" s="84" t="s">
        <v>218</v>
      </c>
      <c r="S267" s="84" t="s">
        <v>507</v>
      </c>
      <c r="T267" s="85" t="s">
        <v>508</v>
      </c>
      <c r="U267" s="78">
        <v>1</v>
      </c>
      <c r="V267" s="78">
        <v>1</v>
      </c>
      <c r="W267" s="78">
        <v>1</v>
      </c>
      <c r="X267" s="86">
        <v>5000</v>
      </c>
      <c r="Y267" s="86">
        <v>287</v>
      </c>
      <c r="Z267" s="87">
        <v>5000</v>
      </c>
      <c r="AA267" s="88">
        <v>0</v>
      </c>
      <c r="AB267" s="89"/>
      <c r="AC267" s="90"/>
      <c r="AD267" s="91" t="str">
        <f>VLOOKUP($G267,'[1]datos totales (FINAL) 2022'!$A$2:$F$408,3,FALSE)</f>
        <v>SI</v>
      </c>
      <c r="AE267" s="78" t="str">
        <f>VLOOKUP($G267,'[1]datos totales (FINAL) 2022'!$A$2:$F$408,4,FALSE)</f>
        <v>OBJETIVO 4: GARANTIZAR UNA EDUCACIÓN INCLUSIVA, EQUITATIVA Y DE CALIDAD Y PROMOVER OPORTUNIDADES DE APRENDIZAJE DURANTE TODA LA VIDA PARA TODOS</v>
      </c>
      <c r="AF267" s="92">
        <f>VLOOKUP($G267,'[1]datos totales (FINAL) 2022'!$A$2:$F$408,5,FALSE)</f>
        <v>0</v>
      </c>
      <c r="AG267" s="93" t="str">
        <f>VLOOKUP($G267,'[1]datos totales (FINAL) 2022'!$A$2:$F$408,6,FALSE)</f>
        <v>También ODS 16 (meta 16.6) y ODS 17</v>
      </c>
    </row>
    <row r="268" spans="1:33" ht="46.5" customHeight="1" x14ac:dyDescent="0.25">
      <c r="A268" s="78" t="s">
        <v>2882</v>
      </c>
      <c r="B268" s="78" t="s">
        <v>2882</v>
      </c>
      <c r="C268" s="79" t="s">
        <v>33</v>
      </c>
      <c r="D268" s="78" t="s">
        <v>2897</v>
      </c>
      <c r="E268" s="78" t="s">
        <v>2898</v>
      </c>
      <c r="F268" s="78" t="s">
        <v>495</v>
      </c>
      <c r="G268" s="92" t="s">
        <v>2899</v>
      </c>
      <c r="H268" s="92" t="s">
        <v>2900</v>
      </c>
      <c r="I268" s="78" t="s">
        <v>509</v>
      </c>
      <c r="J268" s="78" t="s">
        <v>510</v>
      </c>
      <c r="K268" s="80" t="s">
        <v>33</v>
      </c>
      <c r="L268" s="81">
        <v>275000</v>
      </c>
      <c r="M268" s="82">
        <v>175000</v>
      </c>
      <c r="N268" s="78" t="s">
        <v>109</v>
      </c>
      <c r="O268" s="78" t="s">
        <v>511</v>
      </c>
      <c r="P268" s="83"/>
      <c r="Q268" s="84" t="s">
        <v>232</v>
      </c>
      <c r="R268" s="84" t="s">
        <v>218</v>
      </c>
      <c r="S268" s="84" t="s">
        <v>512</v>
      </c>
      <c r="T268" s="85" t="s">
        <v>513</v>
      </c>
      <c r="U268" s="78">
        <v>1</v>
      </c>
      <c r="V268" s="78">
        <v>0.92240363636363631</v>
      </c>
      <c r="W268" s="78">
        <v>1</v>
      </c>
      <c r="X268" s="86">
        <v>275000</v>
      </c>
      <c r="Y268" s="86">
        <v>253661</v>
      </c>
      <c r="Z268" s="87">
        <v>175000</v>
      </c>
      <c r="AA268" s="88">
        <v>100000</v>
      </c>
      <c r="AB268" s="89"/>
      <c r="AC268" s="90"/>
      <c r="AD268" s="91" t="str">
        <f>VLOOKUP($G268,'[1]datos totales (FINAL) 2022'!$A$2:$F$408,3,FALSE)</f>
        <v>SI</v>
      </c>
      <c r="AE268" s="78" t="str">
        <f>VLOOKUP($G268,'[1]datos totales (FINAL) 2022'!$A$2:$F$408,4,FALSE)</f>
        <v>OBJETIVO 4: GARANTIZAR UNA EDUCACIÓN INCLUSIVA, EQUITATIVA Y DE CALIDAD Y PROMOVER OPORTUNIDADES DE APRENDIZAJE DURANTE TODA LA VIDA PARA TODOS</v>
      </c>
      <c r="AF268" s="92" t="str">
        <f>VLOOKUP($G268,'[1]datos totales (FINAL) 2022'!$A$2:$F$408,5,FALSE)</f>
        <v>Metas 4.4 y 4.5</v>
      </c>
      <c r="AG268" s="93">
        <f>VLOOKUP($G268,'[1]datos totales (FINAL) 2022'!$A$2:$F$408,6,FALSE)</f>
        <v>0</v>
      </c>
    </row>
    <row r="269" spans="1:33" ht="46.5" customHeight="1" x14ac:dyDescent="0.25">
      <c r="A269" s="78" t="s">
        <v>2882</v>
      </c>
      <c r="B269" s="78" t="s">
        <v>2882</v>
      </c>
      <c r="C269" s="79" t="s">
        <v>33</v>
      </c>
      <c r="D269" s="78" t="s">
        <v>2901</v>
      </c>
      <c r="E269" s="78" t="s">
        <v>2843</v>
      </c>
      <c r="F269" s="78" t="s">
        <v>496</v>
      </c>
      <c r="G269" s="92" t="s">
        <v>2902</v>
      </c>
      <c r="H269" s="92" t="s">
        <v>2903</v>
      </c>
      <c r="I269" s="78" t="s">
        <v>514</v>
      </c>
      <c r="J269" s="78" t="s">
        <v>515</v>
      </c>
      <c r="K269" s="80" t="s">
        <v>33</v>
      </c>
      <c r="L269" s="81">
        <v>13600</v>
      </c>
      <c r="M269" s="82">
        <v>3116</v>
      </c>
      <c r="N269" s="78" t="s">
        <v>109</v>
      </c>
      <c r="O269" s="78" t="s">
        <v>516</v>
      </c>
      <c r="P269" s="83"/>
      <c r="Q269" s="84" t="s">
        <v>232</v>
      </c>
      <c r="R269" s="84" t="s">
        <v>218</v>
      </c>
      <c r="S269" s="84" t="s">
        <v>517</v>
      </c>
      <c r="T269" s="85" t="s">
        <v>513</v>
      </c>
      <c r="U269" s="78">
        <v>1</v>
      </c>
      <c r="V269" s="78">
        <v>0.78985968035948961</v>
      </c>
      <c r="W269" s="78">
        <v>1</v>
      </c>
      <c r="X269" s="86">
        <v>47178</v>
      </c>
      <c r="Y269" s="86">
        <v>37264</v>
      </c>
      <c r="Z269" s="87">
        <v>3116</v>
      </c>
      <c r="AA269" s="88">
        <v>44062</v>
      </c>
      <c r="AB269" s="89" t="s">
        <v>518</v>
      </c>
      <c r="AC269" s="90"/>
      <c r="AD269" s="91" t="str">
        <f>VLOOKUP($G269,'[1]datos totales (FINAL) 2022'!$A$2:$F$408,3,FALSE)</f>
        <v>SI</v>
      </c>
      <c r="AE269" s="78" t="str">
        <f>VLOOKUP($G269,'[1]datos totales (FINAL) 2022'!$A$2:$F$408,4,FALSE)</f>
        <v>OBJETIVO 4: GARANTIZAR UNA EDUCACIÓN INCLUSIVA, EQUITATIVA Y DE CALIDAD Y PROMOVER OPORTUNIDADES DE APRENDIZAJE DURANTE TODA LA VIDA PARA TODOS</v>
      </c>
      <c r="AF269" s="92" t="str">
        <f>VLOOKUP($G269,'[1]datos totales (FINAL) 2022'!$A$2:$F$408,5,FALSE)</f>
        <v>Metas 4.4 y 4.5</v>
      </c>
      <c r="AG269" s="93" t="str">
        <f>VLOOKUP($G269,'[1]datos totales (FINAL) 2022'!$A$2:$F$408,6,FALSE)</f>
        <v>También Objetivo 16. Promover sociedades pacíficas e inclusivas para el desarrollo
sostenible, facilitar el acceso a la justicia para todos y construir a
todos los niveles instituciones eficaces e inclusivas que rindan
cuentas, meta 16.6</v>
      </c>
    </row>
    <row r="270" spans="1:33" ht="46.5" customHeight="1" x14ac:dyDescent="0.25">
      <c r="A270" s="78" t="s">
        <v>2882</v>
      </c>
      <c r="B270" s="78" t="s">
        <v>2882</v>
      </c>
      <c r="C270" s="79" t="s">
        <v>33</v>
      </c>
      <c r="D270" s="78" t="s">
        <v>2904</v>
      </c>
      <c r="E270" s="78" t="s">
        <v>2843</v>
      </c>
      <c r="F270" s="78" t="s">
        <v>497</v>
      </c>
      <c r="G270" s="92" t="s">
        <v>2905</v>
      </c>
      <c r="H270" s="92" t="s">
        <v>2906</v>
      </c>
      <c r="I270" s="78" t="s">
        <v>519</v>
      </c>
      <c r="J270" s="78" t="s">
        <v>520</v>
      </c>
      <c r="K270" s="80" t="s">
        <v>33</v>
      </c>
      <c r="L270" s="81">
        <v>14000</v>
      </c>
      <c r="M270" s="82">
        <v>14000</v>
      </c>
      <c r="N270" s="78" t="s">
        <v>109</v>
      </c>
      <c r="O270" s="78" t="s">
        <v>521</v>
      </c>
      <c r="P270" s="83"/>
      <c r="Q270" s="84" t="s">
        <v>232</v>
      </c>
      <c r="R270" s="84" t="s">
        <v>218</v>
      </c>
      <c r="S270" s="84" t="s">
        <v>522</v>
      </c>
      <c r="T270" s="85" t="s">
        <v>513</v>
      </c>
      <c r="U270" s="78">
        <v>1</v>
      </c>
      <c r="V270" s="78">
        <v>1</v>
      </c>
      <c r="W270" s="78">
        <v>1</v>
      </c>
      <c r="X270" s="86">
        <v>14000</v>
      </c>
      <c r="Y270" s="86">
        <v>0</v>
      </c>
      <c r="Z270" s="87">
        <v>14000</v>
      </c>
      <c r="AA270" s="88">
        <v>0</v>
      </c>
      <c r="AB270" s="89"/>
      <c r="AC270" s="90"/>
      <c r="AD270" s="91" t="str">
        <f>VLOOKUP($G270,'[1]datos totales (FINAL) 2022'!$A$2:$F$408,3,FALSE)</f>
        <v>SI</v>
      </c>
      <c r="AE270" s="78" t="str">
        <f>VLOOKUP($G270,'[1]datos totales (FINAL) 2022'!$A$2:$F$408,4,FALSE)</f>
        <v>OBJETIVO 4: GARANTIZAR UNA EDUCACIÓN INCLUSIVA, EQUITATIVA Y DE CALIDAD Y PROMOVER OPORTUNIDADES DE APRENDIZAJE DURANTE TODA LA VIDA PARA TODOS</v>
      </c>
      <c r="AF270" s="92" t="str">
        <f>VLOOKUP($G270,'[1]datos totales (FINAL) 2022'!$A$2:$F$408,5,FALSE)</f>
        <v>Metas 4.4 y 4.5</v>
      </c>
      <c r="AG270" s="93" t="str">
        <f>VLOOKUP($G270,'[1]datos totales (FINAL) 2022'!$A$2:$F$408,6,FALSE)</f>
        <v>También Objetivo 3. Garantizar una vida sana y promover el bienestar de todos a todas
las edades</v>
      </c>
    </row>
    <row r="271" spans="1:33" ht="46.5" customHeight="1" x14ac:dyDescent="0.25">
      <c r="A271" s="78" t="s">
        <v>2882</v>
      </c>
      <c r="B271" s="78" t="s">
        <v>2882</v>
      </c>
      <c r="C271" s="79" t="s">
        <v>33</v>
      </c>
      <c r="D271" s="78" t="s">
        <v>2907</v>
      </c>
      <c r="E271" s="78" t="s">
        <v>2843</v>
      </c>
      <c r="F271" s="78" t="s">
        <v>498</v>
      </c>
      <c r="G271" s="92" t="s">
        <v>2908</v>
      </c>
      <c r="H271" s="92" t="s">
        <v>2909</v>
      </c>
      <c r="I271" s="78" t="s">
        <v>523</v>
      </c>
      <c r="J271" s="78" t="s">
        <v>524</v>
      </c>
      <c r="K271" s="80" t="s">
        <v>33</v>
      </c>
      <c r="L271" s="81">
        <v>8000</v>
      </c>
      <c r="M271" s="82">
        <v>8000</v>
      </c>
      <c r="N271" s="78" t="s">
        <v>109</v>
      </c>
      <c r="O271" s="78" t="s">
        <v>525</v>
      </c>
      <c r="P271" s="83"/>
      <c r="Q271" s="84" t="s">
        <v>232</v>
      </c>
      <c r="R271" s="84" t="s">
        <v>218</v>
      </c>
      <c r="S271" s="84" t="s">
        <v>526</v>
      </c>
      <c r="T271" s="85" t="s">
        <v>513</v>
      </c>
      <c r="U271" s="78">
        <v>1</v>
      </c>
      <c r="V271" s="78">
        <v>0</v>
      </c>
      <c r="W271" s="78">
        <v>1</v>
      </c>
      <c r="X271" s="86">
        <v>8000</v>
      </c>
      <c r="Y271" s="86">
        <v>8000</v>
      </c>
      <c r="Z271" s="87">
        <v>8000</v>
      </c>
      <c r="AA271" s="88">
        <v>0</v>
      </c>
      <c r="AB271" s="89"/>
      <c r="AC271" s="90"/>
      <c r="AD271" s="91" t="str">
        <f>VLOOKUP($G271,'[1]datos totales (FINAL) 2022'!$A$2:$F$408,3,FALSE)</f>
        <v>SI</v>
      </c>
      <c r="AE271" s="78" t="str">
        <f>VLOOKUP($G271,'[1]datos totales (FINAL) 2022'!$A$2:$F$408,4,FALSE)</f>
        <v>OBJETIVO 4: GARANTIZAR UNA EDUCACIÓN INCLUSIVA, EQUITATIVA Y DE CALIDAD Y PROMOVER OPORTUNIDADES DE APRENDIZAJE DURANTE TODA LA VIDA PARA TODOS</v>
      </c>
      <c r="AF271" s="92" t="str">
        <f>VLOOKUP($G271,'[1]datos totales (FINAL) 2022'!$A$2:$F$408,5,FALSE)</f>
        <v>Metas 4.4 y 4.5</v>
      </c>
      <c r="AG271" s="93" t="str">
        <f>VLOOKUP($G271,'[1]datos totales (FINAL) 2022'!$A$2:$F$408,6,FALSE)</f>
        <v>También se vincularía al ODS 8 (meta 8.5: De aquí a 2030, lograr el empleo pleno y productivo y el trabajo decente para todas las mujeres y los hombres, incluidos los jóvenes y las personas con discapacidad, así como la igualdad de remuneración por trabajo de igual valor)</v>
      </c>
    </row>
    <row r="272" spans="1:33" ht="46.5" hidden="1" customHeight="1" x14ac:dyDescent="0.25">
      <c r="A272" s="78" t="s">
        <v>2882</v>
      </c>
      <c r="B272" s="78" t="s">
        <v>2882</v>
      </c>
      <c r="C272" s="79" t="s">
        <v>33</v>
      </c>
      <c r="D272" s="78" t="s">
        <v>2910</v>
      </c>
      <c r="E272" s="78" t="s">
        <v>2911</v>
      </c>
      <c r="F272" s="78" t="s">
        <v>2912</v>
      </c>
      <c r="G272" s="78" t="s">
        <v>2913</v>
      </c>
      <c r="H272" s="78" t="s">
        <v>2914</v>
      </c>
      <c r="I272" s="78"/>
      <c r="J272" s="78"/>
      <c r="K272" s="80"/>
      <c r="L272" s="81">
        <v>20000</v>
      </c>
      <c r="M272" s="82"/>
      <c r="N272" s="78"/>
      <c r="O272" s="78"/>
      <c r="P272" s="83"/>
      <c r="Q272" s="84"/>
      <c r="R272" s="84"/>
      <c r="S272" s="84"/>
      <c r="T272" s="85"/>
      <c r="U272" s="78"/>
      <c r="V272" s="78"/>
      <c r="W272" s="78"/>
      <c r="X272" s="86"/>
      <c r="Y272" s="86"/>
      <c r="Z272" s="87"/>
      <c r="AA272" s="88"/>
      <c r="AB272" s="89"/>
      <c r="AC272" s="90"/>
      <c r="AD272" s="94" t="s">
        <v>232</v>
      </c>
      <c r="AE272" s="89" t="s">
        <v>218</v>
      </c>
      <c r="AF272" s="95"/>
      <c r="AG272" s="96"/>
    </row>
    <row r="273" spans="1:33" ht="46.5" hidden="1" customHeight="1" x14ac:dyDescent="0.25">
      <c r="A273" s="78" t="s">
        <v>2882</v>
      </c>
      <c r="B273" s="78" t="s">
        <v>2882</v>
      </c>
      <c r="C273" s="79" t="s">
        <v>33</v>
      </c>
      <c r="D273" s="78" t="s">
        <v>2915</v>
      </c>
      <c r="E273" s="78" t="s">
        <v>2911</v>
      </c>
      <c r="F273" s="78" t="s">
        <v>2912</v>
      </c>
      <c r="G273" s="78" t="s">
        <v>2916</v>
      </c>
      <c r="H273" s="78" t="s">
        <v>2914</v>
      </c>
      <c r="I273" s="78"/>
      <c r="J273" s="78"/>
      <c r="K273" s="80"/>
      <c r="L273" s="81">
        <v>4000</v>
      </c>
      <c r="M273" s="82"/>
      <c r="N273" s="78"/>
      <c r="O273" s="78"/>
      <c r="P273" s="83"/>
      <c r="Q273" s="84"/>
      <c r="R273" s="84"/>
      <c r="S273" s="84"/>
      <c r="T273" s="85"/>
      <c r="U273" s="78"/>
      <c r="V273" s="78"/>
      <c r="W273" s="78"/>
      <c r="X273" s="86"/>
      <c r="Y273" s="86"/>
      <c r="Z273" s="87"/>
      <c r="AA273" s="88"/>
      <c r="AB273" s="89"/>
      <c r="AC273" s="90"/>
      <c r="AD273" s="94" t="s">
        <v>232</v>
      </c>
      <c r="AE273" s="89" t="s">
        <v>218</v>
      </c>
      <c r="AF273" s="95"/>
      <c r="AG273" s="96"/>
    </row>
    <row r="274" spans="1:33" ht="46.5" hidden="1" customHeight="1" x14ac:dyDescent="0.25">
      <c r="A274" s="78" t="s">
        <v>2882</v>
      </c>
      <c r="B274" s="78" t="s">
        <v>2882</v>
      </c>
      <c r="C274" s="79" t="s">
        <v>33</v>
      </c>
      <c r="D274" s="78" t="s">
        <v>2917</v>
      </c>
      <c r="E274" s="78" t="s">
        <v>2911</v>
      </c>
      <c r="F274" s="78" t="s">
        <v>2912</v>
      </c>
      <c r="G274" s="78" t="s">
        <v>2918</v>
      </c>
      <c r="H274" s="78" t="s">
        <v>2914</v>
      </c>
      <c r="I274" s="78"/>
      <c r="J274" s="78"/>
      <c r="K274" s="80"/>
      <c r="L274" s="81">
        <v>204493.78</v>
      </c>
      <c r="M274" s="82"/>
      <c r="N274" s="78"/>
      <c r="O274" s="78"/>
      <c r="P274" s="83"/>
      <c r="Q274" s="84"/>
      <c r="R274" s="84"/>
      <c r="S274" s="84"/>
      <c r="T274" s="85"/>
      <c r="U274" s="78"/>
      <c r="V274" s="78"/>
      <c r="W274" s="78"/>
      <c r="X274" s="86"/>
      <c r="Y274" s="86"/>
      <c r="Z274" s="87"/>
      <c r="AA274" s="88"/>
      <c r="AB274" s="89"/>
      <c r="AC274" s="90"/>
      <c r="AD274" s="94" t="s">
        <v>232</v>
      </c>
      <c r="AE274" s="89" t="s">
        <v>218</v>
      </c>
      <c r="AF274" s="95"/>
      <c r="AG274" s="96"/>
    </row>
    <row r="275" spans="1:33" ht="46.5" customHeight="1" x14ac:dyDescent="0.25">
      <c r="A275" s="78" t="s">
        <v>2944</v>
      </c>
      <c r="B275" s="78" t="s">
        <v>2944</v>
      </c>
      <c r="C275" s="79" t="s">
        <v>35</v>
      </c>
      <c r="D275" s="78" t="s">
        <v>2963</v>
      </c>
      <c r="E275" s="78" t="s">
        <v>2911</v>
      </c>
      <c r="F275" s="78" t="s">
        <v>2964</v>
      </c>
      <c r="G275" s="92" t="s">
        <v>2635</v>
      </c>
      <c r="H275" s="92" t="s">
        <v>1487</v>
      </c>
      <c r="I275" s="78" t="s">
        <v>1487</v>
      </c>
      <c r="J275" s="78" t="s">
        <v>1475</v>
      </c>
      <c r="K275" s="80" t="s">
        <v>35</v>
      </c>
      <c r="L275" s="81">
        <v>0</v>
      </c>
      <c r="M275" s="82">
        <v>700</v>
      </c>
      <c r="N275" s="78" t="s">
        <v>109</v>
      </c>
      <c r="O275" s="78" t="s">
        <v>1488</v>
      </c>
      <c r="P275" s="83" t="s">
        <v>233</v>
      </c>
      <c r="Q275" s="84"/>
      <c r="R275" s="84"/>
      <c r="S275" s="84"/>
      <c r="T275" s="85" t="s">
        <v>4360</v>
      </c>
      <c r="U275" s="78">
        <v>2</v>
      </c>
      <c r="V275" s="78">
        <v>700</v>
      </c>
      <c r="W275" s="78">
        <v>2</v>
      </c>
      <c r="X275" s="86">
        <v>700</v>
      </c>
      <c r="Y275" s="86">
        <v>0</v>
      </c>
      <c r="Z275" s="87">
        <v>700</v>
      </c>
      <c r="AA275" s="88">
        <v>0</v>
      </c>
      <c r="AB275" s="89"/>
      <c r="AC275" s="90"/>
      <c r="AD275" s="94" t="s">
        <v>232</v>
      </c>
      <c r="AE275" s="89" t="s">
        <v>218</v>
      </c>
      <c r="AF275" s="95" t="s">
        <v>5253</v>
      </c>
      <c r="AG275" s="96"/>
    </row>
    <row r="276" spans="1:33" ht="46.5" customHeight="1" x14ac:dyDescent="0.25">
      <c r="A276" s="78" t="s">
        <v>2944</v>
      </c>
      <c r="B276" s="78" t="s">
        <v>2944</v>
      </c>
      <c r="C276" s="79" t="s">
        <v>35</v>
      </c>
      <c r="D276" s="78" t="s">
        <v>2965</v>
      </c>
      <c r="E276" s="78" t="s">
        <v>2911</v>
      </c>
      <c r="F276" s="78" t="s">
        <v>2964</v>
      </c>
      <c r="G276" s="92" t="s">
        <v>2636</v>
      </c>
      <c r="H276" s="92" t="s">
        <v>1474</v>
      </c>
      <c r="I276" s="78" t="s">
        <v>1474</v>
      </c>
      <c r="J276" s="78" t="s">
        <v>1475</v>
      </c>
      <c r="K276" s="80" t="s">
        <v>35</v>
      </c>
      <c r="L276" s="81">
        <v>0</v>
      </c>
      <c r="M276" s="82">
        <v>2000</v>
      </c>
      <c r="N276" s="78" t="s">
        <v>109</v>
      </c>
      <c r="O276" s="78" t="s">
        <v>1476</v>
      </c>
      <c r="P276" s="83" t="s">
        <v>233</v>
      </c>
      <c r="Q276" s="84"/>
      <c r="R276" s="84"/>
      <c r="S276" s="84"/>
      <c r="T276" s="85" t="s">
        <v>4360</v>
      </c>
      <c r="U276" s="78">
        <v>2</v>
      </c>
      <c r="V276" s="78">
        <v>2000</v>
      </c>
      <c r="W276" s="78">
        <v>2</v>
      </c>
      <c r="X276" s="86">
        <v>2000</v>
      </c>
      <c r="Y276" s="86">
        <v>0</v>
      </c>
      <c r="Z276" s="87">
        <v>2000</v>
      </c>
      <c r="AA276" s="88">
        <v>0</v>
      </c>
      <c r="AB276" s="89"/>
      <c r="AC276" s="90"/>
      <c r="AD276" s="94" t="s">
        <v>232</v>
      </c>
      <c r="AE276" s="89" t="s">
        <v>218</v>
      </c>
      <c r="AF276" s="95" t="s">
        <v>5254</v>
      </c>
      <c r="AG276" s="96"/>
    </row>
    <row r="277" spans="1:33" ht="46.5" customHeight="1" x14ac:dyDescent="0.25">
      <c r="A277" s="78" t="s">
        <v>2944</v>
      </c>
      <c r="B277" s="78" t="s">
        <v>2944</v>
      </c>
      <c r="C277" s="79" t="s">
        <v>35</v>
      </c>
      <c r="D277" s="78" t="s">
        <v>2966</v>
      </c>
      <c r="E277" s="78" t="s">
        <v>2911</v>
      </c>
      <c r="F277" s="78" t="s">
        <v>2964</v>
      </c>
      <c r="G277" s="92" t="s">
        <v>2637</v>
      </c>
      <c r="H277" s="92" t="s">
        <v>1489</v>
      </c>
      <c r="I277" s="78" t="s">
        <v>1489</v>
      </c>
      <c r="J277" s="78" t="s">
        <v>1475</v>
      </c>
      <c r="K277" s="80" t="s">
        <v>35</v>
      </c>
      <c r="L277" s="81">
        <v>0</v>
      </c>
      <c r="M277" s="82">
        <v>7500</v>
      </c>
      <c r="N277" s="78" t="s">
        <v>109</v>
      </c>
      <c r="O277" s="78" t="s">
        <v>1490</v>
      </c>
      <c r="P277" s="83" t="s">
        <v>233</v>
      </c>
      <c r="Q277" s="84"/>
      <c r="R277" s="84"/>
      <c r="S277" s="84"/>
      <c r="T277" s="85" t="s">
        <v>4360</v>
      </c>
      <c r="U277" s="78">
        <v>15</v>
      </c>
      <c r="V277" s="78" t="s">
        <v>4836</v>
      </c>
      <c r="W277" s="78">
        <v>15</v>
      </c>
      <c r="X277" s="86">
        <v>7500</v>
      </c>
      <c r="Y277" s="86" t="s">
        <v>1486</v>
      </c>
      <c r="Z277" s="87">
        <v>7500</v>
      </c>
      <c r="AA277" s="88">
        <v>0</v>
      </c>
      <c r="AB277" s="89"/>
      <c r="AC277" s="90"/>
      <c r="AD277" s="94" t="s">
        <v>232</v>
      </c>
      <c r="AE277" s="89" t="s">
        <v>218</v>
      </c>
      <c r="AF277" s="95" t="s">
        <v>5254</v>
      </c>
      <c r="AG277" s="96"/>
    </row>
    <row r="278" spans="1:33" ht="46.5" customHeight="1" x14ac:dyDescent="0.25">
      <c r="A278" s="78" t="s">
        <v>2944</v>
      </c>
      <c r="B278" s="78" t="s">
        <v>2944</v>
      </c>
      <c r="C278" s="79" t="s">
        <v>35</v>
      </c>
      <c r="D278" s="78" t="s">
        <v>2967</v>
      </c>
      <c r="E278" s="78" t="s">
        <v>2911</v>
      </c>
      <c r="F278" s="78" t="s">
        <v>2964</v>
      </c>
      <c r="G278" s="92" t="s">
        <v>2639</v>
      </c>
      <c r="H278" s="92" t="s">
        <v>1477</v>
      </c>
      <c r="I278" s="78" t="s">
        <v>1477</v>
      </c>
      <c r="J278" s="78" t="s">
        <v>1475</v>
      </c>
      <c r="K278" s="80" t="s">
        <v>35</v>
      </c>
      <c r="L278" s="81">
        <v>0</v>
      </c>
      <c r="M278" s="82">
        <v>7000</v>
      </c>
      <c r="N278" s="78" t="s">
        <v>109</v>
      </c>
      <c r="O278" s="78" t="s">
        <v>1478</v>
      </c>
      <c r="P278" s="83" t="s">
        <v>233</v>
      </c>
      <c r="Q278" s="84"/>
      <c r="R278" s="84"/>
      <c r="S278" s="84"/>
      <c r="T278" s="85" t="s">
        <v>4360</v>
      </c>
      <c r="U278" s="78">
        <v>14</v>
      </c>
      <c r="V278" s="78">
        <v>5500</v>
      </c>
      <c r="W278" s="78">
        <v>14</v>
      </c>
      <c r="X278" s="86">
        <v>7000</v>
      </c>
      <c r="Y278" s="86">
        <v>5500</v>
      </c>
      <c r="Z278" s="87">
        <v>7000</v>
      </c>
      <c r="AA278" s="88">
        <v>0</v>
      </c>
      <c r="AB278" s="89"/>
      <c r="AC278" s="90"/>
      <c r="AD278" s="94" t="s">
        <v>232</v>
      </c>
      <c r="AE278" s="89" t="s">
        <v>218</v>
      </c>
      <c r="AF278" s="95" t="s">
        <v>5255</v>
      </c>
      <c r="AG278" s="96"/>
    </row>
    <row r="279" spans="1:33" ht="46.5" customHeight="1" x14ac:dyDescent="0.25">
      <c r="A279" s="78" t="s">
        <v>2944</v>
      </c>
      <c r="B279" s="78" t="s">
        <v>2944</v>
      </c>
      <c r="C279" s="79" t="s">
        <v>35</v>
      </c>
      <c r="D279" s="78" t="s">
        <v>2968</v>
      </c>
      <c r="E279" s="78" t="s">
        <v>2911</v>
      </c>
      <c r="F279" s="78" t="s">
        <v>2964</v>
      </c>
      <c r="G279" s="92" t="s">
        <v>2638</v>
      </c>
      <c r="H279" s="92" t="s">
        <v>1484</v>
      </c>
      <c r="I279" s="78" t="s">
        <v>1484</v>
      </c>
      <c r="J279" s="78" t="s">
        <v>1475</v>
      </c>
      <c r="K279" s="80" t="s">
        <v>35</v>
      </c>
      <c r="L279" s="81">
        <v>0</v>
      </c>
      <c r="M279" s="82">
        <v>5000</v>
      </c>
      <c r="N279" s="78" t="s">
        <v>109</v>
      </c>
      <c r="O279" s="78" t="s">
        <v>1485</v>
      </c>
      <c r="P279" s="83" t="s">
        <v>233</v>
      </c>
      <c r="Q279" s="84"/>
      <c r="R279" s="84"/>
      <c r="S279" s="84"/>
      <c r="T279" s="85" t="s">
        <v>4360</v>
      </c>
      <c r="U279" s="78">
        <v>14</v>
      </c>
      <c r="V279" s="78">
        <v>5500</v>
      </c>
      <c r="W279" s="78">
        <v>14</v>
      </c>
      <c r="X279" s="86">
        <v>5000</v>
      </c>
      <c r="Y279" s="86" t="s">
        <v>1486</v>
      </c>
      <c r="Z279" s="87">
        <v>5000</v>
      </c>
      <c r="AA279" s="88">
        <v>0</v>
      </c>
      <c r="AB279" s="89"/>
      <c r="AC279" s="90"/>
      <c r="AD279" s="94" t="s">
        <v>232</v>
      </c>
      <c r="AE279" s="89" t="s">
        <v>218</v>
      </c>
      <c r="AF279" s="95" t="s">
        <v>5255</v>
      </c>
      <c r="AG279" s="96"/>
    </row>
    <row r="280" spans="1:33" ht="46.5" customHeight="1" x14ac:dyDescent="0.25">
      <c r="A280" s="78" t="s">
        <v>2944</v>
      </c>
      <c r="B280" s="78" t="s">
        <v>2944</v>
      </c>
      <c r="C280" s="79" t="s">
        <v>35</v>
      </c>
      <c r="D280" s="78" t="s">
        <v>2988</v>
      </c>
      <c r="E280" s="78" t="s">
        <v>2898</v>
      </c>
      <c r="F280" s="78" t="s">
        <v>2989</v>
      </c>
      <c r="G280" s="92" t="s">
        <v>2990</v>
      </c>
      <c r="H280" s="92" t="s">
        <v>2991</v>
      </c>
      <c r="I280" s="78" t="s">
        <v>1512</v>
      </c>
      <c r="J280" s="78" t="s">
        <v>1504</v>
      </c>
      <c r="K280" s="80" t="s">
        <v>35</v>
      </c>
      <c r="L280" s="81">
        <v>334620.08</v>
      </c>
      <c r="M280" s="82">
        <v>109200</v>
      </c>
      <c r="N280" s="78" t="s">
        <v>109</v>
      </c>
      <c r="O280" s="78" t="s">
        <v>1513</v>
      </c>
      <c r="P280" s="83" t="s">
        <v>233</v>
      </c>
      <c r="Q280" s="84"/>
      <c r="R280" s="84"/>
      <c r="S280" s="84"/>
      <c r="T280" s="85" t="s">
        <v>4838</v>
      </c>
      <c r="U280" s="78">
        <v>1</v>
      </c>
      <c r="V280" s="78" t="s">
        <v>4791</v>
      </c>
      <c r="W280" s="78" t="s">
        <v>4791</v>
      </c>
      <c r="X280" s="86">
        <v>127297.09</v>
      </c>
      <c r="Y280" s="86"/>
      <c r="Z280" s="87">
        <v>109200</v>
      </c>
      <c r="AA280" s="88">
        <v>18097.089999999997</v>
      </c>
      <c r="AB280" s="89"/>
      <c r="AC280" s="90"/>
      <c r="AD280" s="91" t="str">
        <f>VLOOKUP($G280,'[1]datos totales (FINAL) 2022'!$A$2:$F$408,3,FALSE)</f>
        <v>SI</v>
      </c>
      <c r="AE280" s="78" t="str">
        <f>VLOOKUP($G280,'[1]datos totales (FINAL) 2022'!$A$2:$F$408,4,FALSE)</f>
        <v>OBJETIVO 4: GARANTIZAR UNA EDUCACIÓN INCLUSIVA, EQUITATIVA Y DE CALIDAD Y PROMOVER OPORTUNIDADES DE APRENDIZAJE DURANTE TODA LA VIDA PARA TODOS</v>
      </c>
      <c r="AF280" s="92" t="str">
        <f>VLOOKUP($G280,'[1]datos totales (FINAL) 2022'!$A$2:$F$408,5,FALSE)</f>
        <v>Metas 4.4 y 4.5</v>
      </c>
      <c r="AG280" s="93" t="str">
        <f>VLOOKUP($G280,'[1]datos totales (FINAL) 2022'!$A$2:$F$408,6,FALSE)</f>
        <v>También ODS 3, 7, 9, etc.</v>
      </c>
    </row>
    <row r="281" spans="1:33" ht="46.5" customHeight="1" x14ac:dyDescent="0.25">
      <c r="A281" s="78" t="s">
        <v>2944</v>
      </c>
      <c r="B281" s="78" t="s">
        <v>2944</v>
      </c>
      <c r="C281" s="79" t="s">
        <v>35</v>
      </c>
      <c r="D281" s="78" t="s">
        <v>2988</v>
      </c>
      <c r="E281" s="78" t="s">
        <v>2898</v>
      </c>
      <c r="F281" s="78" t="s">
        <v>2992</v>
      </c>
      <c r="G281" s="92" t="s">
        <v>2993</v>
      </c>
      <c r="H281" s="92" t="s">
        <v>2994</v>
      </c>
      <c r="I281" s="78" t="s">
        <v>1503</v>
      </c>
      <c r="J281" s="78" t="s">
        <v>1504</v>
      </c>
      <c r="K281" s="80" t="s">
        <v>35</v>
      </c>
      <c r="L281" s="81">
        <v>1145304.3999999999</v>
      </c>
      <c r="M281" s="82">
        <v>473535.08</v>
      </c>
      <c r="N281" s="78" t="s">
        <v>109</v>
      </c>
      <c r="O281" s="78" t="s">
        <v>1505</v>
      </c>
      <c r="P281" s="83" t="s">
        <v>233</v>
      </c>
      <c r="Q281" s="84"/>
      <c r="R281" s="84"/>
      <c r="S281" s="84"/>
      <c r="T281" s="85" t="s">
        <v>4840</v>
      </c>
      <c r="U281" s="78">
        <v>1</v>
      </c>
      <c r="V281" s="78">
        <v>1</v>
      </c>
      <c r="W281" s="78">
        <v>1</v>
      </c>
      <c r="X281" s="86">
        <v>452135.61</v>
      </c>
      <c r="Y281" s="86"/>
      <c r="Z281" s="87">
        <v>473535.08</v>
      </c>
      <c r="AA281" s="88">
        <v>-21399.47000000003</v>
      </c>
      <c r="AB281" s="89" t="s">
        <v>1507</v>
      </c>
      <c r="AC281" s="90"/>
      <c r="AD281" s="91" t="str">
        <f>VLOOKUP($G281,'[1]datos totales (FINAL) 2022'!$A$2:$F$408,3,FALSE)</f>
        <v>SI</v>
      </c>
      <c r="AE281" s="78" t="str">
        <f>VLOOKUP($G281,'[1]datos totales (FINAL) 2022'!$A$2:$F$408,4,FALSE)</f>
        <v>OBJETIVO 4: GARANTIZAR UNA EDUCACIÓN INCLUSIVA, EQUITATIVA Y DE CALIDAD Y PROMOVER OPORTUNIDADES DE APRENDIZAJE DURANTE TODA LA VIDA PARA TODOS</v>
      </c>
      <c r="AF281" s="92" t="str">
        <f>VLOOKUP($G281,'[1]datos totales (FINAL) 2022'!$A$2:$F$408,5,FALSE)</f>
        <v>Metas 4.4 y 4.5</v>
      </c>
      <c r="AG281" s="93" t="str">
        <f>VLOOKUP($G281,'[1]datos totales (FINAL) 2022'!$A$2:$F$408,6,FALSE)</f>
        <v>También ODS 3, 7, 9, etc.</v>
      </c>
    </row>
    <row r="282" spans="1:33" ht="46.5" customHeight="1" x14ac:dyDescent="0.25">
      <c r="A282" s="78" t="s">
        <v>2944</v>
      </c>
      <c r="B282" s="78" t="s">
        <v>2944</v>
      </c>
      <c r="C282" s="79" t="s">
        <v>35</v>
      </c>
      <c r="D282" s="78" t="s">
        <v>2988</v>
      </c>
      <c r="E282" s="78" t="s">
        <v>2898</v>
      </c>
      <c r="F282" s="78" t="s">
        <v>2992</v>
      </c>
      <c r="G282" s="92" t="s">
        <v>2993</v>
      </c>
      <c r="H282" s="92" t="s">
        <v>2994</v>
      </c>
      <c r="I282" s="78" t="s">
        <v>1508</v>
      </c>
      <c r="J282" s="78" t="s">
        <v>1504</v>
      </c>
      <c r="K282" s="80" t="s">
        <v>35</v>
      </c>
      <c r="L282" s="81"/>
      <c r="M282" s="82">
        <v>40000</v>
      </c>
      <c r="N282" s="78" t="s">
        <v>109</v>
      </c>
      <c r="O282" s="78" t="s">
        <v>1505</v>
      </c>
      <c r="P282" s="83" t="s">
        <v>233</v>
      </c>
      <c r="Q282" s="84"/>
      <c r="R282" s="84"/>
      <c r="S282" s="84"/>
      <c r="T282" s="85" t="s">
        <v>1482</v>
      </c>
      <c r="U282" s="78">
        <v>10</v>
      </c>
      <c r="V282" s="78" t="s">
        <v>4836</v>
      </c>
      <c r="W282" s="78">
        <v>20</v>
      </c>
      <c r="X282" s="86">
        <v>131426.48000000001</v>
      </c>
      <c r="Y282" s="86"/>
      <c r="Z282" s="87">
        <v>178752.96</v>
      </c>
      <c r="AA282" s="88">
        <v>-47326.479999999981</v>
      </c>
      <c r="AB282" s="89" t="s">
        <v>1509</v>
      </c>
      <c r="AC282" s="90"/>
      <c r="AD282" s="91" t="str">
        <f>VLOOKUP($G282,'[1]datos totales (FINAL) 2022'!$A$2:$F$408,3,FALSE)</f>
        <v>SI</v>
      </c>
      <c r="AE282" s="78" t="str">
        <f>VLOOKUP($G282,'[1]datos totales (FINAL) 2022'!$A$2:$F$408,4,FALSE)</f>
        <v>OBJETIVO 4: GARANTIZAR UNA EDUCACIÓN INCLUSIVA, EQUITATIVA Y DE CALIDAD Y PROMOVER OPORTUNIDADES DE APRENDIZAJE DURANTE TODA LA VIDA PARA TODOS</v>
      </c>
      <c r="AF282" s="92" t="str">
        <f>VLOOKUP($G282,'[1]datos totales (FINAL) 2022'!$A$2:$F$408,5,FALSE)</f>
        <v>Metas 4.4 y 4.5</v>
      </c>
      <c r="AG282" s="93" t="str">
        <f>VLOOKUP($G282,'[1]datos totales (FINAL) 2022'!$A$2:$F$408,6,FALSE)</f>
        <v>También ODS 3, 7, 9, etc.</v>
      </c>
    </row>
    <row r="283" spans="1:33" ht="46.5" customHeight="1" x14ac:dyDescent="0.25">
      <c r="A283" s="78" t="s">
        <v>2944</v>
      </c>
      <c r="B283" s="78" t="s">
        <v>2944</v>
      </c>
      <c r="C283" s="79" t="s">
        <v>35</v>
      </c>
      <c r="D283" s="78" t="s">
        <v>2988</v>
      </c>
      <c r="E283" s="78" t="s">
        <v>2898</v>
      </c>
      <c r="F283" s="78" t="s">
        <v>2992</v>
      </c>
      <c r="G283" s="92" t="s">
        <v>2993</v>
      </c>
      <c r="H283" s="92" t="s">
        <v>2994</v>
      </c>
      <c r="I283" s="78" t="s">
        <v>1510</v>
      </c>
      <c r="J283" s="78" t="s">
        <v>1504</v>
      </c>
      <c r="K283" s="80" t="s">
        <v>35</v>
      </c>
      <c r="L283" s="81"/>
      <c r="M283" s="82">
        <v>776802.14</v>
      </c>
      <c r="N283" s="78" t="s">
        <v>109</v>
      </c>
      <c r="O283" s="78" t="s">
        <v>1505</v>
      </c>
      <c r="P283" s="83" t="s">
        <v>233</v>
      </c>
      <c r="Q283" s="84"/>
      <c r="R283" s="84"/>
      <c r="S283" s="84"/>
      <c r="T283" s="85" t="s">
        <v>1506</v>
      </c>
      <c r="U283" s="78" t="s">
        <v>4365</v>
      </c>
      <c r="V283" s="78" t="s">
        <v>4365</v>
      </c>
      <c r="W283" s="78"/>
      <c r="X283" s="86">
        <v>776762.39</v>
      </c>
      <c r="Y283" s="86"/>
      <c r="Z283" s="87">
        <v>776802.14</v>
      </c>
      <c r="AA283" s="88">
        <v>-39.75</v>
      </c>
      <c r="AB283" s="89" t="s">
        <v>1511</v>
      </c>
      <c r="AC283" s="90"/>
      <c r="AD283" s="91" t="str">
        <f>VLOOKUP($G283,'[1]datos totales (FINAL) 2022'!$A$2:$F$408,3,FALSE)</f>
        <v>SI</v>
      </c>
      <c r="AE283" s="78" t="str">
        <f>VLOOKUP($G283,'[1]datos totales (FINAL) 2022'!$A$2:$F$408,4,FALSE)</f>
        <v>OBJETIVO 4: GARANTIZAR UNA EDUCACIÓN INCLUSIVA, EQUITATIVA Y DE CALIDAD Y PROMOVER OPORTUNIDADES DE APRENDIZAJE DURANTE TODA LA VIDA PARA TODOS</v>
      </c>
      <c r="AF283" s="92" t="str">
        <f>VLOOKUP($G283,'[1]datos totales (FINAL) 2022'!$A$2:$F$408,5,FALSE)</f>
        <v>Metas 4.4 y 4.5</v>
      </c>
      <c r="AG283" s="93" t="str">
        <f>VLOOKUP($G283,'[1]datos totales (FINAL) 2022'!$A$2:$F$408,6,FALSE)</f>
        <v>También ODS 3, 7, 9, etc.</v>
      </c>
    </row>
    <row r="284" spans="1:33" ht="46.5" hidden="1" customHeight="1" x14ac:dyDescent="0.25">
      <c r="A284" s="78" t="s">
        <v>2944</v>
      </c>
      <c r="B284" s="78" t="s">
        <v>2944</v>
      </c>
      <c r="C284" s="79" t="s">
        <v>35</v>
      </c>
      <c r="D284" s="78" t="s">
        <v>2949</v>
      </c>
      <c r="E284" s="78" t="s">
        <v>2955</v>
      </c>
      <c r="F284" s="78" t="s">
        <v>2956</v>
      </c>
      <c r="G284" s="78" t="s">
        <v>2995</v>
      </c>
      <c r="H284" s="78" t="s">
        <v>2996</v>
      </c>
      <c r="I284" s="78"/>
      <c r="J284" s="78"/>
      <c r="K284" s="80"/>
      <c r="L284" s="81">
        <v>14543</v>
      </c>
      <c r="M284" s="82"/>
      <c r="N284" s="78"/>
      <c r="O284" s="78"/>
      <c r="P284" s="83"/>
      <c r="Q284" s="84"/>
      <c r="R284" s="84"/>
      <c r="S284" s="84"/>
      <c r="T284" s="85"/>
      <c r="U284" s="78"/>
      <c r="V284" s="78"/>
      <c r="W284" s="78"/>
      <c r="X284" s="86"/>
      <c r="Y284" s="86"/>
      <c r="Z284" s="87"/>
      <c r="AA284" s="88"/>
      <c r="AB284" s="89"/>
      <c r="AC284" s="90"/>
      <c r="AD284" s="94" t="s">
        <v>232</v>
      </c>
      <c r="AE284" s="89" t="s">
        <v>223</v>
      </c>
      <c r="AF284" s="98" t="s">
        <v>5207</v>
      </c>
      <c r="AG284" s="96" t="s">
        <v>5188</v>
      </c>
    </row>
    <row r="285" spans="1:33" ht="46.5" customHeight="1" x14ac:dyDescent="0.25">
      <c r="A285" s="78" t="s">
        <v>2944</v>
      </c>
      <c r="B285" s="78" t="s">
        <v>2944</v>
      </c>
      <c r="C285" s="79" t="s">
        <v>35</v>
      </c>
      <c r="D285" s="78" t="s">
        <v>2997</v>
      </c>
      <c r="E285" s="78" t="s">
        <v>2911</v>
      </c>
      <c r="F285" s="78" t="s">
        <v>2998</v>
      </c>
      <c r="G285" s="92" t="s">
        <v>2640</v>
      </c>
      <c r="H285" s="92" t="s">
        <v>2641</v>
      </c>
      <c r="I285" s="78" t="s">
        <v>1479</v>
      </c>
      <c r="J285" s="78" t="s">
        <v>1480</v>
      </c>
      <c r="K285" s="80" t="s">
        <v>35</v>
      </c>
      <c r="L285" s="81">
        <v>10000</v>
      </c>
      <c r="M285" s="82">
        <v>40000</v>
      </c>
      <c r="N285" s="78" t="s">
        <v>109</v>
      </c>
      <c r="O285" s="78" t="s">
        <v>1481</v>
      </c>
      <c r="P285" s="83" t="s">
        <v>389</v>
      </c>
      <c r="Q285" s="84"/>
      <c r="R285" s="84"/>
      <c r="S285" s="84"/>
      <c r="T285" s="85" t="s">
        <v>1482</v>
      </c>
      <c r="U285" s="78">
        <v>10</v>
      </c>
      <c r="V285" s="78" t="s">
        <v>4836</v>
      </c>
      <c r="W285" s="78">
        <v>20</v>
      </c>
      <c r="X285" s="86">
        <v>10000</v>
      </c>
      <c r="Y285" s="86">
        <v>0</v>
      </c>
      <c r="Z285" s="87">
        <v>40000</v>
      </c>
      <c r="AA285" s="88">
        <v>-30000</v>
      </c>
      <c r="AB285" s="89" t="s">
        <v>1483</v>
      </c>
      <c r="AC285" s="90"/>
      <c r="AD285" s="94" t="s">
        <v>232</v>
      </c>
      <c r="AE285" s="89" t="s">
        <v>223</v>
      </c>
      <c r="AF285" s="95" t="s">
        <v>4842</v>
      </c>
      <c r="AG285" s="96"/>
    </row>
    <row r="286" spans="1:33" ht="46.5" hidden="1" customHeight="1" x14ac:dyDescent="0.25">
      <c r="A286" s="78" t="s">
        <v>2944</v>
      </c>
      <c r="B286" s="78" t="s">
        <v>2944</v>
      </c>
      <c r="C286" s="79" t="s">
        <v>35</v>
      </c>
      <c r="D286" s="78" t="s">
        <v>3003</v>
      </c>
      <c r="E286" s="78" t="s">
        <v>2911</v>
      </c>
      <c r="F286" s="78" t="s">
        <v>585</v>
      </c>
      <c r="G286" s="78" t="s">
        <v>2762</v>
      </c>
      <c r="H286" s="78" t="s">
        <v>2763</v>
      </c>
      <c r="I286" s="78"/>
      <c r="J286" s="78" t="s">
        <v>4853</v>
      </c>
      <c r="K286" s="80" t="s">
        <v>35</v>
      </c>
      <c r="L286" s="81">
        <v>0</v>
      </c>
      <c r="M286" s="82"/>
      <c r="N286" s="78"/>
      <c r="O286" s="78" t="s">
        <v>2762</v>
      </c>
      <c r="P286" s="83"/>
      <c r="Q286" s="84"/>
      <c r="R286" s="84"/>
      <c r="S286" s="84"/>
      <c r="T286" s="85"/>
      <c r="U286" s="78"/>
      <c r="V286" s="78"/>
      <c r="W286" s="78"/>
      <c r="X286" s="86"/>
      <c r="Y286" s="86"/>
      <c r="Z286" s="87"/>
      <c r="AA286" s="88"/>
      <c r="AB286" s="89"/>
      <c r="AC286" s="90"/>
      <c r="AD286" s="94" t="s">
        <v>232</v>
      </c>
      <c r="AE286" s="89" t="s">
        <v>223</v>
      </c>
      <c r="AF286" s="95" t="s">
        <v>5256</v>
      </c>
      <c r="AG286" s="96" t="s">
        <v>5188</v>
      </c>
    </row>
    <row r="287" spans="1:33" ht="46.5" hidden="1" customHeight="1" x14ac:dyDescent="0.25">
      <c r="A287" s="78" t="s">
        <v>2944</v>
      </c>
      <c r="B287" s="78" t="s">
        <v>2944</v>
      </c>
      <c r="C287" s="79" t="s">
        <v>35</v>
      </c>
      <c r="D287" s="78" t="s">
        <v>3003</v>
      </c>
      <c r="E287" s="78" t="s">
        <v>2911</v>
      </c>
      <c r="F287" s="78" t="s">
        <v>3004</v>
      </c>
      <c r="G287" s="78" t="s">
        <v>2773</v>
      </c>
      <c r="H287" s="78" t="s">
        <v>2774</v>
      </c>
      <c r="I287" s="78"/>
      <c r="J287" s="78" t="s">
        <v>4854</v>
      </c>
      <c r="K287" s="80" t="s">
        <v>35</v>
      </c>
      <c r="L287" s="81">
        <v>0</v>
      </c>
      <c r="M287" s="82"/>
      <c r="N287" s="78"/>
      <c r="O287" s="78" t="s">
        <v>2773</v>
      </c>
      <c r="P287" s="83"/>
      <c r="Q287" s="84"/>
      <c r="R287" s="84"/>
      <c r="S287" s="84"/>
      <c r="T287" s="85"/>
      <c r="U287" s="78"/>
      <c r="V287" s="78"/>
      <c r="W287" s="78"/>
      <c r="X287" s="86"/>
      <c r="Y287" s="86"/>
      <c r="Z287" s="87"/>
      <c r="AA287" s="88"/>
      <c r="AB287" s="89"/>
      <c r="AC287" s="90"/>
      <c r="AD287" s="94" t="s">
        <v>232</v>
      </c>
      <c r="AE287" s="89" t="s">
        <v>223</v>
      </c>
      <c r="AF287" s="95" t="s">
        <v>4842</v>
      </c>
      <c r="AG287" s="96" t="s">
        <v>5188</v>
      </c>
    </row>
    <row r="288" spans="1:33" ht="46.5" customHeight="1" x14ac:dyDescent="0.25">
      <c r="A288" s="78" t="s">
        <v>2944</v>
      </c>
      <c r="B288" s="78" t="s">
        <v>2944</v>
      </c>
      <c r="C288" s="79" t="s">
        <v>35</v>
      </c>
      <c r="D288" s="78" t="s">
        <v>3021</v>
      </c>
      <c r="E288" s="78" t="s">
        <v>2843</v>
      </c>
      <c r="F288" s="78" t="s">
        <v>1765</v>
      </c>
      <c r="G288" s="92" t="s">
        <v>3022</v>
      </c>
      <c r="H288" s="92" t="s">
        <v>3023</v>
      </c>
      <c r="I288" s="78" t="s">
        <v>1523</v>
      </c>
      <c r="J288" s="78" t="s">
        <v>1524</v>
      </c>
      <c r="K288" s="80" t="s">
        <v>35</v>
      </c>
      <c r="L288" s="81">
        <v>42033.31</v>
      </c>
      <c r="M288" s="82">
        <v>92117.11</v>
      </c>
      <c r="N288" s="78" t="s">
        <v>109</v>
      </c>
      <c r="O288" s="78" t="s">
        <v>1525</v>
      </c>
      <c r="P288" s="83" t="s">
        <v>233</v>
      </c>
      <c r="Q288" s="84"/>
      <c r="R288" s="84"/>
      <c r="S288" s="84"/>
      <c r="T288" s="85" t="s">
        <v>4843</v>
      </c>
      <c r="U288" s="78" t="s">
        <v>4844</v>
      </c>
      <c r="V288" s="78" t="s">
        <v>4845</v>
      </c>
      <c r="W288" s="78" t="s">
        <v>4846</v>
      </c>
      <c r="X288" s="86">
        <v>42033.31</v>
      </c>
      <c r="Y288" s="86">
        <v>14520</v>
      </c>
      <c r="Z288" s="87">
        <v>92117.11</v>
      </c>
      <c r="AA288" s="88">
        <v>-50083.8</v>
      </c>
      <c r="AB288" s="89" t="s">
        <v>1526</v>
      </c>
      <c r="AC288" s="90"/>
      <c r="AD288" s="91" t="str">
        <f>VLOOKUP($G288,'[1]datos totales (FINAL) 2022'!$A$2:$F$408,3,FALSE)</f>
        <v>SI</v>
      </c>
      <c r="AE288" s="78" t="str">
        <f>VLOOKUP($G288,'[1]datos totales (FINAL) 2022'!$A$2:$F$408,4,FALSE)</f>
        <v>OBJETIVO 9: CONSTRUIR INFRAESTRUCTURAS RESILIENTES, PROMOVER LA INDUSTRIALIZACIÓN SOSTENIBLE Y FOMENTAR LA INNOVACIÓN</v>
      </c>
      <c r="AF288" s="92">
        <f>VLOOKUP($G288,'[1]datos totales (FINAL) 2022'!$A$2:$F$408,5,FALSE)</f>
        <v>0</v>
      </c>
      <c r="AG288" s="93" t="str">
        <f>VLOOKUP($G288,'[1]datos totales (FINAL) 2022'!$A$2:$F$408,6,FALSE)</f>
        <v>También ODS 3</v>
      </c>
    </row>
    <row r="289" spans="1:33" ht="46.5" hidden="1" customHeight="1" x14ac:dyDescent="0.25">
      <c r="A289" s="78" t="s">
        <v>2944</v>
      </c>
      <c r="B289" s="78" t="s">
        <v>2944</v>
      </c>
      <c r="C289" s="79" t="s">
        <v>35</v>
      </c>
      <c r="D289" s="78" t="s">
        <v>3024</v>
      </c>
      <c r="E289" s="78" t="s">
        <v>2843</v>
      </c>
      <c r="F289" s="78" t="s">
        <v>1765</v>
      </c>
      <c r="G289" s="78" t="s">
        <v>3025</v>
      </c>
      <c r="H289" s="78" t="s">
        <v>3026</v>
      </c>
      <c r="I289" s="78"/>
      <c r="J289" s="78" t="s">
        <v>5016</v>
      </c>
      <c r="K289" s="80" t="s">
        <v>35</v>
      </c>
      <c r="L289" s="81">
        <v>42033.31</v>
      </c>
      <c r="M289" s="82"/>
      <c r="N289" s="78"/>
      <c r="O289" s="78" t="s">
        <v>3025</v>
      </c>
      <c r="P289" s="83"/>
      <c r="Q289" s="84"/>
      <c r="R289" s="84"/>
      <c r="S289" s="84"/>
      <c r="T289" s="85"/>
      <c r="U289" s="78"/>
      <c r="V289" s="78"/>
      <c r="W289" s="78"/>
      <c r="X289" s="86"/>
      <c r="Y289" s="86"/>
      <c r="Z289" s="87"/>
      <c r="AA289" s="88"/>
      <c r="AB289" s="89"/>
      <c r="AC289" s="90"/>
      <c r="AD289" s="94" t="s">
        <v>232</v>
      </c>
      <c r="AE289" s="89" t="s">
        <v>223</v>
      </c>
      <c r="AF289" s="95"/>
      <c r="AG289" s="96" t="s">
        <v>5257</v>
      </c>
    </row>
    <row r="290" spans="1:33" ht="46.5" customHeight="1" x14ac:dyDescent="0.25">
      <c r="A290" s="78" t="s">
        <v>2944</v>
      </c>
      <c r="B290" s="78" t="s">
        <v>2944</v>
      </c>
      <c r="C290" s="79" t="s">
        <v>35</v>
      </c>
      <c r="D290" s="78" t="s">
        <v>3029</v>
      </c>
      <c r="E290" s="78" t="s">
        <v>2843</v>
      </c>
      <c r="F290" s="78" t="s">
        <v>3030</v>
      </c>
      <c r="G290" s="92" t="s">
        <v>3031</v>
      </c>
      <c r="H290" s="92" t="s">
        <v>3032</v>
      </c>
      <c r="I290" s="78" t="s">
        <v>1417</v>
      </c>
      <c r="J290" s="78" t="s">
        <v>1418</v>
      </c>
      <c r="K290" s="80" t="s">
        <v>35</v>
      </c>
      <c r="L290" s="81">
        <v>60000</v>
      </c>
      <c r="M290" s="82">
        <v>60000</v>
      </c>
      <c r="N290" s="78" t="s">
        <v>109</v>
      </c>
      <c r="O290" s="78" t="s">
        <v>1419</v>
      </c>
      <c r="P290" s="83" t="s">
        <v>233</v>
      </c>
      <c r="Q290" s="84"/>
      <c r="R290" s="84" t="s">
        <v>214</v>
      </c>
      <c r="S290" s="84"/>
      <c r="T290" s="85" t="s">
        <v>1420</v>
      </c>
      <c r="U290" s="78">
        <v>1</v>
      </c>
      <c r="V290" s="78">
        <v>43950.15</v>
      </c>
      <c r="W290" s="78">
        <v>1</v>
      </c>
      <c r="X290" s="86">
        <v>60000</v>
      </c>
      <c r="Y290" s="86">
        <v>16049.85</v>
      </c>
      <c r="Z290" s="87">
        <v>60000</v>
      </c>
      <c r="AA290" s="88">
        <v>0</v>
      </c>
      <c r="AB290" s="89"/>
      <c r="AC290" s="90"/>
      <c r="AD290" s="91" t="str">
        <f>VLOOKUP($G290,'[1]datos totales (FINAL) 2022'!$A$2:$F$408,3,FALSE)</f>
        <v>SI</v>
      </c>
      <c r="AE290" s="78" t="str">
        <f>VLOOKUP($G290,'[1]datos totales (FINAL) 2022'!$A$2:$F$408,4,FALSE)</f>
        <v>OBJETIVO 9: CONSTRUIR INFRAESTRUCTURAS RESILIENTES, PROMOVER LA INDUSTRIALIZACIÓN SOSTENIBLE Y FOMENTAR LA INNOVACIÓN</v>
      </c>
      <c r="AF290" s="92">
        <f>VLOOKUP($G290,'[1]datos totales (FINAL) 2022'!$A$2:$F$408,5,FALSE)</f>
        <v>0</v>
      </c>
      <c r="AG290" s="93" t="str">
        <f>VLOOKUP($G290,'[1]datos totales (FINAL) 2022'!$A$2:$F$408,6,FALSE)</f>
        <v>También ODS 1, 2, 3, 4, 5, 6, 8, 9, etc</v>
      </c>
    </row>
    <row r="291" spans="1:33" ht="46.5" hidden="1" customHeight="1" x14ac:dyDescent="0.25">
      <c r="A291" s="78" t="s">
        <v>2944</v>
      </c>
      <c r="B291" s="78" t="s">
        <v>2944</v>
      </c>
      <c r="C291" s="79" t="s">
        <v>35</v>
      </c>
      <c r="D291" s="78" t="s">
        <v>3029</v>
      </c>
      <c r="E291" s="78" t="s">
        <v>2843</v>
      </c>
      <c r="F291" s="78" t="s">
        <v>3030</v>
      </c>
      <c r="G291" s="78" t="s">
        <v>3031</v>
      </c>
      <c r="H291" s="78" t="s">
        <v>3032</v>
      </c>
      <c r="I291" s="78" t="s">
        <v>1532</v>
      </c>
      <c r="J291" s="78" t="s">
        <v>3032</v>
      </c>
      <c r="K291" s="80" t="s">
        <v>35</v>
      </c>
      <c r="L291" s="81"/>
      <c r="M291" s="82"/>
      <c r="N291" s="78" t="s">
        <v>109</v>
      </c>
      <c r="O291" s="78" t="s">
        <v>1419</v>
      </c>
      <c r="P291" s="83" t="s">
        <v>233</v>
      </c>
      <c r="Q291" s="84"/>
      <c r="R291" s="84"/>
      <c r="S291" s="84"/>
      <c r="T291" s="85"/>
      <c r="U291" s="78"/>
      <c r="V291" s="78"/>
      <c r="W291" s="78"/>
      <c r="X291" s="86"/>
      <c r="Y291" s="86"/>
      <c r="Z291" s="87"/>
      <c r="AA291" s="88">
        <v>0</v>
      </c>
      <c r="AB291" s="89"/>
      <c r="AC291" s="90"/>
      <c r="AD291" s="91" t="str">
        <f>VLOOKUP($G291,'[1]datos totales (FINAL) 2022'!$A$2:$F$408,3,FALSE)</f>
        <v>SI</v>
      </c>
      <c r="AE291" s="78" t="str">
        <f>VLOOKUP($G291,'[1]datos totales (FINAL) 2022'!$A$2:$F$408,4,FALSE)</f>
        <v>OBJETIVO 9: CONSTRUIR INFRAESTRUCTURAS RESILIENTES, PROMOVER LA INDUSTRIALIZACIÓN SOSTENIBLE Y FOMENTAR LA INNOVACIÓN</v>
      </c>
      <c r="AF291" s="92">
        <f>VLOOKUP($G291,'[1]datos totales (FINAL) 2022'!$A$2:$F$408,5,FALSE)</f>
        <v>0</v>
      </c>
      <c r="AG291" s="93" t="str">
        <f>VLOOKUP($G291,'[1]datos totales (FINAL) 2022'!$A$2:$F$408,6,FALSE)</f>
        <v>También ODS 1, 2, 3, 4, 5, 6, 8, 9, etc</v>
      </c>
    </row>
    <row r="292" spans="1:33" ht="46.5" customHeight="1" x14ac:dyDescent="0.25">
      <c r="A292" s="78" t="s">
        <v>2944</v>
      </c>
      <c r="B292" s="78" t="s">
        <v>2944</v>
      </c>
      <c r="C292" s="79" t="s">
        <v>35</v>
      </c>
      <c r="D292" s="78" t="s">
        <v>3033</v>
      </c>
      <c r="E292" s="78" t="s">
        <v>2843</v>
      </c>
      <c r="F292" s="78" t="s">
        <v>2946</v>
      </c>
      <c r="G292" s="92" t="s">
        <v>3034</v>
      </c>
      <c r="H292" s="92" t="s">
        <v>3035</v>
      </c>
      <c r="I292" s="78" t="s">
        <v>1421</v>
      </c>
      <c r="J292" s="78" t="s">
        <v>1422</v>
      </c>
      <c r="K292" s="80" t="s">
        <v>35</v>
      </c>
      <c r="L292" s="81">
        <v>35000</v>
      </c>
      <c r="M292" s="82">
        <v>63000</v>
      </c>
      <c r="N292" s="78" t="s">
        <v>109</v>
      </c>
      <c r="O292" s="78" t="s">
        <v>1423</v>
      </c>
      <c r="P292" s="83" t="s">
        <v>233</v>
      </c>
      <c r="Q292" s="84"/>
      <c r="R292" s="84" t="s">
        <v>214</v>
      </c>
      <c r="S292" s="84"/>
      <c r="T292" s="85" t="s">
        <v>1424</v>
      </c>
      <c r="U292" s="78">
        <v>25</v>
      </c>
      <c r="V292" s="78">
        <v>35000</v>
      </c>
      <c r="W292" s="78">
        <v>25</v>
      </c>
      <c r="X292" s="86">
        <v>35000</v>
      </c>
      <c r="Y292" s="86">
        <v>0</v>
      </c>
      <c r="Z292" s="87">
        <v>63000</v>
      </c>
      <c r="AA292" s="88">
        <v>-28000</v>
      </c>
      <c r="AB292" s="89" t="s">
        <v>1425</v>
      </c>
      <c r="AC292" s="90"/>
      <c r="AD292" s="91" t="str">
        <f>VLOOKUP($G292,'[1]datos totales (FINAL) 2022'!$A$2:$F$408,3,FALSE)</f>
        <v>SI</v>
      </c>
      <c r="AE292" s="78" t="str">
        <f>VLOOKUP($G292,'[1]datos totales (FINAL) 2022'!$A$2:$F$408,4,FALSE)</f>
        <v>OBJETIVO 4: GARANTIZAR UNA EDUCACIÓN INCLUSIVA, EQUITATIVA Y DE CALIDAD Y PROMOVER OPORTUNIDADES DE APRENDIZAJE DURANTE TODA LA VIDA PARA TODOS</v>
      </c>
      <c r="AF292" s="92" t="str">
        <f>VLOOKUP($G292,'[1]datos totales (FINAL) 2022'!$A$2:$F$408,5,FALSE)</f>
        <v>4.c</v>
      </c>
      <c r="AG292" s="93">
        <f>VLOOKUP($G292,'[1]datos totales (FINAL) 2022'!$A$2:$F$408,6,FALSE)</f>
        <v>0</v>
      </c>
    </row>
    <row r="293" spans="1:33" ht="46.5" customHeight="1" x14ac:dyDescent="0.25">
      <c r="A293" s="78" t="s">
        <v>2944</v>
      </c>
      <c r="B293" s="78" t="s">
        <v>2944</v>
      </c>
      <c r="C293" s="79" t="s">
        <v>35</v>
      </c>
      <c r="D293" s="78" t="s">
        <v>3036</v>
      </c>
      <c r="E293" s="78" t="s">
        <v>2911</v>
      </c>
      <c r="F293" s="78" t="s">
        <v>3037</v>
      </c>
      <c r="G293" s="92" t="s">
        <v>2644</v>
      </c>
      <c r="H293" s="92" t="s">
        <v>1429</v>
      </c>
      <c r="I293" s="78" t="s">
        <v>1429</v>
      </c>
      <c r="J293" s="78" t="s">
        <v>1427</v>
      </c>
      <c r="K293" s="80" t="s">
        <v>35</v>
      </c>
      <c r="L293" s="81">
        <v>121000</v>
      </c>
      <c r="M293" s="82">
        <v>84525</v>
      </c>
      <c r="N293" s="78" t="s">
        <v>109</v>
      </c>
      <c r="O293" s="78" t="s">
        <v>1430</v>
      </c>
      <c r="P293" s="83" t="s">
        <v>233</v>
      </c>
      <c r="Q293" s="84"/>
      <c r="R293" s="84" t="s">
        <v>214</v>
      </c>
      <c r="S293" s="84"/>
      <c r="T293" s="85" t="s">
        <v>1431</v>
      </c>
      <c r="U293" s="78">
        <v>60</v>
      </c>
      <c r="V293" s="78">
        <v>121000</v>
      </c>
      <c r="W293" s="78">
        <v>45</v>
      </c>
      <c r="X293" s="86">
        <v>121000</v>
      </c>
      <c r="Y293" s="86">
        <v>0</v>
      </c>
      <c r="Z293" s="87">
        <v>84525</v>
      </c>
      <c r="AA293" s="88">
        <v>36475</v>
      </c>
      <c r="AB293" s="89"/>
      <c r="AC293" s="90"/>
      <c r="AD293" s="94" t="s">
        <v>232</v>
      </c>
      <c r="AE293" s="89" t="s">
        <v>223</v>
      </c>
      <c r="AF293" s="95" t="s">
        <v>5256</v>
      </c>
      <c r="AG293" s="96"/>
    </row>
    <row r="294" spans="1:33" ht="46.5" customHeight="1" x14ac:dyDescent="0.25">
      <c r="A294" s="78" t="s">
        <v>2944</v>
      </c>
      <c r="B294" s="78" t="s">
        <v>2944</v>
      </c>
      <c r="C294" s="79" t="s">
        <v>35</v>
      </c>
      <c r="D294" s="78" t="s">
        <v>3038</v>
      </c>
      <c r="E294" s="78" t="s">
        <v>2843</v>
      </c>
      <c r="F294" s="78" t="s">
        <v>3039</v>
      </c>
      <c r="G294" s="92" t="s">
        <v>4340</v>
      </c>
      <c r="H294" s="92" t="s">
        <v>1426</v>
      </c>
      <c r="I294" s="78" t="s">
        <v>1426</v>
      </c>
      <c r="J294" s="78" t="s">
        <v>1427</v>
      </c>
      <c r="K294" s="80" t="s">
        <v>35</v>
      </c>
      <c r="L294" s="81">
        <v>125000</v>
      </c>
      <c r="M294" s="82">
        <v>125000</v>
      </c>
      <c r="N294" s="78" t="s">
        <v>109</v>
      </c>
      <c r="O294" s="78" t="s">
        <v>1428</v>
      </c>
      <c r="P294" s="83" t="s">
        <v>233</v>
      </c>
      <c r="Q294" s="84"/>
      <c r="R294" s="84" t="s">
        <v>214</v>
      </c>
      <c r="S294" s="84"/>
      <c r="T294" s="85" t="s">
        <v>1424</v>
      </c>
      <c r="U294" s="78">
        <v>100</v>
      </c>
      <c r="V294" s="78">
        <v>125000</v>
      </c>
      <c r="W294" s="78">
        <v>100</v>
      </c>
      <c r="X294" s="86">
        <v>125000</v>
      </c>
      <c r="Y294" s="86">
        <v>0</v>
      </c>
      <c r="Z294" s="87">
        <v>125000</v>
      </c>
      <c r="AA294" s="88">
        <v>0</v>
      </c>
      <c r="AB294" s="89"/>
      <c r="AC294" s="90"/>
      <c r="AD294" s="94" t="s">
        <v>232</v>
      </c>
      <c r="AE294" s="89" t="s">
        <v>223</v>
      </c>
      <c r="AF294" s="95" t="s">
        <v>5258</v>
      </c>
      <c r="AG294" s="96"/>
    </row>
    <row r="295" spans="1:33" ht="46.5" customHeight="1" x14ac:dyDescent="0.25">
      <c r="A295" s="78" t="s">
        <v>2944</v>
      </c>
      <c r="B295" s="78" t="s">
        <v>2944</v>
      </c>
      <c r="C295" s="79" t="s">
        <v>35</v>
      </c>
      <c r="D295" s="78" t="s">
        <v>3040</v>
      </c>
      <c r="E295" s="78" t="s">
        <v>2911</v>
      </c>
      <c r="F295" s="78" t="s">
        <v>2964</v>
      </c>
      <c r="G295" s="92" t="s">
        <v>2645</v>
      </c>
      <c r="H295" s="92" t="s">
        <v>2646</v>
      </c>
      <c r="I295" s="78" t="s">
        <v>1470</v>
      </c>
      <c r="J295" s="78" t="s">
        <v>1471</v>
      </c>
      <c r="K295" s="80" t="s">
        <v>35</v>
      </c>
      <c r="L295" s="81">
        <v>0</v>
      </c>
      <c r="M295" s="82">
        <v>15000</v>
      </c>
      <c r="N295" s="78" t="s">
        <v>109</v>
      </c>
      <c r="O295" s="78" t="s">
        <v>1472</v>
      </c>
      <c r="P295" s="83" t="s">
        <v>389</v>
      </c>
      <c r="Q295" s="84"/>
      <c r="R295" s="84"/>
      <c r="S295" s="84"/>
      <c r="T295" s="85" t="s">
        <v>1431</v>
      </c>
      <c r="U295" s="78">
        <v>1</v>
      </c>
      <c r="V295" s="78">
        <v>15000</v>
      </c>
      <c r="W295" s="78" t="s">
        <v>1473</v>
      </c>
      <c r="X295" s="86">
        <v>15000</v>
      </c>
      <c r="Y295" s="86">
        <v>0</v>
      </c>
      <c r="Z295" s="87">
        <v>15000</v>
      </c>
      <c r="AA295" s="88">
        <v>0</v>
      </c>
      <c r="AB295" s="89"/>
      <c r="AC295" s="90"/>
      <c r="AD295" s="94" t="s">
        <v>232</v>
      </c>
      <c r="AE295" s="89" t="s">
        <v>230</v>
      </c>
      <c r="AF295" s="95" t="s">
        <v>5259</v>
      </c>
      <c r="AG295" s="96" t="s">
        <v>5209</v>
      </c>
    </row>
    <row r="296" spans="1:33" ht="46.5" customHeight="1" x14ac:dyDescent="0.25">
      <c r="A296" s="78" t="s">
        <v>2944</v>
      </c>
      <c r="B296" s="78" t="s">
        <v>2944</v>
      </c>
      <c r="C296" s="79" t="s">
        <v>35</v>
      </c>
      <c r="D296" s="78" t="s">
        <v>3041</v>
      </c>
      <c r="E296" s="78" t="s">
        <v>2911</v>
      </c>
      <c r="F296" s="78" t="s">
        <v>2964</v>
      </c>
      <c r="G296" s="92" t="s">
        <v>2647</v>
      </c>
      <c r="H296" s="92" t="s">
        <v>2648</v>
      </c>
      <c r="I296" s="78" t="s">
        <v>1461</v>
      </c>
      <c r="J296" s="78" t="s">
        <v>1462</v>
      </c>
      <c r="K296" s="80" t="s">
        <v>35</v>
      </c>
      <c r="L296" s="81">
        <v>0</v>
      </c>
      <c r="M296" s="82">
        <v>25000</v>
      </c>
      <c r="N296" s="78" t="s">
        <v>109</v>
      </c>
      <c r="O296" s="78" t="s">
        <v>1463</v>
      </c>
      <c r="P296" s="83" t="s">
        <v>389</v>
      </c>
      <c r="Q296" s="84"/>
      <c r="R296" s="84"/>
      <c r="S296" s="84"/>
      <c r="T296" s="85" t="s">
        <v>1431</v>
      </c>
      <c r="U296" s="78">
        <v>5</v>
      </c>
      <c r="V296" s="78">
        <v>17000</v>
      </c>
      <c r="W296" s="78" t="s">
        <v>1464</v>
      </c>
      <c r="X296" s="86">
        <v>25000</v>
      </c>
      <c r="Y296" s="86">
        <v>8000</v>
      </c>
      <c r="Z296" s="87">
        <v>25000</v>
      </c>
      <c r="AA296" s="88">
        <v>0</v>
      </c>
      <c r="AB296" s="89"/>
      <c r="AC296" s="90"/>
      <c r="AD296" s="94" t="s">
        <v>232</v>
      </c>
      <c r="AE296" s="89" t="s">
        <v>230</v>
      </c>
      <c r="AF296" s="95" t="s">
        <v>5232</v>
      </c>
      <c r="AG296" s="96" t="s">
        <v>5260</v>
      </c>
    </row>
    <row r="297" spans="1:33" ht="46.5" hidden="1" customHeight="1" x14ac:dyDescent="0.25">
      <c r="A297" s="78" t="s">
        <v>2944</v>
      </c>
      <c r="B297" s="78" t="s">
        <v>2944</v>
      </c>
      <c r="C297" s="79" t="s">
        <v>35</v>
      </c>
      <c r="D297" s="78" t="s">
        <v>3042</v>
      </c>
      <c r="E297" s="78" t="s">
        <v>2955</v>
      </c>
      <c r="F297" s="78" t="s">
        <v>3043</v>
      </c>
      <c r="G297" s="78" t="s">
        <v>3044</v>
      </c>
      <c r="H297" s="78" t="s">
        <v>3045</v>
      </c>
      <c r="I297" s="78"/>
      <c r="J297" s="78"/>
      <c r="K297" s="80"/>
      <c r="L297" s="81">
        <v>121767.38</v>
      </c>
      <c r="M297" s="82"/>
      <c r="N297" s="78"/>
      <c r="O297" s="78"/>
      <c r="P297" s="83"/>
      <c r="Q297" s="84"/>
      <c r="R297" s="84"/>
      <c r="S297" s="84"/>
      <c r="T297" s="85"/>
      <c r="U297" s="78"/>
      <c r="V297" s="78"/>
      <c r="W297" s="78"/>
      <c r="X297" s="86"/>
      <c r="Y297" s="86"/>
      <c r="Z297" s="87"/>
      <c r="AA297" s="88"/>
      <c r="AB297" s="89"/>
      <c r="AC297" s="90"/>
      <c r="AD297" s="94" t="s">
        <v>232</v>
      </c>
      <c r="AE297" s="89" t="s">
        <v>223</v>
      </c>
      <c r="AF297" s="95" t="s">
        <v>4842</v>
      </c>
      <c r="AG297" s="96" t="s">
        <v>5188</v>
      </c>
    </row>
    <row r="298" spans="1:33" ht="46.5" customHeight="1" x14ac:dyDescent="0.25">
      <c r="A298" s="78" t="s">
        <v>2944</v>
      </c>
      <c r="B298" s="78" t="s">
        <v>2944</v>
      </c>
      <c r="C298" s="79" t="s">
        <v>35</v>
      </c>
      <c r="D298" s="78" t="s">
        <v>3046</v>
      </c>
      <c r="E298" s="78" t="s">
        <v>2911</v>
      </c>
      <c r="F298" s="78" t="s">
        <v>3047</v>
      </c>
      <c r="G298" s="92" t="s">
        <v>2779</v>
      </c>
      <c r="H298" s="92" t="s">
        <v>1535</v>
      </c>
      <c r="I298" s="78" t="s">
        <v>1499</v>
      </c>
      <c r="J298" s="78" t="s">
        <v>1500</v>
      </c>
      <c r="K298" s="80" t="s">
        <v>35</v>
      </c>
      <c r="L298" s="81">
        <v>1344933</v>
      </c>
      <c r="M298" s="82">
        <v>1344933</v>
      </c>
      <c r="N298" s="78" t="s">
        <v>109</v>
      </c>
      <c r="O298" s="78" t="s">
        <v>1501</v>
      </c>
      <c r="P298" s="83" t="s">
        <v>389</v>
      </c>
      <c r="Q298" s="84"/>
      <c r="R298" s="84"/>
      <c r="S298" s="84"/>
      <c r="T298" s="85" t="s">
        <v>1502</v>
      </c>
      <c r="U298" s="78">
        <v>40</v>
      </c>
      <c r="V298" s="78">
        <v>40</v>
      </c>
      <c r="W298" s="78">
        <v>40</v>
      </c>
      <c r="X298" s="86">
        <v>1344933</v>
      </c>
      <c r="Y298" s="86"/>
      <c r="Z298" s="87">
        <v>1344933</v>
      </c>
      <c r="AA298" s="88">
        <v>0</v>
      </c>
      <c r="AB298" s="89"/>
      <c r="AC298" s="90"/>
      <c r="AD298" s="91" t="str">
        <f>VLOOKUP($G298,'[1]datos totales (FINAL) 2022'!$A$2:$F$408,3,FALSE)</f>
        <v>SI</v>
      </c>
      <c r="AE298" s="78" t="str">
        <f>VLOOKUP($G298,'[1]datos totales (FINAL) 2022'!$A$2:$F$408,4,FALSE)</f>
        <v>OBJETIVO 8: PROMOVER EL CRECIMIENTO ECONÓMICO INCLUSIVO Y SOSTENIBLE, EL EMPLEO Y EL TRABAJO DECENTE PARA TODOS</v>
      </c>
      <c r="AF298" s="92">
        <f>VLOOKUP($G298,'[1]datos totales (FINAL) 2022'!$A$2:$F$408,5,FALSE)</f>
        <v>0</v>
      </c>
      <c r="AG298" s="93" t="str">
        <f>VLOOKUP($G298,'[1]datos totales (FINAL) 2022'!$A$2:$F$408,6,FALSE)</f>
        <v>También ODS 4</v>
      </c>
    </row>
    <row r="299" spans="1:33" ht="46.5" hidden="1" customHeight="1" x14ac:dyDescent="0.25">
      <c r="A299" s="78" t="s">
        <v>2944</v>
      </c>
      <c r="B299" s="78" t="s">
        <v>2944</v>
      </c>
      <c r="C299" s="79" t="s">
        <v>35</v>
      </c>
      <c r="D299" s="78" t="s">
        <v>3050</v>
      </c>
      <c r="E299" s="78" t="s">
        <v>2898</v>
      </c>
      <c r="F299" s="78" t="s">
        <v>3051</v>
      </c>
      <c r="G299" s="78" t="s">
        <v>3052</v>
      </c>
      <c r="H299" s="78" t="s">
        <v>3053</v>
      </c>
      <c r="I299" s="78"/>
      <c r="J299" s="78"/>
      <c r="K299" s="80"/>
      <c r="L299" s="81">
        <v>108000</v>
      </c>
      <c r="M299" s="82"/>
      <c r="N299" s="78"/>
      <c r="O299" s="78"/>
      <c r="P299" s="83"/>
      <c r="Q299" s="84"/>
      <c r="R299" s="84"/>
      <c r="S299" s="84"/>
      <c r="T299" s="85"/>
      <c r="U299" s="78"/>
      <c r="V299" s="78"/>
      <c r="W299" s="78"/>
      <c r="X299" s="86"/>
      <c r="Y299" s="86"/>
      <c r="Z299" s="87"/>
      <c r="AA299" s="88"/>
      <c r="AB299" s="89"/>
      <c r="AC299" s="90"/>
      <c r="AD299" s="94" t="s">
        <v>232</v>
      </c>
      <c r="AE299" s="89" t="s">
        <v>223</v>
      </c>
      <c r="AF299" s="95" t="s">
        <v>4842</v>
      </c>
      <c r="AG299" s="96" t="s">
        <v>5188</v>
      </c>
    </row>
    <row r="300" spans="1:33" ht="46.5" customHeight="1" x14ac:dyDescent="0.25">
      <c r="A300" s="78" t="s">
        <v>2944</v>
      </c>
      <c r="B300" s="78" t="s">
        <v>2944</v>
      </c>
      <c r="C300" s="79" t="s">
        <v>35</v>
      </c>
      <c r="D300" s="78" t="s">
        <v>3056</v>
      </c>
      <c r="E300" s="78" t="s">
        <v>2898</v>
      </c>
      <c r="F300" s="78" t="s">
        <v>3057</v>
      </c>
      <c r="G300" s="92" t="s">
        <v>3058</v>
      </c>
      <c r="H300" s="92" t="s">
        <v>3059</v>
      </c>
      <c r="I300" s="78" t="s">
        <v>1527</v>
      </c>
      <c r="J300" s="78" t="s">
        <v>1528</v>
      </c>
      <c r="K300" s="80" t="s">
        <v>35</v>
      </c>
      <c r="L300" s="81">
        <v>16619</v>
      </c>
      <c r="M300" s="82">
        <v>16619</v>
      </c>
      <c r="N300" s="78" t="s">
        <v>109</v>
      </c>
      <c r="O300" s="78" t="s">
        <v>1529</v>
      </c>
      <c r="P300" s="83" t="s">
        <v>233</v>
      </c>
      <c r="Q300" s="84"/>
      <c r="R300" s="84"/>
      <c r="S300" s="84"/>
      <c r="T300" s="85" t="s">
        <v>4847</v>
      </c>
      <c r="U300" s="78" t="s">
        <v>4848</v>
      </c>
      <c r="V300" s="78" t="s">
        <v>4849</v>
      </c>
      <c r="W300" s="78" t="s">
        <v>4848</v>
      </c>
      <c r="X300" s="86">
        <v>16619</v>
      </c>
      <c r="Y300" s="86">
        <v>10486</v>
      </c>
      <c r="Z300" s="87">
        <v>16619</v>
      </c>
      <c r="AA300" s="88"/>
      <c r="AB300" s="89"/>
      <c r="AC300" s="90"/>
      <c r="AD300" s="91" t="str">
        <f>VLOOKUP($G300,'[1]datos totales (FINAL) 2022'!$A$2:$F$408,3,FALSE)</f>
        <v>SI</v>
      </c>
      <c r="AE300" s="78" t="str">
        <f>VLOOKUP($G300,'[1]datos totales (FINAL) 2022'!$A$2:$F$408,4,FALSE)</f>
        <v>OBJETIVO 9: CONSTRUIR INFRAESTRUCTURAS RESILIENTES, PROMOVER LA INDUSTRIALIZACIÓN SOSTENIBLE Y FOMENTAR LA INNOVACIÓN</v>
      </c>
      <c r="AF300" s="92">
        <f>VLOOKUP($G300,'[1]datos totales (FINAL) 2022'!$A$2:$F$408,5,FALSE)</f>
        <v>0</v>
      </c>
      <c r="AG300" s="93">
        <f>VLOOKUP($G300,'[1]datos totales (FINAL) 2022'!$A$2:$F$408,6,FALSE)</f>
        <v>0</v>
      </c>
    </row>
    <row r="301" spans="1:33" ht="46.5" customHeight="1" x14ac:dyDescent="0.25">
      <c r="A301" s="78" t="s">
        <v>2944</v>
      </c>
      <c r="B301" s="78" t="s">
        <v>2944</v>
      </c>
      <c r="C301" s="79" t="s">
        <v>35</v>
      </c>
      <c r="D301" s="78" t="s">
        <v>3060</v>
      </c>
      <c r="E301" s="78" t="s">
        <v>2898</v>
      </c>
      <c r="F301" s="78" t="s">
        <v>3057</v>
      </c>
      <c r="G301" s="92" t="s">
        <v>3061</v>
      </c>
      <c r="H301" s="92" t="s">
        <v>3062</v>
      </c>
      <c r="I301" s="78" t="s">
        <v>1530</v>
      </c>
      <c r="J301" s="78" t="s">
        <v>1528</v>
      </c>
      <c r="K301" s="80" t="s">
        <v>35</v>
      </c>
      <c r="L301" s="81">
        <v>16619</v>
      </c>
      <c r="M301" s="82">
        <v>16619</v>
      </c>
      <c r="N301" s="78" t="s">
        <v>109</v>
      </c>
      <c r="O301" s="78" t="s">
        <v>1531</v>
      </c>
      <c r="P301" s="83" t="s">
        <v>233</v>
      </c>
      <c r="Q301" s="84"/>
      <c r="R301" s="84"/>
      <c r="S301" s="84"/>
      <c r="T301" s="85" t="s">
        <v>4850</v>
      </c>
      <c r="U301" s="78" t="s">
        <v>4848</v>
      </c>
      <c r="V301" s="78" t="s">
        <v>4849</v>
      </c>
      <c r="W301" s="78" t="s">
        <v>4848</v>
      </c>
      <c r="X301" s="86">
        <v>16619</v>
      </c>
      <c r="Y301" s="86"/>
      <c r="Z301" s="87">
        <v>16619</v>
      </c>
      <c r="AA301" s="88"/>
      <c r="AB301" s="89"/>
      <c r="AC301" s="90"/>
      <c r="AD301" s="91" t="str">
        <f>VLOOKUP($G301,'[1]datos totales (FINAL) 2022'!$A$2:$F$408,3,FALSE)</f>
        <v>SI</v>
      </c>
      <c r="AE301" s="78" t="str">
        <f>VLOOKUP($G301,'[1]datos totales (FINAL) 2022'!$A$2:$F$408,4,FALSE)</f>
        <v>OBJETIVO 9: CONSTRUIR INFRAESTRUCTURAS RESILIENTES, PROMOVER LA INDUSTRIALIZACIÓN SOSTENIBLE Y FOMENTAR LA INNOVACIÓN</v>
      </c>
      <c r="AF301" s="92">
        <f>VLOOKUP($G301,'[1]datos totales (FINAL) 2022'!$A$2:$F$408,5,FALSE)</f>
        <v>0</v>
      </c>
      <c r="AG301" s="93">
        <f>VLOOKUP($G301,'[1]datos totales (FINAL) 2022'!$A$2:$F$408,6,FALSE)</f>
        <v>0</v>
      </c>
    </row>
    <row r="302" spans="1:33" ht="46.5" customHeight="1" x14ac:dyDescent="0.25">
      <c r="A302" s="78" t="s">
        <v>2944</v>
      </c>
      <c r="B302" s="78" t="s">
        <v>2944</v>
      </c>
      <c r="C302" s="79" t="s">
        <v>35</v>
      </c>
      <c r="D302" s="78" t="s">
        <v>2845</v>
      </c>
      <c r="E302" s="78" t="s">
        <v>2843</v>
      </c>
      <c r="F302" s="78" t="s">
        <v>494</v>
      </c>
      <c r="G302" s="92" t="s">
        <v>2959</v>
      </c>
      <c r="H302" s="92" t="s">
        <v>2960</v>
      </c>
      <c r="I302" s="78" t="s">
        <v>1407</v>
      </c>
      <c r="J302" s="78"/>
      <c r="K302" s="80" t="s">
        <v>35</v>
      </c>
      <c r="L302" s="81">
        <v>6500</v>
      </c>
      <c r="M302" s="82">
        <v>6500</v>
      </c>
      <c r="N302" s="78" t="s">
        <v>109</v>
      </c>
      <c r="O302" s="78" t="s">
        <v>1408</v>
      </c>
      <c r="P302" s="83" t="s">
        <v>233</v>
      </c>
      <c r="Q302" s="84"/>
      <c r="R302" s="84"/>
      <c r="S302" s="84"/>
      <c r="T302" s="85"/>
      <c r="U302" s="78"/>
      <c r="V302" s="78">
        <v>4619.3</v>
      </c>
      <c r="W302" s="78"/>
      <c r="X302" s="86">
        <v>6500</v>
      </c>
      <c r="Y302" s="86">
        <v>1880.7</v>
      </c>
      <c r="Z302" s="87">
        <v>6500</v>
      </c>
      <c r="AA302" s="88">
        <v>0</v>
      </c>
      <c r="AB302" s="89"/>
      <c r="AC302" s="90"/>
      <c r="AD302" s="91" t="str">
        <f>VLOOKUP($G302,'[1]datos totales (FINAL) 2022'!$A$2:$F$408,3,FALSE)</f>
        <v>SI</v>
      </c>
      <c r="AE302" s="78" t="str">
        <f>VLOOKUP($G302,'[1]datos totales (FINAL) 2022'!$A$2:$F$408,4,FALSE)</f>
        <v>OBJETIVO 9: CONSTRUIR INFRAESTRUCTURAS RESILIENTES, PROMOVER LA INDUSTRIALIZACIÓN SOSTENIBLE Y FOMENTAR LA INNOVACIÓN</v>
      </c>
      <c r="AF302" s="92" t="str">
        <f>VLOOKUP($G302,'[1]datos totales (FINAL) 2022'!$A$2:$F$408,5,FALSE)</f>
        <v>Meta 9.5</v>
      </c>
      <c r="AG302" s="93" t="str">
        <f>VLOOKUP($G302,'[1]datos totales (FINAL) 2022'!$A$2:$F$408,6,FALSE)</f>
        <v>También ODS 1, 2, 3, 4, 5, 6, 8 etc</v>
      </c>
    </row>
    <row r="303" spans="1:33" ht="46.5" customHeight="1" x14ac:dyDescent="0.25">
      <c r="A303" s="78" t="s">
        <v>2944</v>
      </c>
      <c r="B303" s="78" t="s">
        <v>2944</v>
      </c>
      <c r="C303" s="79" t="s">
        <v>35</v>
      </c>
      <c r="D303" s="78" t="s">
        <v>2859</v>
      </c>
      <c r="E303" s="78" t="s">
        <v>2843</v>
      </c>
      <c r="F303" s="78" t="s">
        <v>494</v>
      </c>
      <c r="G303" s="92" t="s">
        <v>2961</v>
      </c>
      <c r="H303" s="92" t="s">
        <v>2962</v>
      </c>
      <c r="I303" s="78" t="s">
        <v>1409</v>
      </c>
      <c r="J303" s="78" t="s">
        <v>1410</v>
      </c>
      <c r="K303" s="80" t="s">
        <v>35</v>
      </c>
      <c r="L303" s="81">
        <v>3000</v>
      </c>
      <c r="M303" s="82">
        <v>3000</v>
      </c>
      <c r="N303" s="78" t="s">
        <v>109</v>
      </c>
      <c r="O303" s="78" t="s">
        <v>1411</v>
      </c>
      <c r="P303" s="83" t="s">
        <v>233</v>
      </c>
      <c r="Q303" s="84"/>
      <c r="R303" s="84" t="s">
        <v>214</v>
      </c>
      <c r="S303" s="84"/>
      <c r="T303" s="85"/>
      <c r="U303" s="78"/>
      <c r="V303" s="78"/>
      <c r="W303" s="78"/>
      <c r="X303" s="86">
        <v>3000</v>
      </c>
      <c r="Y303" s="86">
        <v>1139.5</v>
      </c>
      <c r="Z303" s="87">
        <v>3000</v>
      </c>
      <c r="AA303" s="88">
        <v>0</v>
      </c>
      <c r="AB303" s="89"/>
      <c r="AC303" s="90"/>
      <c r="AD303" s="91" t="str">
        <f>VLOOKUP($G303,'[1]datos totales (FINAL) 2022'!$A$2:$F$408,3,FALSE)</f>
        <v>SI</v>
      </c>
      <c r="AE303" s="78" t="str">
        <f>VLOOKUP($G303,'[1]datos totales (FINAL) 2022'!$A$2:$F$408,4,FALSE)</f>
        <v>OBJETIVO 9: CONSTRUIR INFRAESTRUCTURAS RESILIENTES, PROMOVER LA INDUSTRIALIZACIÓN SOSTENIBLE Y FOMENTAR LA INNOVACIÓN</v>
      </c>
      <c r="AF303" s="92" t="str">
        <f>VLOOKUP($G303,'[1]datos totales (FINAL) 2022'!$A$2:$F$408,5,FALSE)</f>
        <v>Meta 9.5</v>
      </c>
      <c r="AG303" s="93" t="str">
        <f>VLOOKUP($G303,'[1]datos totales (FINAL) 2022'!$A$2:$F$408,6,FALSE)</f>
        <v>También ODS 1, 2, 3, 4, 5, 6, 8 etc</v>
      </c>
    </row>
    <row r="304" spans="1:33" ht="46.5" hidden="1" customHeight="1" x14ac:dyDescent="0.25">
      <c r="A304" s="78" t="s">
        <v>2944</v>
      </c>
      <c r="B304" s="78" t="s">
        <v>2944</v>
      </c>
      <c r="C304" s="79" t="s">
        <v>35</v>
      </c>
      <c r="D304" s="78" t="s">
        <v>2969</v>
      </c>
      <c r="E304" s="78" t="s">
        <v>2911</v>
      </c>
      <c r="F304" s="78" t="s">
        <v>2970</v>
      </c>
      <c r="G304" s="78" t="s">
        <v>1597</v>
      </c>
      <c r="H304" s="78" t="s">
        <v>1598</v>
      </c>
      <c r="I304" s="78"/>
      <c r="J304" s="78" t="s">
        <v>4851</v>
      </c>
      <c r="K304" s="80" t="s">
        <v>35</v>
      </c>
      <c r="L304" s="81">
        <v>44100</v>
      </c>
      <c r="M304" s="82"/>
      <c r="N304" s="78"/>
      <c r="O304" s="78" t="s">
        <v>1597</v>
      </c>
      <c r="P304" s="83"/>
      <c r="Q304" s="84"/>
      <c r="R304" s="84"/>
      <c r="S304" s="84"/>
      <c r="T304" s="85"/>
      <c r="U304" s="78"/>
      <c r="V304" s="78"/>
      <c r="W304" s="78"/>
      <c r="X304" s="86"/>
      <c r="Y304" s="86"/>
      <c r="Z304" s="87"/>
      <c r="AA304" s="88"/>
      <c r="AB304" s="89"/>
      <c r="AC304" s="90"/>
      <c r="AD304" s="91" t="str">
        <f>VLOOKUP($G304,'[1]datos totales (FINAL) 2022'!$A$2:$F$408,3,FALSE)</f>
        <v>SI</v>
      </c>
      <c r="AE304" s="78" t="str">
        <f>VLOOKUP($G304,'[1]datos totales (FINAL) 2022'!$A$2:$F$408,4,FALSE)</f>
        <v>OBJETIVO 8: PROMOVER EL CRECIMIENTO ECONÓMICO INCLUSIVO Y SOSTENIBLE, EL EMPLEO Y EL TRABAJO DECENTE PARA TODOS</v>
      </c>
      <c r="AF304" s="92" t="str">
        <f>VLOOKUP($G304,'[1]datos totales (FINAL) 2022'!$A$2:$F$408,5,FALSE)</f>
        <v>Meta 8.6</v>
      </c>
      <c r="AG304" s="93" t="str">
        <f>VLOOKUP($G304,'[1]datos totales (FINAL) 2022'!$A$2:$F$408,6,FALSE)</f>
        <v>También Objetivo 5. Lograr la igualdad de género y empoderar a todas las mujeres y las niñas, y Objetivo 9. Construir infraestructuras resilientes, promover la industrialización
inclusiva y sostenible y fomentar la innovación</v>
      </c>
    </row>
    <row r="305" spans="1:33" ht="46.5" hidden="1" customHeight="1" x14ac:dyDescent="0.25">
      <c r="A305" s="78" t="s">
        <v>2944</v>
      </c>
      <c r="B305" s="78" t="s">
        <v>2944</v>
      </c>
      <c r="C305" s="79" t="s">
        <v>35</v>
      </c>
      <c r="D305" s="78" t="s">
        <v>2969</v>
      </c>
      <c r="E305" s="78" t="s">
        <v>2911</v>
      </c>
      <c r="F305" s="78" t="s">
        <v>2971</v>
      </c>
      <c r="G305" s="78" t="s">
        <v>2972</v>
      </c>
      <c r="H305" s="78" t="s">
        <v>2973</v>
      </c>
      <c r="I305" s="78"/>
      <c r="J305" s="78"/>
      <c r="K305" s="80"/>
      <c r="L305" s="81">
        <v>0</v>
      </c>
      <c r="M305" s="82"/>
      <c r="N305" s="78"/>
      <c r="O305" s="78" t="s">
        <v>2652</v>
      </c>
      <c r="P305" s="83"/>
      <c r="Q305" s="84"/>
      <c r="R305" s="84"/>
      <c r="S305" s="84"/>
      <c r="T305" s="85"/>
      <c r="U305" s="78"/>
      <c r="V305" s="78"/>
      <c r="W305" s="78"/>
      <c r="X305" s="86"/>
      <c r="Y305" s="86"/>
      <c r="Z305" s="87"/>
      <c r="AA305" s="88"/>
      <c r="AB305" s="89"/>
      <c r="AC305" s="90"/>
      <c r="AD305" s="94" t="s">
        <v>232</v>
      </c>
      <c r="AE305" s="89" t="s">
        <v>222</v>
      </c>
      <c r="AF305" s="95" t="s">
        <v>4835</v>
      </c>
      <c r="AG305" s="96" t="s">
        <v>5261</v>
      </c>
    </row>
    <row r="306" spans="1:33" ht="46.5" hidden="1" customHeight="1" x14ac:dyDescent="0.25">
      <c r="A306" s="78" t="s">
        <v>2944</v>
      </c>
      <c r="B306" s="78" t="s">
        <v>2944</v>
      </c>
      <c r="C306" s="79" t="s">
        <v>35</v>
      </c>
      <c r="D306" s="78" t="s">
        <v>2969</v>
      </c>
      <c r="E306" s="78" t="s">
        <v>2911</v>
      </c>
      <c r="F306" s="78" t="s">
        <v>2974</v>
      </c>
      <c r="G306" s="78" t="s">
        <v>2652</v>
      </c>
      <c r="H306" s="78" t="s">
        <v>1661</v>
      </c>
      <c r="I306" s="78"/>
      <c r="J306" s="78" t="s">
        <v>4852</v>
      </c>
      <c r="K306" s="80" t="s">
        <v>35</v>
      </c>
      <c r="L306" s="81">
        <v>248000</v>
      </c>
      <c r="M306" s="82"/>
      <c r="N306" s="78"/>
      <c r="O306" s="78" t="s">
        <v>2652</v>
      </c>
      <c r="P306" s="83"/>
      <c r="Q306" s="84"/>
      <c r="R306" s="84"/>
      <c r="S306" s="84"/>
      <c r="T306" s="85"/>
      <c r="U306" s="78"/>
      <c r="V306" s="78"/>
      <c r="W306" s="78"/>
      <c r="X306" s="86"/>
      <c r="Y306" s="86"/>
      <c r="Z306" s="87"/>
      <c r="AA306" s="88"/>
      <c r="AB306" s="89"/>
      <c r="AC306" s="90"/>
      <c r="AD306" s="91" t="str">
        <f>VLOOKUP($G306,'[1]datos totales (FINAL) 2022'!$A$2:$F$408,3,FALSE)</f>
        <v>SI</v>
      </c>
      <c r="AE306" s="78" t="str">
        <f>VLOOKUP($G306,'[1]datos totales (FINAL) 2022'!$A$2:$F$408,4,FALSE)</f>
        <v>OBJETIVO 8: PROMOVER EL CRECIMIENTO ECONÓMICO INCLUSIVO Y SOSTENIBLE, EL EMPLEO Y EL TRABAJO DECENTE PARA TODOS</v>
      </c>
      <c r="AF306" s="92" t="str">
        <f>VLOOKUP($G306,'[1]datos totales (FINAL) 2022'!$A$2:$F$408,5,FALSE)</f>
        <v>Meta 8.6</v>
      </c>
      <c r="AG306" s="93" t="str">
        <f>VLOOKUP($G306,'[1]datos totales (FINAL) 2022'!$A$2:$F$408,6,FALSE)</f>
        <v>También Objetivo 5. Lograr la igualdad de género y empoderar a todas las mujeres y las niñas y Objetivo 9. Construir infraestructuras resilientes, promover la industrialización
inclusiva y sostenible y fomentar la innovación
niñas</v>
      </c>
    </row>
    <row r="307" spans="1:33" ht="46.5" hidden="1" customHeight="1" x14ac:dyDescent="0.25">
      <c r="A307" s="78" t="s">
        <v>2944</v>
      </c>
      <c r="B307" s="78" t="s">
        <v>2944</v>
      </c>
      <c r="C307" s="79" t="s">
        <v>35</v>
      </c>
      <c r="D307" s="78" t="s">
        <v>2969</v>
      </c>
      <c r="E307" s="78" t="s">
        <v>2911</v>
      </c>
      <c r="F307" s="78" t="s">
        <v>2975</v>
      </c>
      <c r="G307" s="78" t="s">
        <v>2653</v>
      </c>
      <c r="H307" s="78" t="s">
        <v>1605</v>
      </c>
      <c r="I307" s="78"/>
      <c r="J307" s="78" t="s">
        <v>5262</v>
      </c>
      <c r="K307" s="80" t="s">
        <v>35</v>
      </c>
      <c r="L307" s="81">
        <v>65000</v>
      </c>
      <c r="M307" s="82"/>
      <c r="N307" s="78"/>
      <c r="O307" s="78" t="s">
        <v>2653</v>
      </c>
      <c r="P307" s="83"/>
      <c r="Q307" s="84"/>
      <c r="R307" s="84"/>
      <c r="S307" s="84"/>
      <c r="T307" s="85"/>
      <c r="U307" s="78"/>
      <c r="V307" s="78"/>
      <c r="W307" s="78"/>
      <c r="X307" s="86"/>
      <c r="Y307" s="86"/>
      <c r="Z307" s="87"/>
      <c r="AA307" s="88"/>
      <c r="AB307" s="89"/>
      <c r="AC307" s="90"/>
      <c r="AD307" s="91" t="str">
        <f>VLOOKUP($G307,'[1]datos totales (FINAL) 2022'!$A$2:$F$408,3,FALSE)</f>
        <v>SI</v>
      </c>
      <c r="AE307" s="78" t="str">
        <f>VLOOKUP($G307,'[1]datos totales (FINAL) 2022'!$A$2:$F$408,4,FALSE)</f>
        <v>OBJETIVO 8: PROMOVER EL CRECIMIENTO ECONÓMICO INCLUSIVO Y SOSTENIBLE, EL EMPLEO Y EL TRABAJO DECENTE PARA TODOS</v>
      </c>
      <c r="AF307" s="92" t="str">
        <f>VLOOKUP($G307,'[1]datos totales (FINAL) 2022'!$A$2:$F$408,5,FALSE)</f>
        <v>Meta 8.6</v>
      </c>
      <c r="AG307" s="93" t="str">
        <f>VLOOKUP($G307,'[1]datos totales (FINAL) 2022'!$A$2:$F$408,6,FALSE)</f>
        <v>También Objetivo 5. Lograr la igualdad de género y empoderar a todas las mujeres y las Objetivo 9. Construir infraestructuras resilientes, promover la industrialización
inclusiva y sostenible y fomentar la innovación</v>
      </c>
    </row>
    <row r="308" spans="1:33" ht="46.5" hidden="1" customHeight="1" x14ac:dyDescent="0.25">
      <c r="A308" s="78" t="s">
        <v>2944</v>
      </c>
      <c r="B308" s="78" t="s">
        <v>2944</v>
      </c>
      <c r="C308" s="79" t="s">
        <v>35</v>
      </c>
      <c r="D308" s="78" t="s">
        <v>2969</v>
      </c>
      <c r="E308" s="78" t="s">
        <v>2911</v>
      </c>
      <c r="F308" s="78" t="s">
        <v>2976</v>
      </c>
      <c r="G308" s="78" t="s">
        <v>2654</v>
      </c>
      <c r="H308" s="78" t="s">
        <v>1667</v>
      </c>
      <c r="I308" s="78"/>
      <c r="J308" s="78" t="s">
        <v>1667</v>
      </c>
      <c r="K308" s="80" t="s">
        <v>35</v>
      </c>
      <c r="L308" s="81">
        <v>170640</v>
      </c>
      <c r="M308" s="82"/>
      <c r="N308" s="78"/>
      <c r="O308" s="78" t="s">
        <v>2654</v>
      </c>
      <c r="P308" s="83"/>
      <c r="Q308" s="84"/>
      <c r="R308" s="84"/>
      <c r="S308" s="84"/>
      <c r="T308" s="85"/>
      <c r="U308" s="78"/>
      <c r="V308" s="78"/>
      <c r="W308" s="78"/>
      <c r="X308" s="86"/>
      <c r="Y308" s="86"/>
      <c r="Z308" s="87"/>
      <c r="AA308" s="88"/>
      <c r="AB308" s="89"/>
      <c r="AC308" s="90"/>
      <c r="AD308" s="91" t="str">
        <f>VLOOKUP($G308,'[1]datos totales (FINAL) 2022'!$A$2:$F$408,3,FALSE)</f>
        <v>SI</v>
      </c>
      <c r="AE308" s="78" t="str">
        <f>VLOOKUP($G308,'[1]datos totales (FINAL) 2022'!$A$2:$F$408,4,FALSE)</f>
        <v>OBJETIVO 8: PROMOVER EL CRECIMIENTO ECONÓMICO INCLUSIVO Y SOSTENIBLE, EL EMPLEO Y EL TRABAJO DECENTE PARA TODOS</v>
      </c>
      <c r="AF308" s="92" t="str">
        <f>VLOOKUP($G308,'[1]datos totales (FINAL) 2022'!$A$2:$F$408,5,FALSE)</f>
        <v>Meta 8.6</v>
      </c>
      <c r="AG308" s="93" t="str">
        <f>VLOOKUP($G308,'[1]datos totales (FINAL) 2022'!$A$2:$F$408,6,FALSE)</f>
        <v>También Objetivo 5. Lograr la igualdad de género y empoderar a todas las mujeres y las niñas y Objetivo 9. Construir infraestructuras resilientes, promover la industrialización
inclusiva y sostenible y fomentar la innovación</v>
      </c>
    </row>
    <row r="309" spans="1:33" ht="46.5" hidden="1" customHeight="1" x14ac:dyDescent="0.25">
      <c r="A309" s="78" t="s">
        <v>2944</v>
      </c>
      <c r="B309" s="78" t="s">
        <v>2944</v>
      </c>
      <c r="C309" s="79" t="s">
        <v>35</v>
      </c>
      <c r="D309" s="78" t="s">
        <v>2969</v>
      </c>
      <c r="E309" s="78" t="s">
        <v>2911</v>
      </c>
      <c r="F309" s="78" t="s">
        <v>2977</v>
      </c>
      <c r="G309" s="78" t="s">
        <v>2655</v>
      </c>
      <c r="H309" s="78" t="s">
        <v>2656</v>
      </c>
      <c r="I309" s="78"/>
      <c r="J309" s="78" t="s">
        <v>2656</v>
      </c>
      <c r="K309" s="80" t="s">
        <v>35</v>
      </c>
      <c r="L309" s="81">
        <v>16800</v>
      </c>
      <c r="M309" s="82"/>
      <c r="N309" s="78"/>
      <c r="O309" s="78" t="s">
        <v>2655</v>
      </c>
      <c r="P309" s="83"/>
      <c r="Q309" s="84"/>
      <c r="R309" s="84"/>
      <c r="S309" s="84"/>
      <c r="T309" s="85"/>
      <c r="U309" s="78"/>
      <c r="V309" s="78"/>
      <c r="W309" s="78"/>
      <c r="X309" s="86"/>
      <c r="Y309" s="86"/>
      <c r="Z309" s="87"/>
      <c r="AA309" s="88"/>
      <c r="AB309" s="89"/>
      <c r="AC309" s="90"/>
      <c r="AD309" s="91" t="str">
        <f>VLOOKUP($G309,'[1]datos totales (FINAL) 2022'!$A$2:$F$408,3,FALSE)</f>
        <v>SI</v>
      </c>
      <c r="AE309" s="78" t="str">
        <f>VLOOKUP($G309,'[1]datos totales (FINAL) 2022'!$A$2:$F$408,4,FALSE)</f>
        <v>OBJETIVO 8: PROMOVER EL CRECIMIENTO ECONÓMICO INCLUSIVO Y SOSTENIBLE, EL EMPLEO Y EL TRABAJO DECENTE PARA TODOS</v>
      </c>
      <c r="AF309" s="92" t="str">
        <f>VLOOKUP($G309,'[1]datos totales (FINAL) 2022'!$A$2:$F$408,5,FALSE)</f>
        <v>Meta 8.6</v>
      </c>
      <c r="AG309" s="93" t="str">
        <f>VLOOKUP($G309,'[1]datos totales (FINAL) 2022'!$A$2:$F$408,6,FALSE)</f>
        <v>También Objetivo 5. Lograr la igualdad de género y empoderar a todas las mujeres y las niñas y Objetivo 9. Construir infraestructuras resilientes, promover la industrialización
inclusiva y sostenible y fomentar la innovación</v>
      </c>
    </row>
    <row r="310" spans="1:33" ht="46.5" hidden="1" customHeight="1" x14ac:dyDescent="0.25">
      <c r="A310" s="78" t="s">
        <v>2944</v>
      </c>
      <c r="B310" s="78" t="s">
        <v>2944</v>
      </c>
      <c r="C310" s="79" t="s">
        <v>35</v>
      </c>
      <c r="D310" s="78" t="s">
        <v>2969</v>
      </c>
      <c r="E310" s="78" t="s">
        <v>2911</v>
      </c>
      <c r="F310" s="78" t="s">
        <v>2978</v>
      </c>
      <c r="G310" s="78" t="s">
        <v>2657</v>
      </c>
      <c r="H310" s="78" t="s">
        <v>2658</v>
      </c>
      <c r="I310" s="78"/>
      <c r="J310" s="78" t="s">
        <v>2658</v>
      </c>
      <c r="K310" s="80" t="s">
        <v>35</v>
      </c>
      <c r="L310" s="81">
        <v>42900</v>
      </c>
      <c r="M310" s="82"/>
      <c r="N310" s="78"/>
      <c r="O310" s="78" t="s">
        <v>2657</v>
      </c>
      <c r="P310" s="83"/>
      <c r="Q310" s="84"/>
      <c r="R310" s="84"/>
      <c r="S310" s="84"/>
      <c r="T310" s="85"/>
      <c r="U310" s="78"/>
      <c r="V310" s="78"/>
      <c r="W310" s="78"/>
      <c r="X310" s="86"/>
      <c r="Y310" s="86"/>
      <c r="Z310" s="87"/>
      <c r="AA310" s="88"/>
      <c r="AB310" s="89"/>
      <c r="AC310" s="90"/>
      <c r="AD310" s="91" t="str">
        <f>VLOOKUP($G310,'[1]datos totales (FINAL) 2022'!$A$2:$F$408,3,FALSE)</f>
        <v>SI</v>
      </c>
      <c r="AE310" s="78" t="str">
        <f>VLOOKUP($G310,'[1]datos totales (FINAL) 2022'!$A$2:$F$408,4,FALSE)</f>
        <v>OBJETIVO 9: CONSTRUIR INFRAESTRUCTURAS RESILIENTES, PROMOVER LA INDUSTRIALIZACIÓN SOSTENIBLE Y FOMENTAR LA INNOVACIÓN</v>
      </c>
      <c r="AF310" s="92" t="str">
        <f>VLOOKUP($G310,'[1]datos totales (FINAL) 2022'!$A$2:$F$408,5,FALSE)</f>
        <v>Meta 9.5</v>
      </c>
      <c r="AG310" s="93" t="str">
        <f>VLOOKUP($G310,'[1]datos totales (FINAL) 2022'!$A$2:$F$408,6,FALSE)</f>
        <v>También ODS 4</v>
      </c>
    </row>
    <row r="311" spans="1:33" ht="46.5" hidden="1" customHeight="1" x14ac:dyDescent="0.25">
      <c r="A311" s="78" t="s">
        <v>2944</v>
      </c>
      <c r="B311" s="78" t="s">
        <v>2944</v>
      </c>
      <c r="C311" s="79" t="s">
        <v>35</v>
      </c>
      <c r="D311" s="78" t="s">
        <v>2969</v>
      </c>
      <c r="E311" s="78" t="s">
        <v>2911</v>
      </c>
      <c r="F311" s="78" t="s">
        <v>2979</v>
      </c>
      <c r="G311" s="78" t="s">
        <v>2659</v>
      </c>
      <c r="H311" s="78" t="s">
        <v>1568</v>
      </c>
      <c r="I311" s="78"/>
      <c r="J311" s="78" t="s">
        <v>1568</v>
      </c>
      <c r="K311" s="80" t="s">
        <v>35</v>
      </c>
      <c r="L311" s="81">
        <v>74200</v>
      </c>
      <c r="M311" s="82"/>
      <c r="N311" s="78"/>
      <c r="O311" s="78" t="s">
        <v>2659</v>
      </c>
      <c r="P311" s="83"/>
      <c r="Q311" s="84"/>
      <c r="R311" s="84"/>
      <c r="S311" s="84"/>
      <c r="T311" s="85"/>
      <c r="U311" s="78"/>
      <c r="V311" s="78"/>
      <c r="W311" s="78"/>
      <c r="X311" s="86"/>
      <c r="Y311" s="86"/>
      <c r="Z311" s="87"/>
      <c r="AA311" s="88"/>
      <c r="AB311" s="89"/>
      <c r="AC311" s="90"/>
      <c r="AD311" s="91" t="str">
        <f>VLOOKUP($G311,'[1]datos totales (FINAL) 2022'!$A$2:$F$408,3,FALSE)</f>
        <v>SI</v>
      </c>
      <c r="AE311" s="78" t="str">
        <f>VLOOKUP($G311,'[1]datos totales (FINAL) 2022'!$A$2:$F$408,4,FALSE)</f>
        <v>OBJETIVO 8: PROMOVER EL CRECIMIENTO ECONÓMICO INCLUSIVO Y SOSTENIBLE, EL EMPLEO Y EL TRABAJO DECENTE PARA TODOS</v>
      </c>
      <c r="AF311" s="92" t="str">
        <f>VLOOKUP($G311,'[1]datos totales (FINAL) 2022'!$A$2:$F$408,5,FALSE)</f>
        <v>Meta 8.6</v>
      </c>
      <c r="AG311" s="93" t="str">
        <f>VLOOKUP($G311,'[1]datos totales (FINAL) 2022'!$A$2:$F$408,6,FALSE)</f>
        <v>También Objetivo 5. Lograr la igualdad de género y empoderar a todas las mujeres y las niñas y Objetivo 9. Construir infraestructuras resilientes, promover la industrialización
inclusiva y sostenible y fomentar la innovación</v>
      </c>
    </row>
    <row r="312" spans="1:33" ht="46.5" hidden="1" customHeight="1" x14ac:dyDescent="0.25">
      <c r="A312" s="78" t="s">
        <v>2944</v>
      </c>
      <c r="B312" s="78" t="s">
        <v>2944</v>
      </c>
      <c r="C312" s="79" t="s">
        <v>35</v>
      </c>
      <c r="D312" s="78" t="s">
        <v>2969</v>
      </c>
      <c r="E312" s="78" t="s">
        <v>2911</v>
      </c>
      <c r="F312" s="78" t="s">
        <v>2980</v>
      </c>
      <c r="G312" s="78" t="s">
        <v>2660</v>
      </c>
      <c r="H312" s="78" t="s">
        <v>2661</v>
      </c>
      <c r="I312" s="78"/>
      <c r="J312" s="78" t="s">
        <v>2661</v>
      </c>
      <c r="K312" s="80" t="s">
        <v>35</v>
      </c>
      <c r="L312" s="81">
        <v>392750</v>
      </c>
      <c r="M312" s="82"/>
      <c r="N312" s="78"/>
      <c r="O312" s="78" t="s">
        <v>2660</v>
      </c>
      <c r="P312" s="83"/>
      <c r="Q312" s="84"/>
      <c r="R312" s="84"/>
      <c r="S312" s="84"/>
      <c r="T312" s="85"/>
      <c r="U312" s="78"/>
      <c r="V312" s="78"/>
      <c r="W312" s="78"/>
      <c r="X312" s="86"/>
      <c r="Y312" s="86"/>
      <c r="Z312" s="87"/>
      <c r="AA312" s="88"/>
      <c r="AB312" s="89"/>
      <c r="AC312" s="90"/>
      <c r="AD312" s="91" t="str">
        <f>VLOOKUP($G312,'[1]datos totales (FINAL) 2022'!$A$2:$F$408,3,FALSE)</f>
        <v>SI</v>
      </c>
      <c r="AE312" s="78" t="str">
        <f>VLOOKUP($G312,'[1]datos totales (FINAL) 2022'!$A$2:$F$408,4,FALSE)</f>
        <v>OBJETIVO 8: PROMOVER EL CRECIMIENTO ECONÓMICO INCLUSIVO Y SOSTENIBLE, EL EMPLEO Y EL TRABAJO DECENTE PARA TODOS</v>
      </c>
      <c r="AF312" s="92" t="str">
        <f>VLOOKUP($G312,'[1]datos totales (FINAL) 2022'!$A$2:$F$408,5,FALSE)</f>
        <v>Meta 8.6</v>
      </c>
      <c r="AG312" s="93" t="str">
        <f>VLOOKUP($G312,'[1]datos totales (FINAL) 2022'!$A$2:$F$408,6,FALSE)</f>
        <v>También Objetivo 5. Lograr la igualdad de género y empoderar a todas las mujeres y las niñas y Objetivo 9. Construir infraestructuras resilientes, promover la industrialización
inclusiva y sostenible y fomentar la innovación. También ODS 4</v>
      </c>
    </row>
    <row r="313" spans="1:33" ht="46.5" hidden="1" customHeight="1" x14ac:dyDescent="0.25">
      <c r="A313" s="78" t="s">
        <v>2944</v>
      </c>
      <c r="B313" s="78" t="s">
        <v>2944</v>
      </c>
      <c r="C313" s="79" t="s">
        <v>35</v>
      </c>
      <c r="D313" s="78" t="s">
        <v>2969</v>
      </c>
      <c r="E313" s="78" t="s">
        <v>2911</v>
      </c>
      <c r="F313" s="78" t="s">
        <v>2981</v>
      </c>
      <c r="G313" s="78" t="s">
        <v>2662</v>
      </c>
      <c r="H313" s="78" t="s">
        <v>2663</v>
      </c>
      <c r="I313" s="78"/>
      <c r="J313" s="78" t="s">
        <v>2663</v>
      </c>
      <c r="K313" s="80" t="s">
        <v>35</v>
      </c>
      <c r="L313" s="81">
        <v>80990</v>
      </c>
      <c r="M313" s="82"/>
      <c r="N313" s="78"/>
      <c r="O313" s="78" t="s">
        <v>2662</v>
      </c>
      <c r="P313" s="83"/>
      <c r="Q313" s="84"/>
      <c r="R313" s="84"/>
      <c r="S313" s="84"/>
      <c r="T313" s="85"/>
      <c r="U313" s="78"/>
      <c r="V313" s="78"/>
      <c r="W313" s="78"/>
      <c r="X313" s="86"/>
      <c r="Y313" s="86"/>
      <c r="Z313" s="87"/>
      <c r="AA313" s="88"/>
      <c r="AB313" s="89"/>
      <c r="AC313" s="90"/>
      <c r="AD313" s="91" t="str">
        <f>VLOOKUP($G313,'[1]datos totales (FINAL) 2022'!$A$2:$F$408,3,FALSE)</f>
        <v>SI</v>
      </c>
      <c r="AE313" s="78" t="str">
        <f>VLOOKUP($G313,'[1]datos totales (FINAL) 2022'!$A$2:$F$408,4,FALSE)</f>
        <v>OBJETIVO 8: PROMOVER EL CRECIMIENTO ECONÓMICO INCLUSIVO Y SOSTENIBLE, EL EMPLEO Y EL TRABAJO DECENTE PARA TODOS</v>
      </c>
      <c r="AF313" s="92" t="str">
        <f>VLOOKUP($G313,'[1]datos totales (FINAL) 2022'!$A$2:$F$408,5,FALSE)</f>
        <v>Meta 8.6</v>
      </c>
      <c r="AG313" s="93" t="str">
        <f>VLOOKUP($G313,'[1]datos totales (FINAL) 2022'!$A$2:$F$408,6,FALSE)</f>
        <v>También Objetivo 5. Lograr la igualdad de género y empoderar a todas las mujeres y las niñas y Objetivo 9. Construir infraestructuras resilientes, promover la industrialización
inclusiva y sostenible y fomentar la innovación</v>
      </c>
    </row>
    <row r="314" spans="1:33" ht="46.5" hidden="1" customHeight="1" x14ac:dyDescent="0.25">
      <c r="A314" s="78" t="s">
        <v>2944</v>
      </c>
      <c r="B314" s="78" t="s">
        <v>2944</v>
      </c>
      <c r="C314" s="79" t="s">
        <v>35</v>
      </c>
      <c r="D314" s="78" t="s">
        <v>2969</v>
      </c>
      <c r="E314" s="78" t="s">
        <v>2911</v>
      </c>
      <c r="F314" s="78" t="s">
        <v>2982</v>
      </c>
      <c r="G314" s="78" t="s">
        <v>2664</v>
      </c>
      <c r="H314" s="78" t="s">
        <v>2665</v>
      </c>
      <c r="I314" s="78"/>
      <c r="J314" s="78" t="s">
        <v>2665</v>
      </c>
      <c r="K314" s="80" t="s">
        <v>35</v>
      </c>
      <c r="L314" s="81">
        <v>68850</v>
      </c>
      <c r="M314" s="82"/>
      <c r="N314" s="78"/>
      <c r="O314" s="78" t="s">
        <v>2664</v>
      </c>
      <c r="P314" s="83"/>
      <c r="Q314" s="84"/>
      <c r="R314" s="84"/>
      <c r="S314" s="84"/>
      <c r="T314" s="85"/>
      <c r="U314" s="78"/>
      <c r="V314" s="78"/>
      <c r="W314" s="78"/>
      <c r="X314" s="86"/>
      <c r="Y314" s="86"/>
      <c r="Z314" s="87"/>
      <c r="AA314" s="88"/>
      <c r="AB314" s="89"/>
      <c r="AC314" s="90"/>
      <c r="AD314" s="91" t="str">
        <f>VLOOKUP($G314,'[1]datos totales (FINAL) 2022'!$A$2:$F$408,3,FALSE)</f>
        <v>SI</v>
      </c>
      <c r="AE314" s="78" t="str">
        <f>VLOOKUP($G314,'[1]datos totales (FINAL) 2022'!$A$2:$F$408,4,FALSE)</f>
        <v>OBJETIVO 8: PROMOVER EL CRECIMIENTO ECONÓMICO INCLUSIVO Y SOSTENIBLE, EL EMPLEO Y EL TRABAJO DECENTE PARA TODOS</v>
      </c>
      <c r="AF314" s="92" t="str">
        <f>VLOOKUP($G314,'[1]datos totales (FINAL) 2022'!$A$2:$F$408,5,FALSE)</f>
        <v>Meta 8.6</v>
      </c>
      <c r="AG314" s="93" t="str">
        <f>VLOOKUP($G314,'[1]datos totales (FINAL) 2022'!$A$2:$F$408,6,FALSE)</f>
        <v>También Objetivo 5. Lograr la igualdad de género y empoderar a todas las mujeres y las niñas y Objetivo 9. Construir infraestructuras resilientes, promover la industrialización
inclusiva y sostenible y fomentar la innovación</v>
      </c>
    </row>
    <row r="315" spans="1:33" ht="46.5" hidden="1" customHeight="1" x14ac:dyDescent="0.25">
      <c r="A315" s="78" t="s">
        <v>2944</v>
      </c>
      <c r="B315" s="78" t="s">
        <v>2944</v>
      </c>
      <c r="C315" s="79" t="s">
        <v>35</v>
      </c>
      <c r="D315" s="78" t="s">
        <v>2969</v>
      </c>
      <c r="E315" s="78" t="s">
        <v>2911</v>
      </c>
      <c r="F315" s="78" t="s">
        <v>2983</v>
      </c>
      <c r="G315" s="78" t="s">
        <v>2666</v>
      </c>
      <c r="H315" s="78" t="s">
        <v>1631</v>
      </c>
      <c r="I315" s="78"/>
      <c r="J315" s="78" t="s">
        <v>1631</v>
      </c>
      <c r="K315" s="80" t="s">
        <v>35</v>
      </c>
      <c r="L315" s="81">
        <v>61800</v>
      </c>
      <c r="M315" s="82"/>
      <c r="N315" s="78"/>
      <c r="O315" s="78" t="s">
        <v>2666</v>
      </c>
      <c r="P315" s="83"/>
      <c r="Q315" s="84"/>
      <c r="R315" s="84"/>
      <c r="S315" s="84"/>
      <c r="T315" s="85"/>
      <c r="U315" s="78"/>
      <c r="V315" s="78"/>
      <c r="W315" s="78"/>
      <c r="X315" s="86"/>
      <c r="Y315" s="86"/>
      <c r="Z315" s="87"/>
      <c r="AA315" s="88"/>
      <c r="AB315" s="89"/>
      <c r="AC315" s="90"/>
      <c r="AD315" s="91" t="str">
        <f>VLOOKUP($G315,'[1]datos totales (FINAL) 2022'!$A$2:$F$408,3,FALSE)</f>
        <v>SI</v>
      </c>
      <c r="AE315" s="78" t="str">
        <f>VLOOKUP($G315,'[1]datos totales (FINAL) 2022'!$A$2:$F$408,4,FALSE)</f>
        <v>OBJETIVO 8: PROMOVER EL CRECIMIENTO ECONÓMICO INCLUSIVO Y SOSTENIBLE, EL EMPLEO Y EL TRABAJO DECENTE PARA TODOS</v>
      </c>
      <c r="AF315" s="92" t="str">
        <f>VLOOKUP($G315,'[1]datos totales (FINAL) 2022'!$A$2:$F$408,5,FALSE)</f>
        <v>Meta 8.6</v>
      </c>
      <c r="AG315" s="93" t="str">
        <f>VLOOKUP($G315,'[1]datos totales (FINAL) 2022'!$A$2:$F$408,6,FALSE)</f>
        <v>También Objetivo 5. Lograr la igualdad de género y empoderar a todas las mujeres y las niñas y Objetivo 9. Construir infraestructuras resilientes, promover la industrialización
inclusiva y sostenible y fomentar la innovación</v>
      </c>
    </row>
    <row r="316" spans="1:33" ht="46.5" hidden="1" customHeight="1" x14ac:dyDescent="0.25">
      <c r="A316" s="78" t="s">
        <v>2944</v>
      </c>
      <c r="B316" s="78" t="s">
        <v>2944</v>
      </c>
      <c r="C316" s="79" t="s">
        <v>35</v>
      </c>
      <c r="D316" s="78" t="s">
        <v>2969</v>
      </c>
      <c r="E316" s="78" t="s">
        <v>2911</v>
      </c>
      <c r="F316" s="78" t="s">
        <v>2984</v>
      </c>
      <c r="G316" s="78" t="s">
        <v>2667</v>
      </c>
      <c r="H316" s="78" t="s">
        <v>1639</v>
      </c>
      <c r="I316" s="78"/>
      <c r="J316" s="78" t="s">
        <v>1639</v>
      </c>
      <c r="K316" s="80" t="s">
        <v>35</v>
      </c>
      <c r="L316" s="81">
        <v>545635</v>
      </c>
      <c r="M316" s="82"/>
      <c r="N316" s="78"/>
      <c r="O316" s="78" t="s">
        <v>2667</v>
      </c>
      <c r="P316" s="83"/>
      <c r="Q316" s="84"/>
      <c r="R316" s="84"/>
      <c r="S316" s="84"/>
      <c r="T316" s="85"/>
      <c r="U316" s="78"/>
      <c r="V316" s="78"/>
      <c r="W316" s="78"/>
      <c r="X316" s="86"/>
      <c r="Y316" s="86"/>
      <c r="Z316" s="87"/>
      <c r="AA316" s="88"/>
      <c r="AB316" s="89"/>
      <c r="AC316" s="90"/>
      <c r="AD316" s="91" t="str">
        <f>VLOOKUP($G316,'[1]datos totales (FINAL) 2022'!$A$2:$F$408,3,FALSE)</f>
        <v>SI</v>
      </c>
      <c r="AE316" s="78" t="str">
        <f>VLOOKUP($G316,'[1]datos totales (FINAL) 2022'!$A$2:$F$408,4,FALSE)</f>
        <v>OBJETIVO 8: PROMOVER EL CRECIMIENTO ECONÓMICO INCLUSIVO Y SOSTENIBLE, EL EMPLEO Y EL TRABAJO DECENTE PARA TODOS</v>
      </c>
      <c r="AF316" s="92" t="str">
        <f>VLOOKUP($G316,'[1]datos totales (FINAL) 2022'!$A$2:$F$408,5,FALSE)</f>
        <v>Meta 8.6</v>
      </c>
      <c r="AG316" s="93" t="str">
        <f>VLOOKUP($G316,'[1]datos totales (FINAL) 2022'!$A$2:$F$408,6,FALSE)</f>
        <v>También Objetivo 5. Lograr la igualdad de género y empoderar a todas las mujeres y las niñas y Objetivo 9. Construir infraestructuras resilientes, promover la industrialización. También ODS 4
inclusiva y sostenible y fomentar la innovación</v>
      </c>
    </row>
    <row r="317" spans="1:33" ht="46.5" hidden="1" customHeight="1" x14ac:dyDescent="0.25">
      <c r="A317" s="78" t="s">
        <v>2944</v>
      </c>
      <c r="B317" s="78" t="s">
        <v>2944</v>
      </c>
      <c r="C317" s="79" t="s">
        <v>35</v>
      </c>
      <c r="D317" s="78" t="s">
        <v>2969</v>
      </c>
      <c r="E317" s="78" t="s">
        <v>2911</v>
      </c>
      <c r="F317" s="78" t="s">
        <v>2985</v>
      </c>
      <c r="G317" s="78" t="s">
        <v>2668</v>
      </c>
      <c r="H317" s="78" t="s">
        <v>1645</v>
      </c>
      <c r="I317" s="78"/>
      <c r="J317" s="78" t="s">
        <v>1645</v>
      </c>
      <c r="K317" s="80" t="s">
        <v>35</v>
      </c>
      <c r="L317" s="81">
        <v>144255</v>
      </c>
      <c r="M317" s="82"/>
      <c r="N317" s="78"/>
      <c r="O317" s="78" t="s">
        <v>2668</v>
      </c>
      <c r="P317" s="83"/>
      <c r="Q317" s="84"/>
      <c r="R317" s="84"/>
      <c r="S317" s="84"/>
      <c r="T317" s="85"/>
      <c r="U317" s="78"/>
      <c r="V317" s="78"/>
      <c r="W317" s="78"/>
      <c r="X317" s="86"/>
      <c r="Y317" s="86"/>
      <c r="Z317" s="87"/>
      <c r="AA317" s="88"/>
      <c r="AB317" s="89"/>
      <c r="AC317" s="90"/>
      <c r="AD317" s="91" t="str">
        <f>VLOOKUP($G317,'[1]datos totales (FINAL) 2022'!$A$2:$F$408,3,FALSE)</f>
        <v>SI</v>
      </c>
      <c r="AE317" s="78" t="str">
        <f>VLOOKUP($G317,'[1]datos totales (FINAL) 2022'!$A$2:$F$408,4,FALSE)</f>
        <v>OBJETIVO 8: PROMOVER EL CRECIMIENTO ECONÓMICO INCLUSIVO Y SOSTENIBLE, EL EMPLEO Y EL TRABAJO DECENTE PARA TODOS</v>
      </c>
      <c r="AF317" s="92" t="str">
        <f>VLOOKUP($G317,'[1]datos totales (FINAL) 2022'!$A$2:$F$408,5,FALSE)</f>
        <v>Meta 8.6</v>
      </c>
      <c r="AG317" s="93" t="str">
        <f>VLOOKUP($G317,'[1]datos totales (FINAL) 2022'!$A$2:$F$408,6,FALSE)</f>
        <v>También Objetivo 5. Lograr la igualdad de género y empoderar a todas las mujeres y las niñas y Objetivo 9. Construir infraestructuras resilientes, promover la industrialización. También ODS 4
inclusiva y sostenible y fomentar la innovación</v>
      </c>
    </row>
    <row r="318" spans="1:33" ht="46.5" hidden="1" customHeight="1" x14ac:dyDescent="0.25">
      <c r="A318" s="78" t="s">
        <v>2944</v>
      </c>
      <c r="B318" s="78" t="s">
        <v>2944</v>
      </c>
      <c r="C318" s="79" t="s">
        <v>35</v>
      </c>
      <c r="D318" s="78" t="s">
        <v>2969</v>
      </c>
      <c r="E318" s="78" t="s">
        <v>2911</v>
      </c>
      <c r="F318" s="78" t="s">
        <v>2986</v>
      </c>
      <c r="G318" s="78" t="s">
        <v>1649</v>
      </c>
      <c r="H318" s="78" t="s">
        <v>1650</v>
      </c>
      <c r="I318" s="78"/>
      <c r="J318" s="78" t="s">
        <v>1650</v>
      </c>
      <c r="K318" s="80" t="s">
        <v>35</v>
      </c>
      <c r="L318" s="81">
        <v>474105</v>
      </c>
      <c r="M318" s="82"/>
      <c r="N318" s="78"/>
      <c r="O318" s="78" t="s">
        <v>1649</v>
      </c>
      <c r="P318" s="83"/>
      <c r="Q318" s="84"/>
      <c r="R318" s="84"/>
      <c r="S318" s="84"/>
      <c r="T318" s="85"/>
      <c r="U318" s="78"/>
      <c r="V318" s="78"/>
      <c r="W318" s="78"/>
      <c r="X318" s="86"/>
      <c r="Y318" s="86"/>
      <c r="Z318" s="87"/>
      <c r="AA318" s="88"/>
      <c r="AB318" s="89"/>
      <c r="AC318" s="90"/>
      <c r="AD318" s="91" t="str">
        <f>VLOOKUP($G318,'[1]datos totales (FINAL) 2022'!$A$2:$F$408,3,FALSE)</f>
        <v>SI</v>
      </c>
      <c r="AE318" s="78" t="str">
        <f>VLOOKUP($G318,'[1]datos totales (FINAL) 2022'!$A$2:$F$408,4,FALSE)</f>
        <v>OBJETIVO 8: PROMOVER EL CRECIMIENTO ECONÓMICO INCLUSIVO Y SOSTENIBLE, EL EMPLEO Y EL TRABAJO DECENTE PARA TODOS</v>
      </c>
      <c r="AF318" s="92" t="str">
        <f>VLOOKUP($G318,'[1]datos totales (FINAL) 2022'!$A$2:$F$408,5,FALSE)</f>
        <v>Meta 8.6</v>
      </c>
      <c r="AG318" s="93" t="str">
        <f>VLOOKUP($G318,'[1]datos totales (FINAL) 2022'!$A$2:$F$408,6,FALSE)</f>
        <v>También Objetivo 5. Lograr la igualdad de género y empoderar a todas las mujeres y las niñas y Objetivo 9. Construir infraestructuras resilientes, promover la industrialización. También ODS 4
inclusiva y sostenible y fomentar la innovación</v>
      </c>
    </row>
    <row r="319" spans="1:33" ht="46.5" customHeight="1" x14ac:dyDescent="0.25">
      <c r="A319" s="78" t="s">
        <v>2944</v>
      </c>
      <c r="B319" s="78" t="s">
        <v>2944</v>
      </c>
      <c r="C319" s="79" t="s">
        <v>35</v>
      </c>
      <c r="D319" s="78" t="s">
        <v>2969</v>
      </c>
      <c r="E319" s="78" t="s">
        <v>2911</v>
      </c>
      <c r="F319" s="78" t="s">
        <v>2987</v>
      </c>
      <c r="G319" s="92" t="s">
        <v>2778</v>
      </c>
      <c r="H319" s="92" t="s">
        <v>1491</v>
      </c>
      <c r="I319" s="78" t="s">
        <v>1491</v>
      </c>
      <c r="J319" s="78" t="s">
        <v>1492</v>
      </c>
      <c r="K319" s="80" t="s">
        <v>35</v>
      </c>
      <c r="L319" s="81">
        <v>30800</v>
      </c>
      <c r="M319" s="82">
        <v>27000</v>
      </c>
      <c r="N319" s="78" t="s">
        <v>109</v>
      </c>
      <c r="O319" s="78" t="s">
        <v>1493</v>
      </c>
      <c r="P319" s="83" t="s">
        <v>233</v>
      </c>
      <c r="Q319" s="84"/>
      <c r="R319" s="84"/>
      <c r="S319" s="84"/>
      <c r="T319" s="85" t="s">
        <v>1494</v>
      </c>
      <c r="U319" s="78">
        <v>5</v>
      </c>
      <c r="V319" s="78">
        <v>5</v>
      </c>
      <c r="W319" s="78">
        <v>5</v>
      </c>
      <c r="X319" s="86">
        <v>30800</v>
      </c>
      <c r="Y319" s="86"/>
      <c r="Z319" s="87">
        <v>27000</v>
      </c>
      <c r="AA319" s="88">
        <v>3800</v>
      </c>
      <c r="AB319" s="89"/>
      <c r="AC319" s="90"/>
      <c r="AD319" s="91" t="str">
        <f>VLOOKUP($G319,'[1]datos totales (FINAL) 2022'!$A$2:$F$408,3,FALSE)</f>
        <v>SI</v>
      </c>
      <c r="AE319" s="78" t="str">
        <f>VLOOKUP($G319,'[1]datos totales (FINAL) 2022'!$A$2:$F$408,4,FALSE)</f>
        <v>OBJETIVO 8: PROMOVER EL CRECIMIENTO ECONÓMICO INCLUSIVO Y SOSTENIBLE, EL EMPLEO Y EL TRABAJO DECENTE PARA TODOS</v>
      </c>
      <c r="AF319" s="92" t="str">
        <f>VLOOKUP($G319,'[1]datos totales (FINAL) 2022'!$A$2:$F$408,5,FALSE)</f>
        <v>Meta 8.6</v>
      </c>
      <c r="AG319" s="93" t="str">
        <f>VLOOKUP($G319,'[1]datos totales (FINAL) 2022'!$A$2:$F$408,6,FALSE)</f>
        <v>También ODS 4, 5 y 9</v>
      </c>
    </row>
    <row r="320" spans="1:33" ht="46.5" hidden="1" customHeight="1" x14ac:dyDescent="0.25">
      <c r="A320" s="78" t="s">
        <v>2944</v>
      </c>
      <c r="B320" s="78" t="s">
        <v>2944</v>
      </c>
      <c r="C320" s="79" t="s">
        <v>35</v>
      </c>
      <c r="D320" s="78" t="s">
        <v>2999</v>
      </c>
      <c r="E320" s="78" t="s">
        <v>2843</v>
      </c>
      <c r="F320" s="78" t="s">
        <v>2383</v>
      </c>
      <c r="G320" s="78" t="s">
        <v>3000</v>
      </c>
      <c r="H320" s="78" t="s">
        <v>3001</v>
      </c>
      <c r="I320" s="78"/>
      <c r="J320" s="78"/>
      <c r="K320" s="80"/>
      <c r="L320" s="81">
        <v>0</v>
      </c>
      <c r="M320" s="82"/>
      <c r="N320" s="78"/>
      <c r="O320" s="78"/>
      <c r="P320" s="83"/>
      <c r="Q320" s="84"/>
      <c r="R320" s="84"/>
      <c r="S320" s="84"/>
      <c r="T320" s="85"/>
      <c r="U320" s="78"/>
      <c r="V320" s="78"/>
      <c r="W320" s="78"/>
      <c r="X320" s="86"/>
      <c r="Y320" s="86"/>
      <c r="Z320" s="87"/>
      <c r="AA320" s="88"/>
      <c r="AB320" s="89"/>
      <c r="AC320" s="90"/>
      <c r="AD320" s="94" t="s">
        <v>232</v>
      </c>
      <c r="AE320" s="89" t="s">
        <v>218</v>
      </c>
      <c r="AF320" s="95" t="s">
        <v>5263</v>
      </c>
      <c r="AG320" s="96"/>
    </row>
    <row r="321" spans="1:33" ht="46.5" hidden="1" customHeight="1" x14ac:dyDescent="0.25">
      <c r="A321" s="78" t="s">
        <v>2944</v>
      </c>
      <c r="B321" s="78" t="s">
        <v>2944</v>
      </c>
      <c r="C321" s="79" t="s">
        <v>35</v>
      </c>
      <c r="D321" s="78" t="s">
        <v>2999</v>
      </c>
      <c r="E321" s="78" t="s">
        <v>2911</v>
      </c>
      <c r="F321" s="78" t="s">
        <v>2982</v>
      </c>
      <c r="G321" s="78" t="s">
        <v>2669</v>
      </c>
      <c r="H321" s="78" t="s">
        <v>2670</v>
      </c>
      <c r="I321" s="78"/>
      <c r="J321" s="78" t="s">
        <v>2670</v>
      </c>
      <c r="K321" s="80" t="s">
        <v>35</v>
      </c>
      <c r="L321" s="81">
        <v>137850</v>
      </c>
      <c r="M321" s="82"/>
      <c r="N321" s="78"/>
      <c r="O321" s="78" t="s">
        <v>2669</v>
      </c>
      <c r="P321" s="83"/>
      <c r="Q321" s="84"/>
      <c r="R321" s="84"/>
      <c r="S321" s="84"/>
      <c r="T321" s="85"/>
      <c r="U321" s="78"/>
      <c r="V321" s="78"/>
      <c r="W321" s="78"/>
      <c r="X321" s="86"/>
      <c r="Y321" s="86"/>
      <c r="Z321" s="87"/>
      <c r="AA321" s="88"/>
      <c r="AB321" s="89"/>
      <c r="AC321" s="90"/>
      <c r="AD321" s="91" t="str">
        <f>VLOOKUP($G321,'[1]datos totales (FINAL) 2022'!$A$2:$F$408,3,FALSE)</f>
        <v>SI</v>
      </c>
      <c r="AE321" s="78" t="str">
        <f>VLOOKUP($G321,'[1]datos totales (FINAL) 2022'!$A$2:$F$408,4,FALSE)</f>
        <v>OBJETIVO 8: PROMOVER EL CRECIMIENTO ECONÓMICO INCLUSIVO Y SOSTENIBLE, EL EMPLEO Y EL TRABAJO DECENTE PARA TODOS</v>
      </c>
      <c r="AF321" s="92" t="str">
        <f>VLOOKUP($G321,'[1]datos totales (FINAL) 2022'!$A$2:$F$408,5,FALSE)</f>
        <v>Meta 8.6</v>
      </c>
      <c r="AG321" s="93" t="str">
        <f>VLOOKUP($G321,'[1]datos totales (FINAL) 2022'!$A$2:$F$408,6,FALSE)</f>
        <v>También Objetivo 5. Lograr la igualdad de género y empoderar a todas las mujeres y las niñas y Objetivo 9. Construir infraestructuras resilientes, promover la industrialización. También ODS 4
inclusiva y sostenible y fomentar la innovación</v>
      </c>
    </row>
    <row r="322" spans="1:33" ht="46.5" hidden="1" customHeight="1" x14ac:dyDescent="0.25">
      <c r="A322" s="78" t="s">
        <v>2944</v>
      </c>
      <c r="B322" s="78" t="s">
        <v>2944</v>
      </c>
      <c r="C322" s="79" t="s">
        <v>35</v>
      </c>
      <c r="D322" s="78" t="s">
        <v>2999</v>
      </c>
      <c r="E322" s="78" t="s">
        <v>2898</v>
      </c>
      <c r="F322" s="78" t="s">
        <v>3002</v>
      </c>
      <c r="G322" s="78" t="s">
        <v>2806</v>
      </c>
      <c r="H322" s="78" t="s">
        <v>2807</v>
      </c>
      <c r="I322" s="78"/>
      <c r="J322" s="78" t="s">
        <v>2807</v>
      </c>
      <c r="K322" s="80" t="s">
        <v>35</v>
      </c>
      <c r="L322" s="81">
        <v>642400</v>
      </c>
      <c r="M322" s="82"/>
      <c r="N322" s="78"/>
      <c r="O322" s="78" t="s">
        <v>2806</v>
      </c>
      <c r="P322" s="83"/>
      <c r="Q322" s="84"/>
      <c r="R322" s="84"/>
      <c r="S322" s="84"/>
      <c r="T322" s="85"/>
      <c r="U322" s="78"/>
      <c r="V322" s="78"/>
      <c r="W322" s="78"/>
      <c r="X322" s="86"/>
      <c r="Y322" s="86"/>
      <c r="Z322" s="87"/>
      <c r="AA322" s="88"/>
      <c r="AB322" s="89"/>
      <c r="AC322" s="90"/>
      <c r="AD322" s="91" t="str">
        <f>VLOOKUP($G322,'[1]datos totales (FINAL) 2022'!$A$2:$F$408,3,FALSE)</f>
        <v>SI</v>
      </c>
      <c r="AE322" s="78" t="str">
        <f>VLOOKUP($G322,'[1]datos totales (FINAL) 2022'!$A$2:$F$408,4,FALSE)</f>
        <v>OBJETIVO 8: PROMOVER EL CRECIMIENTO ECONÓMICO INCLUSIVO Y SOSTENIBLE, EL EMPLEO Y EL TRABAJO DECENTE PARA TODOS</v>
      </c>
      <c r="AF322" s="92" t="str">
        <f>VLOOKUP($G322,'[1]datos totales (FINAL) 2022'!$A$2:$F$408,5,FALSE)</f>
        <v>Meta 8.6</v>
      </c>
      <c r="AG322" s="93" t="str">
        <f>VLOOKUP($G322,'[1]datos totales (FINAL) 2022'!$A$2:$F$408,6,FALSE)</f>
        <v>También Objetivo 5. Lograr la igualdad de género y empoderar a todas las mujeres y las niñas y Objetivo 9. Construir infraestructuras resilientes, promover la industrialización. También ODS 4.
inclusiva y sostenible y fomentar la innovación</v>
      </c>
    </row>
    <row r="323" spans="1:33" ht="46.5" customHeight="1" x14ac:dyDescent="0.25">
      <c r="A323" s="78" t="s">
        <v>2944</v>
      </c>
      <c r="B323" s="78" t="s">
        <v>2944</v>
      </c>
      <c r="C323" s="79" t="s">
        <v>35</v>
      </c>
      <c r="D323" s="78" t="s">
        <v>3005</v>
      </c>
      <c r="E323" s="78" t="s">
        <v>2843</v>
      </c>
      <c r="F323" s="78" t="s">
        <v>3006</v>
      </c>
      <c r="G323" s="92" t="s">
        <v>3007</v>
      </c>
      <c r="H323" s="92" t="s">
        <v>3008</v>
      </c>
      <c r="I323" s="78" t="s">
        <v>1412</v>
      </c>
      <c r="J323" s="78" t="s">
        <v>1413</v>
      </c>
      <c r="K323" s="80" t="s">
        <v>35</v>
      </c>
      <c r="L323" s="81">
        <v>70000</v>
      </c>
      <c r="M323" s="82">
        <v>70000</v>
      </c>
      <c r="N323" s="78" t="s">
        <v>109</v>
      </c>
      <c r="O323" s="78" t="s">
        <v>1414</v>
      </c>
      <c r="P323" s="83" t="s">
        <v>233</v>
      </c>
      <c r="Q323" s="84"/>
      <c r="R323" s="84" t="s">
        <v>214</v>
      </c>
      <c r="S323" s="84"/>
      <c r="T323" s="85" t="s">
        <v>1415</v>
      </c>
      <c r="U323" s="78">
        <v>1</v>
      </c>
      <c r="V323" s="78">
        <v>42231.14</v>
      </c>
      <c r="W323" s="78">
        <v>1</v>
      </c>
      <c r="X323" s="86">
        <v>70000</v>
      </c>
      <c r="Y323" s="86">
        <v>27768.86</v>
      </c>
      <c r="Z323" s="87">
        <v>70000</v>
      </c>
      <c r="AA323" s="88">
        <v>0</v>
      </c>
      <c r="AB323" s="89"/>
      <c r="AC323" s="90"/>
      <c r="AD323" s="91" t="str">
        <f>VLOOKUP($G323,'[1]datos totales (FINAL) 2022'!$A$2:$F$408,3,FALSE)</f>
        <v>SI</v>
      </c>
      <c r="AE323" s="78" t="str">
        <f>VLOOKUP($G323,'[1]datos totales (FINAL) 2022'!$A$2:$F$408,4,FALSE)</f>
        <v>OBJETIVO 9: CONSTRUIR INFRAESTRUCTURAS RESILIENTES, PROMOVER LA INDUSTRIALIZACIÓN SOSTENIBLE Y FOMENTAR LA INNOVACIÓN</v>
      </c>
      <c r="AF323" s="92" t="str">
        <f>VLOOKUP($G323,'[1]datos totales (FINAL) 2022'!$A$2:$F$408,5,FALSE)</f>
        <v>Metas 9.4 y 9.5</v>
      </c>
      <c r="AG323" s="93" t="str">
        <f>VLOOKUP($G323,'[1]datos totales (FINAL) 2022'!$A$2:$F$408,6,FALSE)</f>
        <v>También ODS 4</v>
      </c>
    </row>
    <row r="324" spans="1:33" ht="46.5" customHeight="1" x14ac:dyDescent="0.25">
      <c r="A324" s="78" t="s">
        <v>2944</v>
      </c>
      <c r="B324" s="78" t="s">
        <v>2944</v>
      </c>
      <c r="C324" s="79" t="s">
        <v>35</v>
      </c>
      <c r="D324" s="78" t="s">
        <v>3005</v>
      </c>
      <c r="E324" s="78" t="s">
        <v>2843</v>
      </c>
      <c r="F324" s="78" t="s">
        <v>3009</v>
      </c>
      <c r="G324" s="92" t="s">
        <v>3010</v>
      </c>
      <c r="H324" s="92" t="s">
        <v>3011</v>
      </c>
      <c r="I324" s="78" t="s">
        <v>1442</v>
      </c>
      <c r="J324" s="78" t="s">
        <v>1443</v>
      </c>
      <c r="K324" s="80" t="s">
        <v>35</v>
      </c>
      <c r="L324" s="81">
        <v>1000</v>
      </c>
      <c r="M324" s="82">
        <v>1000</v>
      </c>
      <c r="N324" s="78" t="s">
        <v>109</v>
      </c>
      <c r="O324" s="78" t="s">
        <v>1444</v>
      </c>
      <c r="P324" s="83" t="s">
        <v>233</v>
      </c>
      <c r="Q324" s="84"/>
      <c r="R324" s="84"/>
      <c r="S324" s="84"/>
      <c r="T324" s="85" t="s">
        <v>4856</v>
      </c>
      <c r="U324" s="78">
        <v>1</v>
      </c>
      <c r="V324" s="78">
        <v>1000</v>
      </c>
      <c r="W324" s="78">
        <v>1</v>
      </c>
      <c r="X324" s="86">
        <v>1000</v>
      </c>
      <c r="Y324" s="86">
        <v>0</v>
      </c>
      <c r="Z324" s="87">
        <v>1000</v>
      </c>
      <c r="AA324" s="88">
        <v>0</v>
      </c>
      <c r="AB324" s="89"/>
      <c r="AC324" s="90"/>
      <c r="AD324" s="91" t="str">
        <f>VLOOKUP($G324,'[1]datos totales (FINAL) 2022'!$A$2:$F$408,3,FALSE)</f>
        <v>SI</v>
      </c>
      <c r="AE324" s="78" t="str">
        <f>VLOOKUP($G324,'[1]datos totales (FINAL) 2022'!$A$2:$F$408,4,FALSE)</f>
        <v>OBJETIVO 4: GARANTIZAR UNA EDUCACIÓN INCLUSIVA, EQUITATIVA Y DE CALIDAD Y PROMOVER OPORTUNIDADES DE APRENDIZAJE DURANTE TODA LA VIDA PARA TODOS</v>
      </c>
      <c r="AF324" s="92" t="str">
        <f>VLOOKUP($G324,'[1]datos totales (FINAL) 2022'!$A$2:$F$408,5,FALSE)</f>
        <v>Metas 4.4 y 4.5</v>
      </c>
      <c r="AG324" s="93">
        <f>VLOOKUP($G324,'[1]datos totales (FINAL) 2022'!$A$2:$F$408,6,FALSE)</f>
        <v>0</v>
      </c>
    </row>
    <row r="325" spans="1:33" ht="46.5" customHeight="1" x14ac:dyDescent="0.25">
      <c r="A325" s="78" t="s">
        <v>2944</v>
      </c>
      <c r="B325" s="78" t="s">
        <v>2944</v>
      </c>
      <c r="C325" s="79" t="s">
        <v>35</v>
      </c>
      <c r="D325" s="78" t="s">
        <v>3012</v>
      </c>
      <c r="E325" s="78" t="s">
        <v>2843</v>
      </c>
      <c r="F325" s="78" t="s">
        <v>3013</v>
      </c>
      <c r="G325" s="92" t="s">
        <v>3014</v>
      </c>
      <c r="H325" s="92" t="s">
        <v>3015</v>
      </c>
      <c r="I325" s="78" t="s">
        <v>1514</v>
      </c>
      <c r="J325" s="78" t="s">
        <v>1515</v>
      </c>
      <c r="K325" s="80" t="s">
        <v>35</v>
      </c>
      <c r="L325" s="81">
        <v>36617.370000000003</v>
      </c>
      <c r="M325" s="82">
        <v>27000</v>
      </c>
      <c r="N325" s="78" t="s">
        <v>109</v>
      </c>
      <c r="O325" s="78" t="s">
        <v>1516</v>
      </c>
      <c r="P325" s="83" t="s">
        <v>233</v>
      </c>
      <c r="Q325" s="84"/>
      <c r="R325" s="84"/>
      <c r="S325" s="84"/>
      <c r="T325" s="85" t="s">
        <v>4857</v>
      </c>
      <c r="U325" s="78">
        <v>1</v>
      </c>
      <c r="V325" s="78">
        <v>1</v>
      </c>
      <c r="W325" s="78">
        <v>1</v>
      </c>
      <c r="X325" s="86">
        <v>32670</v>
      </c>
      <c r="Y325" s="86"/>
      <c r="Z325" s="87">
        <v>27000</v>
      </c>
      <c r="AA325" s="88">
        <v>5670</v>
      </c>
      <c r="AB325" s="89" t="s">
        <v>1517</v>
      </c>
      <c r="AC325" s="90"/>
      <c r="AD325" s="91" t="str">
        <f>VLOOKUP($G325,'[1]datos totales (FINAL) 2022'!$A$2:$F$408,3,FALSE)</f>
        <v>SI</v>
      </c>
      <c r="AE325" s="78" t="str">
        <f>VLOOKUP($G325,'[1]datos totales (FINAL) 2022'!$A$2:$F$408,4,FALSE)</f>
        <v>OBJETIVO 9: CONSTRUIR INFRAESTRUCTURAS RESILIENTES, PROMOVER LA INDUSTRIALIZACIÓN SOSTENIBLE Y FOMENTAR LA INNOVACIÓN</v>
      </c>
      <c r="AF325" s="92" t="str">
        <f>VLOOKUP($G325,'[1]datos totales (FINAL) 2022'!$A$2:$F$408,5,FALSE)</f>
        <v>Meta 9.5</v>
      </c>
      <c r="AG325" s="93" t="str">
        <f>VLOOKUP($G325,'[1]datos totales (FINAL) 2022'!$A$2:$F$408,6,FALSE)</f>
        <v>Tambiém Objetivo 4. Garantizar una educación inclusiva y equitativa de calidad y
promover oportunidades de aprendizaje permanente para todos</v>
      </c>
    </row>
    <row r="326" spans="1:33" ht="46.5" customHeight="1" x14ac:dyDescent="0.25">
      <c r="A326" s="78" t="s">
        <v>2944</v>
      </c>
      <c r="B326" s="78" t="s">
        <v>2944</v>
      </c>
      <c r="C326" s="79" t="s">
        <v>35</v>
      </c>
      <c r="D326" s="78" t="s">
        <v>3012</v>
      </c>
      <c r="E326" s="78" t="s">
        <v>2843</v>
      </c>
      <c r="F326" s="78" t="s">
        <v>3013</v>
      </c>
      <c r="G326" s="92" t="s">
        <v>3014</v>
      </c>
      <c r="H326" s="92" t="s">
        <v>3015</v>
      </c>
      <c r="I326" s="78" t="s">
        <v>1518</v>
      </c>
      <c r="J326" s="78" t="s">
        <v>1519</v>
      </c>
      <c r="K326" s="80" t="s">
        <v>35</v>
      </c>
      <c r="L326" s="81"/>
      <c r="M326" s="82">
        <v>883.51</v>
      </c>
      <c r="N326" s="78" t="s">
        <v>109</v>
      </c>
      <c r="O326" s="78" t="s">
        <v>1516</v>
      </c>
      <c r="P326" s="83" t="s">
        <v>233</v>
      </c>
      <c r="Q326" s="84"/>
      <c r="R326" s="84"/>
      <c r="S326" s="84"/>
      <c r="T326" s="85" t="s">
        <v>4858</v>
      </c>
      <c r="U326" s="78">
        <v>1</v>
      </c>
      <c r="V326" s="78">
        <v>1</v>
      </c>
      <c r="W326" s="78">
        <v>1</v>
      </c>
      <c r="X326" s="86">
        <v>816.93</v>
      </c>
      <c r="Y326" s="86"/>
      <c r="Z326" s="87">
        <v>883.51</v>
      </c>
      <c r="AA326" s="88">
        <v>-66.580000000000041</v>
      </c>
      <c r="AB326" s="89" t="s">
        <v>1520</v>
      </c>
      <c r="AC326" s="90"/>
      <c r="AD326" s="91" t="str">
        <f>VLOOKUP($G326,'[1]datos totales (FINAL) 2022'!$A$2:$F$408,3,FALSE)</f>
        <v>SI</v>
      </c>
      <c r="AE326" s="78" t="str">
        <f>VLOOKUP($G326,'[1]datos totales (FINAL) 2022'!$A$2:$F$408,4,FALSE)</f>
        <v>OBJETIVO 9: CONSTRUIR INFRAESTRUCTURAS RESILIENTES, PROMOVER LA INDUSTRIALIZACIÓN SOSTENIBLE Y FOMENTAR LA INNOVACIÓN</v>
      </c>
      <c r="AF326" s="92" t="str">
        <f>VLOOKUP($G326,'[1]datos totales (FINAL) 2022'!$A$2:$F$408,5,FALSE)</f>
        <v>Meta 9.5</v>
      </c>
      <c r="AG326" s="93" t="str">
        <f>VLOOKUP($G326,'[1]datos totales (FINAL) 2022'!$A$2:$F$408,6,FALSE)</f>
        <v>Tambiém Objetivo 4. Garantizar una educación inclusiva y equitativa de calidad y
promover oportunidades de aprendizaje permanente para todos</v>
      </c>
    </row>
    <row r="327" spans="1:33" ht="46.5" customHeight="1" x14ac:dyDescent="0.25">
      <c r="A327" s="78" t="s">
        <v>2944</v>
      </c>
      <c r="B327" s="78" t="s">
        <v>2944</v>
      </c>
      <c r="C327" s="79" t="s">
        <v>35</v>
      </c>
      <c r="D327" s="78" t="s">
        <v>3012</v>
      </c>
      <c r="E327" s="78" t="s">
        <v>2843</v>
      </c>
      <c r="F327" s="78" t="s">
        <v>3013</v>
      </c>
      <c r="G327" s="92" t="s">
        <v>3014</v>
      </c>
      <c r="H327" s="92" t="s">
        <v>3015</v>
      </c>
      <c r="I327" s="78" t="s">
        <v>1521</v>
      </c>
      <c r="J327" s="78" t="s">
        <v>1522</v>
      </c>
      <c r="K327" s="80" t="s">
        <v>35</v>
      </c>
      <c r="L327" s="81"/>
      <c r="M327" s="82">
        <v>3146</v>
      </c>
      <c r="N327" s="78" t="s">
        <v>109</v>
      </c>
      <c r="O327" s="78" t="s">
        <v>1516</v>
      </c>
      <c r="P327" s="83" t="s">
        <v>233</v>
      </c>
      <c r="Q327" s="84"/>
      <c r="R327" s="84"/>
      <c r="S327" s="84"/>
      <c r="T327" s="85" t="s">
        <v>4859</v>
      </c>
      <c r="U327" s="78">
        <v>1</v>
      </c>
      <c r="V327" s="78">
        <v>1</v>
      </c>
      <c r="W327" s="78">
        <v>1</v>
      </c>
      <c r="X327" s="86">
        <v>3146</v>
      </c>
      <c r="Y327" s="86"/>
      <c r="Z327" s="87">
        <v>3146</v>
      </c>
      <c r="AA327" s="88">
        <v>0</v>
      </c>
      <c r="AB327" s="89"/>
      <c r="AC327" s="90"/>
      <c r="AD327" s="91" t="str">
        <f>VLOOKUP($G327,'[1]datos totales (FINAL) 2022'!$A$2:$F$408,3,FALSE)</f>
        <v>SI</v>
      </c>
      <c r="AE327" s="78" t="str">
        <f>VLOOKUP($G327,'[1]datos totales (FINAL) 2022'!$A$2:$F$408,4,FALSE)</f>
        <v>OBJETIVO 9: CONSTRUIR INFRAESTRUCTURAS RESILIENTES, PROMOVER LA INDUSTRIALIZACIÓN SOSTENIBLE Y FOMENTAR LA INNOVACIÓN</v>
      </c>
      <c r="AF327" s="92" t="str">
        <f>VLOOKUP($G327,'[1]datos totales (FINAL) 2022'!$A$2:$F$408,5,FALSE)</f>
        <v>Meta 9.5</v>
      </c>
      <c r="AG327" s="93" t="str">
        <f>VLOOKUP($G327,'[1]datos totales (FINAL) 2022'!$A$2:$F$408,6,FALSE)</f>
        <v>Tambiém Objetivo 4. Garantizar una educación inclusiva y equitativa de calidad y
promover oportunidades de aprendizaje permanente para todos</v>
      </c>
    </row>
    <row r="328" spans="1:33" ht="46.5" customHeight="1" x14ac:dyDescent="0.25">
      <c r="A328" s="78" t="s">
        <v>2944</v>
      </c>
      <c r="B328" s="78" t="s">
        <v>2944</v>
      </c>
      <c r="C328" s="79" t="s">
        <v>35</v>
      </c>
      <c r="D328" s="78" t="s">
        <v>3016</v>
      </c>
      <c r="E328" s="78" t="s">
        <v>2843</v>
      </c>
      <c r="F328" s="78" t="s">
        <v>2875</v>
      </c>
      <c r="G328" s="92" t="s">
        <v>3017</v>
      </c>
      <c r="H328" s="92" t="s">
        <v>1445</v>
      </c>
      <c r="I328" s="78" t="s">
        <v>1445</v>
      </c>
      <c r="J328" s="78" t="s">
        <v>1446</v>
      </c>
      <c r="K328" s="80" t="s">
        <v>35</v>
      </c>
      <c r="L328" s="81">
        <v>5000</v>
      </c>
      <c r="M328" s="82">
        <v>5000</v>
      </c>
      <c r="N328" s="78" t="s">
        <v>109</v>
      </c>
      <c r="O328" s="78" t="s">
        <v>1447</v>
      </c>
      <c r="P328" s="83" t="s">
        <v>233</v>
      </c>
      <c r="Q328" s="84"/>
      <c r="R328" s="84"/>
      <c r="S328" s="84"/>
      <c r="T328" s="85" t="s">
        <v>4860</v>
      </c>
      <c r="U328" s="78">
        <v>1</v>
      </c>
      <c r="V328" s="78" t="s">
        <v>4861</v>
      </c>
      <c r="W328" s="78">
        <v>1</v>
      </c>
      <c r="X328" s="86">
        <v>5000</v>
      </c>
      <c r="Y328" s="86"/>
      <c r="Z328" s="87">
        <v>5000</v>
      </c>
      <c r="AA328" s="88">
        <v>0</v>
      </c>
      <c r="AB328" s="89"/>
      <c r="AC328" s="90"/>
      <c r="AD328" s="91" t="str">
        <f>VLOOKUP($G328,'[1]datos totales (FINAL) 2022'!$A$2:$F$408,3,FALSE)</f>
        <v>SI</v>
      </c>
      <c r="AE328" s="78" t="str">
        <f>VLOOKUP($G328,'[1]datos totales (FINAL) 2022'!$A$2:$F$408,4,FALSE)</f>
        <v>OBJETIVO 16: PROMOVER SOCIEDADES JUSTAS, PACÍFICAS E INCLUSIVAS</v>
      </c>
      <c r="AF328" s="92" t="str">
        <f>VLOOKUP($G328,'[1]datos totales (FINAL) 2022'!$A$2:$F$408,5,FALSE)</f>
        <v>Meta 16.6</v>
      </c>
      <c r="AG328" s="93">
        <f>VLOOKUP($G328,'[1]datos totales (FINAL) 2022'!$A$2:$F$408,6,FALSE)</f>
        <v>0</v>
      </c>
    </row>
    <row r="329" spans="1:33" ht="46.5" customHeight="1" x14ac:dyDescent="0.25">
      <c r="A329" s="78" t="s">
        <v>2944</v>
      </c>
      <c r="B329" s="78" t="s">
        <v>2944</v>
      </c>
      <c r="C329" s="79" t="s">
        <v>35</v>
      </c>
      <c r="D329" s="78" t="s">
        <v>3018</v>
      </c>
      <c r="E329" s="78" t="s">
        <v>2843</v>
      </c>
      <c r="F329" s="78" t="s">
        <v>2883</v>
      </c>
      <c r="G329" s="92" t="s">
        <v>3019</v>
      </c>
      <c r="H329" s="92" t="s">
        <v>3020</v>
      </c>
      <c r="I329" s="78" t="s">
        <v>1448</v>
      </c>
      <c r="J329" s="78" t="s">
        <v>1449</v>
      </c>
      <c r="K329" s="80" t="s">
        <v>35</v>
      </c>
      <c r="L329" s="81">
        <v>12600</v>
      </c>
      <c r="M329" s="82">
        <v>17600</v>
      </c>
      <c r="N329" s="78" t="s">
        <v>109</v>
      </c>
      <c r="O329" s="78" t="s">
        <v>1450</v>
      </c>
      <c r="P329" s="83" t="s">
        <v>233</v>
      </c>
      <c r="Q329" s="84"/>
      <c r="R329" s="84"/>
      <c r="S329" s="84"/>
      <c r="T329" s="85" t="s">
        <v>4361</v>
      </c>
      <c r="U329" s="78">
        <v>1</v>
      </c>
      <c r="V329" s="78">
        <v>12600</v>
      </c>
      <c r="W329" s="78" t="s">
        <v>1416</v>
      </c>
      <c r="X329" s="86">
        <v>17600</v>
      </c>
      <c r="Y329" s="86">
        <v>5000</v>
      </c>
      <c r="Z329" s="87">
        <v>17600</v>
      </c>
      <c r="AA329" s="88">
        <v>0</v>
      </c>
      <c r="AB329" s="89"/>
      <c r="AC329" s="90"/>
      <c r="AD329" s="91" t="str">
        <f>VLOOKUP($G329,'[1]datos totales (FINAL) 2022'!$A$2:$F$408,3,FALSE)</f>
        <v>SI</v>
      </c>
      <c r="AE329" s="78" t="str">
        <f>VLOOKUP($G329,'[1]datos totales (FINAL) 2022'!$A$2:$F$408,4,FALSE)</f>
        <v>OBJETIVO 8: PROMOVER EL CRECIMIENTO ECONÓMICO INCLUSIVO Y SOSTENIBLE, EL EMPLEO Y EL TRABAJO DECENTE PARA TODOS</v>
      </c>
      <c r="AF329" s="92">
        <f>VLOOKUP($G329,'[1]datos totales (FINAL) 2022'!$A$2:$F$408,5,FALSE)</f>
        <v>0</v>
      </c>
      <c r="AG329" s="93" t="str">
        <f>VLOOKUP($G329,'[1]datos totales (FINAL) 2022'!$A$2:$F$408,6,FALSE)</f>
        <v>También Objetivo 4. Garantizar una educación inclusiva y equitativa de calidad y
promover oportunidades de aprendizaje permanente para todos, meta 4.c / Vinculado también al ODS 16 (meta 16.6: Crear a todos los niveles instituciones eficaces y transparentes que rindan cuentas)</v>
      </c>
    </row>
    <row r="330" spans="1:33" ht="46.5" hidden="1" customHeight="1" x14ac:dyDescent="0.25">
      <c r="A330" s="78" t="s">
        <v>2944</v>
      </c>
      <c r="B330" s="78" t="s">
        <v>2944</v>
      </c>
      <c r="C330" s="79" t="s">
        <v>35</v>
      </c>
      <c r="D330" s="78" t="s">
        <v>3027</v>
      </c>
      <c r="E330" s="78" t="s">
        <v>2911</v>
      </c>
      <c r="F330" s="78" t="s">
        <v>585</v>
      </c>
      <c r="G330" s="78" t="s">
        <v>2671</v>
      </c>
      <c r="H330" s="78" t="s">
        <v>2672</v>
      </c>
      <c r="I330" s="78"/>
      <c r="J330" s="78" t="s">
        <v>2672</v>
      </c>
      <c r="K330" s="80" t="s">
        <v>35</v>
      </c>
      <c r="L330" s="81">
        <v>262040</v>
      </c>
      <c r="M330" s="82"/>
      <c r="N330" s="78"/>
      <c r="O330" s="78" t="s">
        <v>2671</v>
      </c>
      <c r="P330" s="83"/>
      <c r="Q330" s="84"/>
      <c r="R330" s="84"/>
      <c r="S330" s="84"/>
      <c r="T330" s="85"/>
      <c r="U330" s="78"/>
      <c r="V330" s="78"/>
      <c r="W330" s="78"/>
      <c r="X330" s="86"/>
      <c r="Y330" s="86"/>
      <c r="Z330" s="87"/>
      <c r="AA330" s="88"/>
      <c r="AB330" s="89"/>
      <c r="AC330" s="90"/>
      <c r="AD330" s="91" t="str">
        <f>VLOOKUP($G330,'[1]datos totales (FINAL) 2022'!$A$2:$F$408,3,FALSE)</f>
        <v>SI</v>
      </c>
      <c r="AE330" s="78" t="str">
        <f>VLOOKUP($G330,'[1]datos totales (FINAL) 2022'!$A$2:$F$408,4,FALSE)</f>
        <v>OBJETIVO 9: CONSTRUIR INFRAESTRUCTURAS RESILIENTES, PROMOVER LA INDUSTRIALIZACIÓN SOSTENIBLE Y FOMENTAR LA INNOVACIÓN</v>
      </c>
      <c r="AF330" s="92" t="str">
        <f>VLOOKUP($G330,'[1]datos totales (FINAL) 2022'!$A$2:$F$408,5,FALSE)</f>
        <v>Meta 9.5</v>
      </c>
      <c r="AG330" s="93">
        <f>VLOOKUP($G330,'[1]datos totales (FINAL) 2022'!$A$2:$F$408,6,FALSE)</f>
        <v>0</v>
      </c>
    </row>
    <row r="331" spans="1:33" ht="46.5" customHeight="1" x14ac:dyDescent="0.25">
      <c r="A331" s="78" t="s">
        <v>2944</v>
      </c>
      <c r="B331" s="78" t="s">
        <v>2944</v>
      </c>
      <c r="C331" s="79" t="s">
        <v>35</v>
      </c>
      <c r="D331" s="78" t="s">
        <v>3027</v>
      </c>
      <c r="E331" s="78" t="s">
        <v>2911</v>
      </c>
      <c r="F331" s="78" t="s">
        <v>2964</v>
      </c>
      <c r="G331" s="92" t="s">
        <v>2642</v>
      </c>
      <c r="H331" s="92" t="s">
        <v>2643</v>
      </c>
      <c r="I331" s="78" t="s">
        <v>1457</v>
      </c>
      <c r="J331" s="78" t="s">
        <v>1458</v>
      </c>
      <c r="K331" s="80" t="s">
        <v>35</v>
      </c>
      <c r="L331" s="81">
        <v>72000</v>
      </c>
      <c r="M331" s="82">
        <v>72000</v>
      </c>
      <c r="N331" s="78" t="s">
        <v>109</v>
      </c>
      <c r="O331" s="78" t="s">
        <v>1459</v>
      </c>
      <c r="P331" s="83" t="s">
        <v>233</v>
      </c>
      <c r="Q331" s="84"/>
      <c r="R331" s="84"/>
      <c r="S331" s="84"/>
      <c r="T331" s="85" t="s">
        <v>4362</v>
      </c>
      <c r="U331" s="78">
        <v>20</v>
      </c>
      <c r="V331" s="78">
        <v>20</v>
      </c>
      <c r="W331" s="78" t="s">
        <v>1460</v>
      </c>
      <c r="X331" s="86">
        <v>72000</v>
      </c>
      <c r="Y331" s="86">
        <v>0</v>
      </c>
      <c r="Z331" s="87">
        <v>72000</v>
      </c>
      <c r="AA331" s="88">
        <v>0</v>
      </c>
      <c r="AB331" s="89"/>
      <c r="AC331" s="90"/>
      <c r="AD331" s="91" t="str">
        <f>VLOOKUP($G331,'[1]datos totales (FINAL) 2022'!$A$2:$F$408,3,FALSE)</f>
        <v>SI</v>
      </c>
      <c r="AE331" s="78" t="str">
        <f>VLOOKUP($G331,'[1]datos totales (FINAL) 2022'!$A$2:$F$408,4,FALSE)</f>
        <v>OBJETIVO 4: GARANTIZAR UNA EDUCACIÓN INCLUSIVA, EQUITATIVA Y DE CALIDAD Y PROMOVER OPORTUNIDADES DE APRENDIZAJE DURANTE TODA LA VIDA PARA TODOS</v>
      </c>
      <c r="AF331" s="92" t="str">
        <f>VLOOKUP($G331,'[1]datos totales (FINAL) 2022'!$A$2:$F$408,5,FALSE)</f>
        <v>Meta 4.4</v>
      </c>
      <c r="AG331" s="93" t="str">
        <f>VLOOKUP($G331,'[1]datos totales (FINAL) 2022'!$A$2:$F$408,6,FALSE)</f>
        <v>También Objetivo 9. Construir infraestructuras resilientes, promover la industrialización
inclusiva y sostenible y fomentar la innovación</v>
      </c>
    </row>
    <row r="332" spans="1:33" ht="46.5" customHeight="1" x14ac:dyDescent="0.25">
      <c r="A332" s="78" t="s">
        <v>2944</v>
      </c>
      <c r="B332" s="78" t="s">
        <v>2944</v>
      </c>
      <c r="C332" s="79" t="s">
        <v>35</v>
      </c>
      <c r="D332" s="78" t="s">
        <v>3027</v>
      </c>
      <c r="E332" s="78" t="s">
        <v>2898</v>
      </c>
      <c r="F332" s="78" t="s">
        <v>3002</v>
      </c>
      <c r="G332" s="92" t="s">
        <v>3028</v>
      </c>
      <c r="H332" s="92" t="s">
        <v>1495</v>
      </c>
      <c r="I332" s="78" t="s">
        <v>1495</v>
      </c>
      <c r="J332" s="78" t="s">
        <v>1496</v>
      </c>
      <c r="K332" s="80" t="s">
        <v>35</v>
      </c>
      <c r="L332" s="81">
        <v>290000</v>
      </c>
      <c r="M332" s="82">
        <v>378000</v>
      </c>
      <c r="N332" s="78" t="s">
        <v>109</v>
      </c>
      <c r="O332" s="78" t="s">
        <v>1497</v>
      </c>
      <c r="P332" s="83" t="s">
        <v>233</v>
      </c>
      <c r="Q332" s="84"/>
      <c r="R332" s="84"/>
      <c r="S332" s="84"/>
      <c r="T332" s="85" t="s">
        <v>4362</v>
      </c>
      <c r="U332" s="78">
        <v>12</v>
      </c>
      <c r="V332" s="78" t="s">
        <v>1498</v>
      </c>
      <c r="W332" s="78" t="s">
        <v>1498</v>
      </c>
      <c r="X332" s="86">
        <v>290000</v>
      </c>
      <c r="Y332" s="86"/>
      <c r="Z332" s="87">
        <v>378000</v>
      </c>
      <c r="AA332" s="88">
        <v>-88000</v>
      </c>
      <c r="AB332" s="89" t="s">
        <v>1425</v>
      </c>
      <c r="AC332" s="90"/>
      <c r="AD332" s="91" t="str">
        <f>VLOOKUP($G332,'[1]datos totales (FINAL) 2022'!$A$2:$F$408,3,FALSE)</f>
        <v>SI</v>
      </c>
      <c r="AE332" s="78" t="str">
        <f>VLOOKUP($G332,'[1]datos totales (FINAL) 2022'!$A$2:$F$408,4,FALSE)</f>
        <v>OBJETIVO 4: GARANTIZAR UNA EDUCACIÓN INCLUSIVA, EQUITATIVA Y DE CALIDAD Y PROMOVER OPORTUNIDADES DE APRENDIZAJE DURANTE TODA LA VIDA PARA TODOS</v>
      </c>
      <c r="AF332" s="92" t="str">
        <f>VLOOKUP($G332,'[1]datos totales (FINAL) 2022'!$A$2:$F$408,5,FALSE)</f>
        <v>Meta 4.4</v>
      </c>
      <c r="AG332" s="93" t="str">
        <f>VLOOKUP($G332,'[1]datos totales (FINAL) 2022'!$A$2:$F$408,6,FALSE)</f>
        <v>También Objetivo 9. Construir infraestructuras resilientes, promover la industrialización
inclusiva y sostenible y fomentar la innovación</v>
      </c>
    </row>
    <row r="333" spans="1:33" ht="46.5" customHeight="1" x14ac:dyDescent="0.25">
      <c r="A333" s="78" t="s">
        <v>2944</v>
      </c>
      <c r="B333" s="78" t="s">
        <v>2944</v>
      </c>
      <c r="C333" s="79" t="s">
        <v>35</v>
      </c>
      <c r="D333" s="78" t="s">
        <v>3048</v>
      </c>
      <c r="E333" s="78" t="s">
        <v>2911</v>
      </c>
      <c r="F333" s="78" t="s">
        <v>3049</v>
      </c>
      <c r="G333" s="92" t="s">
        <v>2651</v>
      </c>
      <c r="H333" s="92" t="s">
        <v>1671</v>
      </c>
      <c r="I333" s="78" t="s">
        <v>1451</v>
      </c>
      <c r="J333" s="78" t="s">
        <v>1452</v>
      </c>
      <c r="K333" s="80" t="s">
        <v>35</v>
      </c>
      <c r="L333" s="81">
        <v>24500</v>
      </c>
      <c r="M333" s="82">
        <v>20000</v>
      </c>
      <c r="N333" s="78" t="s">
        <v>109</v>
      </c>
      <c r="O333" s="78" t="s">
        <v>1453</v>
      </c>
      <c r="P333" s="83" t="s">
        <v>389</v>
      </c>
      <c r="Q333" s="84"/>
      <c r="R333" s="84"/>
      <c r="S333" s="84"/>
      <c r="T333" s="85" t="s">
        <v>1454</v>
      </c>
      <c r="U333" s="78">
        <v>4</v>
      </c>
      <c r="V333" s="78" t="s">
        <v>1456</v>
      </c>
      <c r="W333" s="78" t="s">
        <v>1455</v>
      </c>
      <c r="X333" s="86">
        <v>20000</v>
      </c>
      <c r="Y333" s="86">
        <v>0</v>
      </c>
      <c r="Z333" s="87">
        <v>20000</v>
      </c>
      <c r="AA333" s="88">
        <v>0</v>
      </c>
      <c r="AB333" s="89"/>
      <c r="AC333" s="90"/>
      <c r="AD333" s="91" t="str">
        <f>VLOOKUP($G333,'[1]datos totales (FINAL) 2022'!$A$2:$F$408,3,FALSE)</f>
        <v>SI</v>
      </c>
      <c r="AE333" s="78" t="str">
        <f>VLOOKUP($G333,'[1]datos totales (FINAL) 2022'!$A$2:$F$408,4,FALSE)</f>
        <v>OBJETIVO 8: PROMOVER EL CRECIMIENTO ECONÓMICO INCLUSIVO Y SOSTENIBLE, EL EMPLEO Y EL TRABAJO DECENTE PARA TODOS</v>
      </c>
      <c r="AF333" s="92" t="str">
        <f>VLOOKUP($G333,'[1]datos totales (FINAL) 2022'!$A$2:$F$408,5,FALSE)</f>
        <v>Meta 8.6</v>
      </c>
      <c r="AG333" s="93" t="str">
        <f>VLOOKUP($G333,'[1]datos totales (FINAL) 2022'!$A$2:$F$408,6,FALSE)</f>
        <v>También ODS 4</v>
      </c>
    </row>
    <row r="334" spans="1:33" ht="46.5" customHeight="1" x14ac:dyDescent="0.25">
      <c r="A334" s="78" t="s">
        <v>2944</v>
      </c>
      <c r="B334" s="78" t="s">
        <v>2944</v>
      </c>
      <c r="C334" s="79" t="s">
        <v>35</v>
      </c>
      <c r="D334" s="78" t="s">
        <v>3054</v>
      </c>
      <c r="E334" s="78" t="s">
        <v>2911</v>
      </c>
      <c r="F334" s="78" t="s">
        <v>3055</v>
      </c>
      <c r="G334" s="92" t="s">
        <v>2649</v>
      </c>
      <c r="H334" s="92" t="s">
        <v>2650</v>
      </c>
      <c r="I334" s="78" t="s">
        <v>1465</v>
      </c>
      <c r="J334" s="78" t="s">
        <v>1466</v>
      </c>
      <c r="K334" s="80" t="s">
        <v>35</v>
      </c>
      <c r="L334" s="81">
        <v>0</v>
      </c>
      <c r="M334" s="82">
        <v>200000</v>
      </c>
      <c r="N334" s="78" t="s">
        <v>109</v>
      </c>
      <c r="O334" s="78" t="s">
        <v>1467</v>
      </c>
      <c r="P334" s="83" t="s">
        <v>389</v>
      </c>
      <c r="Q334" s="84"/>
      <c r="R334" s="84"/>
      <c r="S334" s="84"/>
      <c r="T334" s="85" t="s">
        <v>1468</v>
      </c>
      <c r="U334" s="78" t="s">
        <v>4863</v>
      </c>
      <c r="V334" s="78">
        <v>200000</v>
      </c>
      <c r="W334" s="78" t="s">
        <v>1469</v>
      </c>
      <c r="X334" s="86">
        <v>200000</v>
      </c>
      <c r="Y334" s="86">
        <v>0</v>
      </c>
      <c r="Z334" s="87">
        <v>200000</v>
      </c>
      <c r="AA334" s="88"/>
      <c r="AB334" s="89"/>
      <c r="AC334" s="90"/>
      <c r="AD334" s="94" t="s">
        <v>232</v>
      </c>
      <c r="AE334" s="89" t="s">
        <v>218</v>
      </c>
      <c r="AF334" s="95" t="s">
        <v>5264</v>
      </c>
      <c r="AG334" s="96" t="s">
        <v>5265</v>
      </c>
    </row>
    <row r="335" spans="1:33" ht="46.5" customHeight="1" x14ac:dyDescent="0.25">
      <c r="A335" s="78" t="s">
        <v>2944</v>
      </c>
      <c r="B335" s="78" t="s">
        <v>2944</v>
      </c>
      <c r="C335" s="79" t="s">
        <v>35</v>
      </c>
      <c r="D335" s="78" t="s">
        <v>3063</v>
      </c>
      <c r="E335" s="78" t="s">
        <v>2911</v>
      </c>
      <c r="F335" s="78" t="s">
        <v>3064</v>
      </c>
      <c r="G335" s="92" t="s">
        <v>2780</v>
      </c>
      <c r="H335" s="92" t="s">
        <v>1451</v>
      </c>
      <c r="I335" s="78" t="s">
        <v>4864</v>
      </c>
      <c r="J335" s="78" t="s">
        <v>1451</v>
      </c>
      <c r="K335" s="80" t="s">
        <v>35</v>
      </c>
      <c r="L335" s="81">
        <v>20000</v>
      </c>
      <c r="M335" s="82">
        <v>20000</v>
      </c>
      <c r="N335" s="78"/>
      <c r="O335" s="78" t="s">
        <v>2780</v>
      </c>
      <c r="P335" s="83"/>
      <c r="Q335" s="84"/>
      <c r="R335" s="84"/>
      <c r="S335" s="84"/>
      <c r="T335" s="85" t="s">
        <v>4865</v>
      </c>
      <c r="U335" s="78">
        <v>4</v>
      </c>
      <c r="V335" s="78" t="s">
        <v>4866</v>
      </c>
      <c r="W335" s="78">
        <v>4</v>
      </c>
      <c r="X335" s="86"/>
      <c r="Y335" s="86"/>
      <c r="Z335" s="87"/>
      <c r="AA335" s="88"/>
      <c r="AB335" s="89"/>
      <c r="AC335" s="90"/>
      <c r="AD335" s="94" t="s">
        <v>232</v>
      </c>
      <c r="AE335" s="89" t="s">
        <v>231</v>
      </c>
      <c r="AF335" s="95" t="s">
        <v>5266</v>
      </c>
      <c r="AG335" s="96" t="s">
        <v>5267</v>
      </c>
    </row>
    <row r="336" spans="1:33" ht="46.5" customHeight="1" x14ac:dyDescent="0.25">
      <c r="A336" s="78" t="s">
        <v>2944</v>
      </c>
      <c r="B336" s="78" t="s">
        <v>2944</v>
      </c>
      <c r="C336" s="79" t="s">
        <v>36</v>
      </c>
      <c r="D336" s="78" t="s">
        <v>2845</v>
      </c>
      <c r="E336" s="78" t="s">
        <v>2843</v>
      </c>
      <c r="F336" s="78" t="s">
        <v>494</v>
      </c>
      <c r="G336" s="92" t="s">
        <v>3065</v>
      </c>
      <c r="H336" s="92" t="s">
        <v>3066</v>
      </c>
      <c r="I336" s="78" t="s">
        <v>1690</v>
      </c>
      <c r="J336" s="78"/>
      <c r="K336" s="80" t="s">
        <v>36</v>
      </c>
      <c r="L336" s="81">
        <v>15800</v>
      </c>
      <c r="M336" s="82">
        <v>15800</v>
      </c>
      <c r="N336" s="78" t="s">
        <v>109</v>
      </c>
      <c r="O336" s="78" t="s">
        <v>1691</v>
      </c>
      <c r="P336" s="83"/>
      <c r="Q336" s="84"/>
      <c r="R336" s="84" t="s">
        <v>233</v>
      </c>
      <c r="S336" s="84"/>
      <c r="T336" s="85" t="s">
        <v>1711</v>
      </c>
      <c r="U336" s="78">
        <v>1</v>
      </c>
      <c r="V336" s="78">
        <v>0.60589999999999999</v>
      </c>
      <c r="W336" s="78">
        <v>1</v>
      </c>
      <c r="X336" s="86">
        <v>15800</v>
      </c>
      <c r="Y336" s="86">
        <v>6060.31</v>
      </c>
      <c r="Z336" s="87">
        <v>15800</v>
      </c>
      <c r="AA336" s="88">
        <v>0</v>
      </c>
      <c r="AB336" s="89"/>
      <c r="AC336" s="90"/>
      <c r="AD336" s="91" t="str">
        <f>VLOOKUP($G336,'[1]datos totales (FINAL) 2022'!$A$2:$F$408,3,FALSE)</f>
        <v>SI</v>
      </c>
      <c r="AE336" s="78" t="str">
        <f>VLOOKUP($G336,'[1]datos totales (FINAL) 2022'!$A$2:$F$408,4,FALSE)</f>
        <v>OBJETIVO 4: GARANTIZAR UNA EDUCACIÓN INCLUSIVA, EQUITATIVA Y DE CALIDAD Y PROMOVER OPORTUNIDADES DE APRENDIZAJE DURANTE TODA LA VIDA PARA TODOS</v>
      </c>
      <c r="AF336" s="92" t="str">
        <f>VLOOKUP($G336,'[1]datos totales (FINAL) 2022'!$A$2:$F$408,5,FALSE)</f>
        <v>Meta 4.4</v>
      </c>
      <c r="AG336" s="93">
        <f>VLOOKUP($G336,'[1]datos totales (FINAL) 2022'!$A$2:$F$408,6,FALSE)</f>
        <v>0</v>
      </c>
    </row>
    <row r="337" spans="1:33" ht="46.5" customHeight="1" x14ac:dyDescent="0.25">
      <c r="A337" s="78" t="s">
        <v>2944</v>
      </c>
      <c r="B337" s="78" t="s">
        <v>2944</v>
      </c>
      <c r="C337" s="79" t="s">
        <v>36</v>
      </c>
      <c r="D337" s="78" t="s">
        <v>2848</v>
      </c>
      <c r="E337" s="78" t="s">
        <v>2843</v>
      </c>
      <c r="F337" s="78" t="s">
        <v>2383</v>
      </c>
      <c r="G337" s="92" t="s">
        <v>3067</v>
      </c>
      <c r="H337" s="92" t="s">
        <v>3068</v>
      </c>
      <c r="I337" s="78" t="s">
        <v>1692</v>
      </c>
      <c r="J337" s="78" t="s">
        <v>4868</v>
      </c>
      <c r="K337" s="80" t="s">
        <v>36</v>
      </c>
      <c r="L337" s="81">
        <v>2000</v>
      </c>
      <c r="M337" s="82">
        <v>2000</v>
      </c>
      <c r="N337" s="78" t="s">
        <v>109</v>
      </c>
      <c r="O337" s="78" t="s">
        <v>1693</v>
      </c>
      <c r="P337" s="83"/>
      <c r="Q337" s="84"/>
      <c r="R337" s="84" t="s">
        <v>233</v>
      </c>
      <c r="S337" s="84"/>
      <c r="T337" s="85" t="s">
        <v>4869</v>
      </c>
      <c r="U337" s="78">
        <v>1</v>
      </c>
      <c r="V337" s="78">
        <v>0.45</v>
      </c>
      <c r="W337" s="78">
        <v>1</v>
      </c>
      <c r="X337" s="86">
        <v>2000</v>
      </c>
      <c r="Y337" s="86">
        <v>1094.98</v>
      </c>
      <c r="Z337" s="87">
        <v>2000</v>
      </c>
      <c r="AA337" s="88">
        <v>0</v>
      </c>
      <c r="AB337" s="89"/>
      <c r="AC337" s="90"/>
      <c r="AD337" s="91" t="str">
        <f>VLOOKUP($G337,'[1]datos totales (FINAL) 2022'!$A$2:$F$408,3,FALSE)</f>
        <v>SI</v>
      </c>
      <c r="AE337" s="78" t="str">
        <f>VLOOKUP($G337,'[1]datos totales (FINAL) 2022'!$A$2:$F$408,4,FALSE)</f>
        <v>OBJETIVO 4: GARANTIZAR UNA EDUCACIÓN INCLUSIVA, EQUITATIVA Y DE CALIDAD Y PROMOVER OPORTUNIDADES DE APRENDIZAJE DURANTE TODA LA VIDA PARA TODOS</v>
      </c>
      <c r="AF337" s="92" t="str">
        <f>VLOOKUP($G337,'[1]datos totales (FINAL) 2022'!$A$2:$F$408,5,FALSE)</f>
        <v>Meta 4.4</v>
      </c>
      <c r="AG337" s="93">
        <f>VLOOKUP($G337,'[1]datos totales (FINAL) 2022'!$A$2:$F$408,6,FALSE)</f>
        <v>0</v>
      </c>
    </row>
    <row r="338" spans="1:33" ht="46.5" hidden="1" customHeight="1" x14ac:dyDescent="0.25">
      <c r="A338" s="78" t="s">
        <v>2944</v>
      </c>
      <c r="B338" s="78" t="s">
        <v>2944</v>
      </c>
      <c r="C338" s="79" t="s">
        <v>36</v>
      </c>
      <c r="D338" s="78" t="s">
        <v>3069</v>
      </c>
      <c r="E338" s="78" t="s">
        <v>2843</v>
      </c>
      <c r="F338" s="78" t="s">
        <v>494</v>
      </c>
      <c r="G338" s="78" t="s">
        <v>3070</v>
      </c>
      <c r="H338" s="78" t="s">
        <v>3071</v>
      </c>
      <c r="I338" s="78" t="s">
        <v>1707</v>
      </c>
      <c r="J338" s="78" t="s">
        <v>1708</v>
      </c>
      <c r="K338" s="80" t="s">
        <v>36</v>
      </c>
      <c r="L338" s="81">
        <v>5000</v>
      </c>
      <c r="M338" s="82"/>
      <c r="N338" s="78" t="s">
        <v>109</v>
      </c>
      <c r="O338" s="78" t="s">
        <v>1709</v>
      </c>
      <c r="P338" s="83"/>
      <c r="Q338" s="84"/>
      <c r="R338" s="84"/>
      <c r="S338" s="84"/>
      <c r="T338" s="85"/>
      <c r="U338" s="78" t="s">
        <v>1719</v>
      </c>
      <c r="V338" s="78" t="s">
        <v>4365</v>
      </c>
      <c r="W338" s="78"/>
      <c r="X338" s="86"/>
      <c r="Y338" s="86"/>
      <c r="Z338" s="87"/>
      <c r="AA338" s="88"/>
      <c r="AB338" s="89"/>
      <c r="AC338" s="90"/>
      <c r="AD338" s="94" t="s">
        <v>232</v>
      </c>
      <c r="AE338" s="89" t="s">
        <v>223</v>
      </c>
      <c r="AF338" s="95" t="s">
        <v>5268</v>
      </c>
      <c r="AG338" s="96" t="s">
        <v>5269</v>
      </c>
    </row>
    <row r="339" spans="1:33" ht="46.5" customHeight="1" x14ac:dyDescent="0.25">
      <c r="A339" s="78" t="s">
        <v>2944</v>
      </c>
      <c r="B339" s="78" t="s">
        <v>2944</v>
      </c>
      <c r="C339" s="79" t="s">
        <v>36</v>
      </c>
      <c r="D339" s="78" t="s">
        <v>2859</v>
      </c>
      <c r="E339" s="78" t="s">
        <v>2843</v>
      </c>
      <c r="F339" s="78" t="s">
        <v>494</v>
      </c>
      <c r="G339" s="92" t="s">
        <v>3072</v>
      </c>
      <c r="H339" s="92" t="s">
        <v>3073</v>
      </c>
      <c r="I339" s="78" t="s">
        <v>1694</v>
      </c>
      <c r="J339" s="78" t="s">
        <v>4364</v>
      </c>
      <c r="K339" s="80" t="s">
        <v>36</v>
      </c>
      <c r="L339" s="81">
        <v>6500</v>
      </c>
      <c r="M339" s="82">
        <v>13000</v>
      </c>
      <c r="N339" s="78" t="s">
        <v>109</v>
      </c>
      <c r="O339" s="78" t="s">
        <v>1695</v>
      </c>
      <c r="P339" s="83"/>
      <c r="Q339" s="84"/>
      <c r="R339" s="84" t="s">
        <v>233</v>
      </c>
      <c r="S339" s="84"/>
      <c r="T339" s="85" t="s">
        <v>1712</v>
      </c>
      <c r="U339" s="78">
        <v>1</v>
      </c>
      <c r="V339" s="78">
        <v>0.99319999999999997</v>
      </c>
      <c r="W339" s="78">
        <v>1</v>
      </c>
      <c r="X339" s="86">
        <v>6500</v>
      </c>
      <c r="Y339" s="86">
        <v>44.43</v>
      </c>
      <c r="Z339" s="87">
        <v>13000</v>
      </c>
      <c r="AA339" s="88"/>
      <c r="AB339" s="89"/>
      <c r="AC339" s="90"/>
      <c r="AD339" s="91" t="str">
        <f>VLOOKUP($G339,'[1]datos totales (FINAL) 2022'!$A$2:$F$408,3,FALSE)</f>
        <v>SI</v>
      </c>
      <c r="AE339" s="78" t="str">
        <f>VLOOKUP($G339,'[1]datos totales (FINAL) 2022'!$A$2:$F$408,4,FALSE)</f>
        <v>OBJETIVO 4: GARANTIZAR UNA EDUCACIÓN INCLUSIVA, EQUITATIVA Y DE CALIDAD Y PROMOVER OPORTUNIDADES DE APRENDIZAJE DURANTE TODA LA VIDA PARA TODOS</v>
      </c>
      <c r="AF339" s="92" t="str">
        <f>VLOOKUP($G339,'[1]datos totales (FINAL) 2022'!$A$2:$F$408,5,FALSE)</f>
        <v>Meta 4.4</v>
      </c>
      <c r="AG339" s="93">
        <f>VLOOKUP($G339,'[1]datos totales (FINAL) 2022'!$A$2:$F$408,6,FALSE)</f>
        <v>0</v>
      </c>
    </row>
    <row r="340" spans="1:33" ht="46.5" hidden="1" customHeight="1" x14ac:dyDescent="0.25">
      <c r="A340" s="78" t="s">
        <v>2944</v>
      </c>
      <c r="B340" s="78" t="s">
        <v>2944</v>
      </c>
      <c r="C340" s="79" t="s">
        <v>36</v>
      </c>
      <c r="D340" s="78" t="s">
        <v>2859</v>
      </c>
      <c r="E340" s="78" t="s">
        <v>2843</v>
      </c>
      <c r="F340" s="78" t="s">
        <v>494</v>
      </c>
      <c r="G340" s="78" t="s">
        <v>3072</v>
      </c>
      <c r="H340" s="78" t="s">
        <v>3073</v>
      </c>
      <c r="I340" s="78" t="s">
        <v>1696</v>
      </c>
      <c r="J340" s="78" t="s">
        <v>1697</v>
      </c>
      <c r="K340" s="80" t="s">
        <v>36</v>
      </c>
      <c r="L340" s="81"/>
      <c r="M340" s="82"/>
      <c r="N340" s="78" t="s">
        <v>109</v>
      </c>
      <c r="O340" s="78" t="s">
        <v>1695</v>
      </c>
      <c r="P340" s="83"/>
      <c r="Q340" s="84"/>
      <c r="R340" s="84"/>
      <c r="S340" s="84"/>
      <c r="T340" s="85"/>
      <c r="U340" s="78" t="s">
        <v>1713</v>
      </c>
      <c r="V340" s="78" t="s">
        <v>4365</v>
      </c>
      <c r="W340" s="78"/>
      <c r="X340" s="86"/>
      <c r="Y340" s="86"/>
      <c r="Z340" s="87"/>
      <c r="AA340" s="88"/>
      <c r="AB340" s="89"/>
      <c r="AC340" s="90"/>
      <c r="AD340" s="91" t="str">
        <f>VLOOKUP($G340,'[1]datos totales (FINAL) 2022'!$A$2:$F$408,3,FALSE)</f>
        <v>SI</v>
      </c>
      <c r="AE340" s="78" t="str">
        <f>VLOOKUP($G340,'[1]datos totales (FINAL) 2022'!$A$2:$F$408,4,FALSE)</f>
        <v>OBJETIVO 4: GARANTIZAR UNA EDUCACIÓN INCLUSIVA, EQUITATIVA Y DE CALIDAD Y PROMOVER OPORTUNIDADES DE APRENDIZAJE DURANTE TODA LA VIDA PARA TODOS</v>
      </c>
      <c r="AF340" s="92" t="str">
        <f>VLOOKUP($G340,'[1]datos totales (FINAL) 2022'!$A$2:$F$408,5,FALSE)</f>
        <v>Meta 4.4</v>
      </c>
      <c r="AG340" s="93">
        <f>VLOOKUP($G340,'[1]datos totales (FINAL) 2022'!$A$2:$F$408,6,FALSE)</f>
        <v>0</v>
      </c>
    </row>
    <row r="341" spans="1:33" ht="46.5" hidden="1" customHeight="1" x14ac:dyDescent="0.25">
      <c r="A341" s="78" t="s">
        <v>2944</v>
      </c>
      <c r="B341" s="78" t="s">
        <v>2944</v>
      </c>
      <c r="C341" s="79" t="s">
        <v>36</v>
      </c>
      <c r="D341" s="78" t="s">
        <v>2859</v>
      </c>
      <c r="E341" s="78" t="s">
        <v>2843</v>
      </c>
      <c r="F341" s="78" t="s">
        <v>494</v>
      </c>
      <c r="G341" s="78" t="s">
        <v>3072</v>
      </c>
      <c r="H341" s="78" t="s">
        <v>3073</v>
      </c>
      <c r="I341" s="78" t="s">
        <v>1698</v>
      </c>
      <c r="J341" s="78" t="s">
        <v>1699</v>
      </c>
      <c r="K341" s="80" t="s">
        <v>36</v>
      </c>
      <c r="L341" s="81"/>
      <c r="M341" s="82"/>
      <c r="N341" s="78" t="s">
        <v>109</v>
      </c>
      <c r="O341" s="78" t="s">
        <v>1695</v>
      </c>
      <c r="P341" s="83"/>
      <c r="Q341" s="84"/>
      <c r="R341" s="84"/>
      <c r="S341" s="84"/>
      <c r="T341" s="85"/>
      <c r="U341" s="78" t="s">
        <v>1714</v>
      </c>
      <c r="V341" s="78"/>
      <c r="W341" s="78"/>
      <c r="X341" s="86"/>
      <c r="Y341" s="86"/>
      <c r="Z341" s="87"/>
      <c r="AA341" s="88"/>
      <c r="AB341" s="89"/>
      <c r="AC341" s="90"/>
      <c r="AD341" s="91" t="str">
        <f>VLOOKUP($G341,'[1]datos totales (FINAL) 2022'!$A$2:$F$408,3,FALSE)</f>
        <v>SI</v>
      </c>
      <c r="AE341" s="78" t="str">
        <f>VLOOKUP($G341,'[1]datos totales (FINAL) 2022'!$A$2:$F$408,4,FALSE)</f>
        <v>OBJETIVO 4: GARANTIZAR UNA EDUCACIÓN INCLUSIVA, EQUITATIVA Y DE CALIDAD Y PROMOVER OPORTUNIDADES DE APRENDIZAJE DURANTE TODA LA VIDA PARA TODOS</v>
      </c>
      <c r="AF341" s="92" t="str">
        <f>VLOOKUP($G341,'[1]datos totales (FINAL) 2022'!$A$2:$F$408,5,FALSE)</f>
        <v>Meta 4.4</v>
      </c>
      <c r="AG341" s="93">
        <f>VLOOKUP($G341,'[1]datos totales (FINAL) 2022'!$A$2:$F$408,6,FALSE)</f>
        <v>0</v>
      </c>
    </row>
    <row r="342" spans="1:33" ht="46.5" hidden="1" customHeight="1" x14ac:dyDescent="0.25">
      <c r="A342" s="78" t="s">
        <v>2944</v>
      </c>
      <c r="B342" s="78" t="s">
        <v>2944</v>
      </c>
      <c r="C342" s="79" t="s">
        <v>36</v>
      </c>
      <c r="D342" s="78" t="s">
        <v>2859</v>
      </c>
      <c r="E342" s="78" t="s">
        <v>2843</v>
      </c>
      <c r="F342" s="78" t="s">
        <v>494</v>
      </c>
      <c r="G342" s="78" t="s">
        <v>3072</v>
      </c>
      <c r="H342" s="78" t="s">
        <v>3073</v>
      </c>
      <c r="I342" s="78" t="s">
        <v>1437</v>
      </c>
      <c r="J342" s="78" t="s">
        <v>1700</v>
      </c>
      <c r="K342" s="80" t="s">
        <v>36</v>
      </c>
      <c r="L342" s="81"/>
      <c r="M342" s="82"/>
      <c r="N342" s="78" t="s">
        <v>109</v>
      </c>
      <c r="O342" s="78" t="s">
        <v>1695</v>
      </c>
      <c r="P342" s="83"/>
      <c r="Q342" s="84"/>
      <c r="R342" s="84"/>
      <c r="S342" s="84"/>
      <c r="T342" s="85"/>
      <c r="U342" s="78" t="s">
        <v>1715</v>
      </c>
      <c r="V342" s="78"/>
      <c r="W342" s="78"/>
      <c r="X342" s="86"/>
      <c r="Y342" s="86"/>
      <c r="Z342" s="87"/>
      <c r="AA342" s="88"/>
      <c r="AB342" s="89"/>
      <c r="AC342" s="90"/>
      <c r="AD342" s="91" t="str">
        <f>VLOOKUP($G342,'[1]datos totales (FINAL) 2022'!$A$2:$F$408,3,FALSE)</f>
        <v>SI</v>
      </c>
      <c r="AE342" s="78" t="str">
        <f>VLOOKUP($G342,'[1]datos totales (FINAL) 2022'!$A$2:$F$408,4,FALSE)</f>
        <v>OBJETIVO 4: GARANTIZAR UNA EDUCACIÓN INCLUSIVA, EQUITATIVA Y DE CALIDAD Y PROMOVER OPORTUNIDADES DE APRENDIZAJE DURANTE TODA LA VIDA PARA TODOS</v>
      </c>
      <c r="AF342" s="92" t="str">
        <f>VLOOKUP($G342,'[1]datos totales (FINAL) 2022'!$A$2:$F$408,5,FALSE)</f>
        <v>Meta 4.4</v>
      </c>
      <c r="AG342" s="93">
        <f>VLOOKUP($G342,'[1]datos totales (FINAL) 2022'!$A$2:$F$408,6,FALSE)</f>
        <v>0</v>
      </c>
    </row>
    <row r="343" spans="1:33" ht="46.5" hidden="1" customHeight="1" x14ac:dyDescent="0.25">
      <c r="A343" s="78" t="s">
        <v>2944</v>
      </c>
      <c r="B343" s="78" t="s">
        <v>2944</v>
      </c>
      <c r="C343" s="79" t="s">
        <v>36</v>
      </c>
      <c r="D343" s="78" t="s">
        <v>2859</v>
      </c>
      <c r="E343" s="78" t="s">
        <v>2843</v>
      </c>
      <c r="F343" s="78" t="s">
        <v>494</v>
      </c>
      <c r="G343" s="78" t="s">
        <v>3072</v>
      </c>
      <c r="H343" s="78" t="s">
        <v>3073</v>
      </c>
      <c r="I343" s="78" t="s">
        <v>1701</v>
      </c>
      <c r="J343" s="78" t="s">
        <v>1702</v>
      </c>
      <c r="K343" s="80" t="s">
        <v>36</v>
      </c>
      <c r="L343" s="81"/>
      <c r="M343" s="82"/>
      <c r="N343" s="78" t="s">
        <v>109</v>
      </c>
      <c r="O343" s="78" t="s">
        <v>1695</v>
      </c>
      <c r="P343" s="83"/>
      <c r="Q343" s="84"/>
      <c r="R343" s="84"/>
      <c r="S343" s="84"/>
      <c r="T343" s="85"/>
      <c r="U343" s="78" t="s">
        <v>1716</v>
      </c>
      <c r="V343" s="78"/>
      <c r="W343" s="78"/>
      <c r="X343" s="86"/>
      <c r="Y343" s="86"/>
      <c r="Z343" s="87"/>
      <c r="AA343" s="88"/>
      <c r="AB343" s="89"/>
      <c r="AC343" s="90"/>
      <c r="AD343" s="91" t="str">
        <f>VLOOKUP($G343,'[1]datos totales (FINAL) 2022'!$A$2:$F$408,3,FALSE)</f>
        <v>SI</v>
      </c>
      <c r="AE343" s="78" t="str">
        <f>VLOOKUP($G343,'[1]datos totales (FINAL) 2022'!$A$2:$F$408,4,FALSE)</f>
        <v>OBJETIVO 4: GARANTIZAR UNA EDUCACIÓN INCLUSIVA, EQUITATIVA Y DE CALIDAD Y PROMOVER OPORTUNIDADES DE APRENDIZAJE DURANTE TODA LA VIDA PARA TODOS</v>
      </c>
      <c r="AF343" s="92" t="str">
        <f>VLOOKUP($G343,'[1]datos totales (FINAL) 2022'!$A$2:$F$408,5,FALSE)</f>
        <v>Meta 4.4</v>
      </c>
      <c r="AG343" s="93">
        <f>VLOOKUP($G343,'[1]datos totales (FINAL) 2022'!$A$2:$F$408,6,FALSE)</f>
        <v>0</v>
      </c>
    </row>
    <row r="344" spans="1:33" ht="46.5" hidden="1" customHeight="1" x14ac:dyDescent="0.25">
      <c r="A344" s="78" t="s">
        <v>2944</v>
      </c>
      <c r="B344" s="78" t="s">
        <v>2944</v>
      </c>
      <c r="C344" s="79" t="s">
        <v>36</v>
      </c>
      <c r="D344" s="78" t="s">
        <v>2859</v>
      </c>
      <c r="E344" s="78" t="s">
        <v>2843</v>
      </c>
      <c r="F344" s="78" t="s">
        <v>494</v>
      </c>
      <c r="G344" s="78" t="s">
        <v>3072</v>
      </c>
      <c r="H344" s="78" t="s">
        <v>3073</v>
      </c>
      <c r="I344" s="78" t="s">
        <v>1703</v>
      </c>
      <c r="J344" s="78" t="s">
        <v>1704</v>
      </c>
      <c r="K344" s="80" t="s">
        <v>36</v>
      </c>
      <c r="L344" s="81"/>
      <c r="M344" s="82"/>
      <c r="N344" s="78" t="s">
        <v>109</v>
      </c>
      <c r="O344" s="78" t="s">
        <v>1695</v>
      </c>
      <c r="P344" s="83"/>
      <c r="Q344" s="84"/>
      <c r="R344" s="84"/>
      <c r="S344" s="84"/>
      <c r="T344" s="85"/>
      <c r="U344" s="78" t="s">
        <v>1717</v>
      </c>
      <c r="V344" s="78"/>
      <c r="W344" s="78"/>
      <c r="X344" s="86"/>
      <c r="Y344" s="86"/>
      <c r="Z344" s="87"/>
      <c r="AA344" s="88"/>
      <c r="AB344" s="89"/>
      <c r="AC344" s="90"/>
      <c r="AD344" s="91" t="str">
        <f>VLOOKUP($G344,'[1]datos totales (FINAL) 2022'!$A$2:$F$408,3,FALSE)</f>
        <v>SI</v>
      </c>
      <c r="AE344" s="78" t="str">
        <f>VLOOKUP($G344,'[1]datos totales (FINAL) 2022'!$A$2:$F$408,4,FALSE)</f>
        <v>OBJETIVO 4: GARANTIZAR UNA EDUCACIÓN INCLUSIVA, EQUITATIVA Y DE CALIDAD Y PROMOVER OPORTUNIDADES DE APRENDIZAJE DURANTE TODA LA VIDA PARA TODOS</v>
      </c>
      <c r="AF344" s="92" t="str">
        <f>VLOOKUP($G344,'[1]datos totales (FINAL) 2022'!$A$2:$F$408,5,FALSE)</f>
        <v>Meta 4.4</v>
      </c>
      <c r="AG344" s="93">
        <f>VLOOKUP($G344,'[1]datos totales (FINAL) 2022'!$A$2:$F$408,6,FALSE)</f>
        <v>0</v>
      </c>
    </row>
    <row r="345" spans="1:33" ht="46.5" hidden="1" customHeight="1" x14ac:dyDescent="0.25">
      <c r="A345" s="78" t="s">
        <v>2944</v>
      </c>
      <c r="B345" s="78" t="s">
        <v>2944</v>
      </c>
      <c r="C345" s="79" t="s">
        <v>36</v>
      </c>
      <c r="D345" s="78" t="s">
        <v>2859</v>
      </c>
      <c r="E345" s="78" t="s">
        <v>2843</v>
      </c>
      <c r="F345" s="78" t="s">
        <v>494</v>
      </c>
      <c r="G345" s="78" t="s">
        <v>3072</v>
      </c>
      <c r="H345" s="78" t="s">
        <v>3073</v>
      </c>
      <c r="I345" s="78" t="s">
        <v>1705</v>
      </c>
      <c r="J345" s="78" t="s">
        <v>1706</v>
      </c>
      <c r="K345" s="80" t="s">
        <v>36</v>
      </c>
      <c r="L345" s="81"/>
      <c r="M345" s="82"/>
      <c r="N345" s="78" t="s">
        <v>109</v>
      </c>
      <c r="O345" s="78" t="s">
        <v>1695</v>
      </c>
      <c r="P345" s="83"/>
      <c r="Q345" s="84"/>
      <c r="R345" s="84"/>
      <c r="S345" s="84"/>
      <c r="T345" s="85"/>
      <c r="U345" s="78" t="s">
        <v>1718</v>
      </c>
      <c r="V345" s="78"/>
      <c r="W345" s="78"/>
      <c r="X345" s="86"/>
      <c r="Y345" s="86"/>
      <c r="Z345" s="87"/>
      <c r="AA345" s="88"/>
      <c r="AB345" s="89"/>
      <c r="AC345" s="90"/>
      <c r="AD345" s="91" t="str">
        <f>VLOOKUP($G345,'[1]datos totales (FINAL) 2022'!$A$2:$F$408,3,FALSE)</f>
        <v>SI</v>
      </c>
      <c r="AE345" s="78" t="str">
        <f>VLOOKUP($G345,'[1]datos totales (FINAL) 2022'!$A$2:$F$408,4,FALSE)</f>
        <v>OBJETIVO 4: GARANTIZAR UNA EDUCACIÓN INCLUSIVA, EQUITATIVA Y DE CALIDAD Y PROMOVER OPORTUNIDADES DE APRENDIZAJE DURANTE TODA LA VIDA PARA TODOS</v>
      </c>
      <c r="AF345" s="92" t="str">
        <f>VLOOKUP($G345,'[1]datos totales (FINAL) 2022'!$A$2:$F$408,5,FALSE)</f>
        <v>Meta 4.4</v>
      </c>
      <c r="AG345" s="93">
        <f>VLOOKUP($G345,'[1]datos totales (FINAL) 2022'!$A$2:$F$408,6,FALSE)</f>
        <v>0</v>
      </c>
    </row>
    <row r="346" spans="1:33" ht="46.5" hidden="1" customHeight="1" x14ac:dyDescent="0.25">
      <c r="A346" s="78" t="s">
        <v>2944</v>
      </c>
      <c r="B346" s="78" t="s">
        <v>2944</v>
      </c>
      <c r="C346" s="79" t="s">
        <v>36</v>
      </c>
      <c r="D346" s="78" t="s">
        <v>2859</v>
      </c>
      <c r="E346" s="78" t="s">
        <v>2843</v>
      </c>
      <c r="F346" s="78" t="s">
        <v>494</v>
      </c>
      <c r="G346" s="78" t="s">
        <v>3072</v>
      </c>
      <c r="H346" s="78" t="s">
        <v>3073</v>
      </c>
      <c r="I346" s="78" t="s">
        <v>155</v>
      </c>
      <c r="J346" s="78" t="s">
        <v>1710</v>
      </c>
      <c r="K346" s="80" t="s">
        <v>36</v>
      </c>
      <c r="L346" s="81"/>
      <c r="M346" s="82"/>
      <c r="N346" s="78" t="s">
        <v>109</v>
      </c>
      <c r="O346" s="78" t="s">
        <v>1695</v>
      </c>
      <c r="P346" s="83"/>
      <c r="Q346" s="84"/>
      <c r="R346" s="84"/>
      <c r="S346" s="84"/>
      <c r="T346" s="85"/>
      <c r="U346" s="78" t="s">
        <v>1720</v>
      </c>
      <c r="V346" s="78"/>
      <c r="W346" s="78"/>
      <c r="X346" s="86"/>
      <c r="Y346" s="86"/>
      <c r="Z346" s="87"/>
      <c r="AA346" s="88"/>
      <c r="AB346" s="89"/>
      <c r="AC346" s="90"/>
      <c r="AD346" s="91" t="str">
        <f>VLOOKUP($G346,'[1]datos totales (FINAL) 2022'!$A$2:$F$408,3,FALSE)</f>
        <v>SI</v>
      </c>
      <c r="AE346" s="78" t="str">
        <f>VLOOKUP($G346,'[1]datos totales (FINAL) 2022'!$A$2:$F$408,4,FALSE)</f>
        <v>OBJETIVO 4: GARANTIZAR UNA EDUCACIÓN INCLUSIVA, EQUITATIVA Y DE CALIDAD Y PROMOVER OPORTUNIDADES DE APRENDIZAJE DURANTE TODA LA VIDA PARA TODOS</v>
      </c>
      <c r="AF346" s="92" t="str">
        <f>VLOOKUP($G346,'[1]datos totales (FINAL) 2022'!$A$2:$F$408,5,FALSE)</f>
        <v>Meta 4.4</v>
      </c>
      <c r="AG346" s="93">
        <f>VLOOKUP($G346,'[1]datos totales (FINAL) 2022'!$A$2:$F$408,6,FALSE)</f>
        <v>0</v>
      </c>
    </row>
    <row r="347" spans="1:33" ht="46.5" customHeight="1" x14ac:dyDescent="0.25">
      <c r="A347" s="78" t="s">
        <v>2944</v>
      </c>
      <c r="B347" s="78" t="s">
        <v>2944</v>
      </c>
      <c r="C347" s="79" t="s">
        <v>38</v>
      </c>
      <c r="D347" s="78" t="s">
        <v>2845</v>
      </c>
      <c r="E347" s="78" t="s">
        <v>2843</v>
      </c>
      <c r="F347" s="78" t="s">
        <v>494</v>
      </c>
      <c r="G347" s="92" t="s">
        <v>3074</v>
      </c>
      <c r="H347" s="92" t="s">
        <v>3075</v>
      </c>
      <c r="I347" s="78" t="s">
        <v>1338</v>
      </c>
      <c r="J347" s="78" t="s">
        <v>1731</v>
      </c>
      <c r="K347" s="80" t="s">
        <v>38</v>
      </c>
      <c r="L347" s="81">
        <v>4500</v>
      </c>
      <c r="M347" s="82">
        <v>4500</v>
      </c>
      <c r="N347" s="78" t="s">
        <v>109</v>
      </c>
      <c r="O347" s="78" t="s">
        <v>1732</v>
      </c>
      <c r="P347" s="83" t="s">
        <v>387</v>
      </c>
      <c r="Q347" s="84" t="s">
        <v>233</v>
      </c>
      <c r="R347" s="84" t="s">
        <v>214</v>
      </c>
      <c r="S347" s="84"/>
      <c r="T347" s="85"/>
      <c r="U347" s="78"/>
      <c r="V347" s="78"/>
      <c r="W347" s="78"/>
      <c r="X347" s="86">
        <v>4500</v>
      </c>
      <c r="Y347" s="86">
        <v>2869.66</v>
      </c>
      <c r="Z347" s="87">
        <v>4500</v>
      </c>
      <c r="AA347" s="88">
        <v>0</v>
      </c>
      <c r="AB347" s="89"/>
      <c r="AC347" s="90"/>
      <c r="AD347" s="91" t="str">
        <f>VLOOKUP($G347,'[1]datos totales (FINAL) 2022'!$A$2:$F$408,3,FALSE)</f>
        <v>SI</v>
      </c>
      <c r="AE347" s="78" t="str">
        <f>VLOOKUP($G347,'[1]datos totales (FINAL) 2022'!$A$2:$F$408,4,FALSE)</f>
        <v>OBJETIVO 9: CONSTRUIR INFRAESTRUCTURAS RESILIENTES, PROMOVER LA INDUSTRIALIZACIÓN SOSTENIBLE Y FOMENTAR LA INNOVACIÓN</v>
      </c>
      <c r="AF347" s="92" t="str">
        <f>VLOOKUP($G347,'[1]datos totales (FINAL) 2022'!$A$2:$F$408,5,FALSE)</f>
        <v>Meta 9.4</v>
      </c>
      <c r="AG347" s="93" t="str">
        <f>VLOOKUP($G347,'[1]datos totales (FINAL) 2022'!$A$2:$F$408,6,FALSE)</f>
        <v>También DOS 3, 4, 5</v>
      </c>
    </row>
    <row r="348" spans="1:33" ht="46.5" customHeight="1" x14ac:dyDescent="0.25">
      <c r="A348" s="78" t="s">
        <v>2944</v>
      </c>
      <c r="B348" s="78" t="s">
        <v>2944</v>
      </c>
      <c r="C348" s="79" t="s">
        <v>38</v>
      </c>
      <c r="D348" s="78" t="s">
        <v>2859</v>
      </c>
      <c r="E348" s="78" t="s">
        <v>2843</v>
      </c>
      <c r="F348" s="78" t="s">
        <v>494</v>
      </c>
      <c r="G348" s="92" t="s">
        <v>3076</v>
      </c>
      <c r="H348" s="92" t="s">
        <v>3077</v>
      </c>
      <c r="I348" s="78" t="s">
        <v>1733</v>
      </c>
      <c r="J348" s="78" t="s">
        <v>1734</v>
      </c>
      <c r="K348" s="80" t="s">
        <v>38</v>
      </c>
      <c r="L348" s="81">
        <v>1000</v>
      </c>
      <c r="M348" s="82">
        <v>1000</v>
      </c>
      <c r="N348" s="78" t="s">
        <v>109</v>
      </c>
      <c r="O348" s="78" t="s">
        <v>1735</v>
      </c>
      <c r="P348" s="83" t="s">
        <v>387</v>
      </c>
      <c r="Q348" s="84" t="s">
        <v>232</v>
      </c>
      <c r="R348" s="84" t="s">
        <v>217</v>
      </c>
      <c r="S348" s="84"/>
      <c r="T348" s="85" t="s">
        <v>1736</v>
      </c>
      <c r="U348" s="78" t="s">
        <v>1737</v>
      </c>
      <c r="V348" s="78" t="s">
        <v>4365</v>
      </c>
      <c r="W348" s="78" t="s">
        <v>1737</v>
      </c>
      <c r="X348" s="86">
        <v>1000</v>
      </c>
      <c r="Y348" s="86">
        <v>1000</v>
      </c>
      <c r="Z348" s="87">
        <v>1000</v>
      </c>
      <c r="AA348" s="88">
        <v>0</v>
      </c>
      <c r="AB348" s="89"/>
      <c r="AC348" s="90"/>
      <c r="AD348" s="91" t="str">
        <f>VLOOKUP($G348,'[1]datos totales (FINAL) 2022'!$A$2:$F$408,3,FALSE)</f>
        <v>SI</v>
      </c>
      <c r="AE348" s="78" t="str">
        <f>VLOOKUP($G348,'[1]datos totales (FINAL) 2022'!$A$2:$F$408,4,FALSE)</f>
        <v>OBJETIVO 16: PROMOVER SOCIEDADES JUSTAS, PACÍFICAS E INCLUSIVAS</v>
      </c>
      <c r="AF348" s="92" t="str">
        <f>VLOOKUP($G348,'[1]datos totales (FINAL) 2022'!$A$2:$F$408,5,FALSE)</f>
        <v>Meta 16.6</v>
      </c>
      <c r="AG348" s="93" t="str">
        <f>VLOOKUP($G348,'[1]datos totales (FINAL) 2022'!$A$2:$F$408,6,FALSE)</f>
        <v>También ODS 3, 4, 5</v>
      </c>
    </row>
    <row r="349" spans="1:33" ht="46.5" customHeight="1" x14ac:dyDescent="0.25">
      <c r="A349" s="78" t="s">
        <v>2944</v>
      </c>
      <c r="B349" s="78" t="s">
        <v>2944</v>
      </c>
      <c r="C349" s="79" t="s">
        <v>38</v>
      </c>
      <c r="D349" s="78" t="s">
        <v>2999</v>
      </c>
      <c r="E349" s="78" t="s">
        <v>2843</v>
      </c>
      <c r="F349" s="78" t="s">
        <v>498</v>
      </c>
      <c r="G349" s="92" t="s">
        <v>3078</v>
      </c>
      <c r="H349" s="92" t="s">
        <v>3079</v>
      </c>
      <c r="I349" s="78" t="s">
        <v>1721</v>
      </c>
      <c r="J349" s="78" t="s">
        <v>1722</v>
      </c>
      <c r="K349" s="80" t="s">
        <v>38</v>
      </c>
      <c r="L349" s="81">
        <v>6150</v>
      </c>
      <c r="M349" s="82">
        <v>1000</v>
      </c>
      <c r="N349" s="78" t="s">
        <v>109</v>
      </c>
      <c r="O349" s="78" t="s">
        <v>1723</v>
      </c>
      <c r="P349" s="83" t="s">
        <v>387</v>
      </c>
      <c r="Q349" s="84" t="s">
        <v>232</v>
      </c>
      <c r="R349" s="84" t="s">
        <v>217</v>
      </c>
      <c r="S349" s="84"/>
      <c r="T349" s="85" t="s">
        <v>1724</v>
      </c>
      <c r="U349" s="78" t="s">
        <v>4363</v>
      </c>
      <c r="V349" s="78" t="s">
        <v>4870</v>
      </c>
      <c r="W349" s="78" t="s">
        <v>4363</v>
      </c>
      <c r="X349" s="86">
        <v>2090</v>
      </c>
      <c r="Y349" s="86">
        <v>0</v>
      </c>
      <c r="Z349" s="87">
        <v>1000</v>
      </c>
      <c r="AA349" s="88">
        <v>1090</v>
      </c>
      <c r="AB349" s="89"/>
      <c r="AC349" s="90"/>
      <c r="AD349" s="91" t="str">
        <f>VLOOKUP($G349,'[1]datos totales (FINAL) 2022'!$A$2:$F$408,3,FALSE)</f>
        <v>SI</v>
      </c>
      <c r="AE349" s="78" t="str">
        <f>VLOOKUP($G349,'[1]datos totales (FINAL) 2022'!$A$2:$F$408,4,FALSE)</f>
        <v>OBJETIVO 4: GARANTIZAR UNA EDUCACIÓN INCLUSIVA, EQUITATIVA Y DE CALIDAD Y PROMOVER OPORTUNIDADES DE APRENDIZAJE DURANTE TODA LA VIDA PARA TODOS</v>
      </c>
      <c r="AF349" s="92" t="str">
        <f>VLOOKUP($G349,'[1]datos totales (FINAL) 2022'!$A$2:$F$408,5,FALSE)</f>
        <v>Metas 4.3, 4.4 y 4.5</v>
      </c>
      <c r="AG349" s="93" t="str">
        <f>VLOOKUP($G349,'[1]datos totales (FINAL) 2022'!$A$2:$F$408,6,FALSE)</f>
        <v>También ODS 3, y 5</v>
      </c>
    </row>
    <row r="350" spans="1:33" ht="46.5" customHeight="1" x14ac:dyDescent="0.25">
      <c r="A350" s="78" t="s">
        <v>2944</v>
      </c>
      <c r="B350" s="78" t="s">
        <v>2944</v>
      </c>
      <c r="C350" s="79" t="s">
        <v>38</v>
      </c>
      <c r="D350" s="78" t="s">
        <v>2999</v>
      </c>
      <c r="E350" s="78" t="s">
        <v>2843</v>
      </c>
      <c r="F350" s="78" t="s">
        <v>498</v>
      </c>
      <c r="G350" s="92" t="s">
        <v>3078</v>
      </c>
      <c r="H350" s="92" t="s">
        <v>3079</v>
      </c>
      <c r="I350" s="78" t="s">
        <v>1721</v>
      </c>
      <c r="J350" s="78" t="s">
        <v>1726</v>
      </c>
      <c r="K350" s="80" t="s">
        <v>38</v>
      </c>
      <c r="L350" s="81"/>
      <c r="M350" s="82">
        <v>4200</v>
      </c>
      <c r="N350" s="78" t="s">
        <v>109</v>
      </c>
      <c r="O350" s="78"/>
      <c r="P350" s="83" t="s">
        <v>387</v>
      </c>
      <c r="Q350" s="84" t="s">
        <v>232</v>
      </c>
      <c r="R350" s="84" t="s">
        <v>217</v>
      </c>
      <c r="S350" s="84"/>
      <c r="T350" s="85" t="s">
        <v>1727</v>
      </c>
      <c r="U350" s="78" t="s">
        <v>1725</v>
      </c>
      <c r="V350" s="78"/>
      <c r="W350" s="78" t="s">
        <v>1725</v>
      </c>
      <c r="X350" s="86">
        <v>3060</v>
      </c>
      <c r="Y350" s="86">
        <v>4200</v>
      </c>
      <c r="Z350" s="87">
        <v>4200</v>
      </c>
      <c r="AA350" s="88">
        <v>-1140</v>
      </c>
      <c r="AB350" s="89"/>
      <c r="AC350" s="90"/>
      <c r="AD350" s="91" t="str">
        <f>VLOOKUP($G350,'[1]datos totales (FINAL) 2022'!$A$2:$F$408,3,FALSE)</f>
        <v>SI</v>
      </c>
      <c r="AE350" s="78" t="str">
        <f>VLOOKUP($G350,'[1]datos totales (FINAL) 2022'!$A$2:$F$408,4,FALSE)</f>
        <v>OBJETIVO 4: GARANTIZAR UNA EDUCACIÓN INCLUSIVA, EQUITATIVA Y DE CALIDAD Y PROMOVER OPORTUNIDADES DE APRENDIZAJE DURANTE TODA LA VIDA PARA TODOS</v>
      </c>
      <c r="AF350" s="92" t="str">
        <f>VLOOKUP($G350,'[1]datos totales (FINAL) 2022'!$A$2:$F$408,5,FALSE)</f>
        <v>Metas 4.3, 4.4 y 4.5</v>
      </c>
      <c r="AG350" s="93" t="str">
        <f>VLOOKUP($G350,'[1]datos totales (FINAL) 2022'!$A$2:$F$408,6,FALSE)</f>
        <v>También ODS 3, y 5</v>
      </c>
    </row>
    <row r="351" spans="1:33" ht="46.5" customHeight="1" x14ac:dyDescent="0.25">
      <c r="A351" s="78" t="s">
        <v>2944</v>
      </c>
      <c r="B351" s="78" t="s">
        <v>2944</v>
      </c>
      <c r="C351" s="79" t="s">
        <v>38</v>
      </c>
      <c r="D351" s="78" t="s">
        <v>2999</v>
      </c>
      <c r="E351" s="78" t="s">
        <v>2843</v>
      </c>
      <c r="F351" s="78" t="s">
        <v>498</v>
      </c>
      <c r="G351" s="92" t="s">
        <v>3078</v>
      </c>
      <c r="H351" s="92" t="s">
        <v>3079</v>
      </c>
      <c r="I351" s="78" t="s">
        <v>1721</v>
      </c>
      <c r="J351" s="78" t="s">
        <v>1728</v>
      </c>
      <c r="K351" s="80" t="s">
        <v>38</v>
      </c>
      <c r="L351" s="81"/>
      <c r="M351" s="82">
        <v>950</v>
      </c>
      <c r="N351" s="78" t="s">
        <v>109</v>
      </c>
      <c r="O351" s="78"/>
      <c r="P351" s="83" t="s">
        <v>387</v>
      </c>
      <c r="Q351" s="84" t="s">
        <v>232</v>
      </c>
      <c r="R351" s="84" t="s">
        <v>222</v>
      </c>
      <c r="S351" s="84"/>
      <c r="T351" s="85" t="s">
        <v>1729</v>
      </c>
      <c r="U351" s="78" t="s">
        <v>1730</v>
      </c>
      <c r="V351" s="78"/>
      <c r="W351" s="78" t="s">
        <v>1730</v>
      </c>
      <c r="X351" s="86">
        <v>1000</v>
      </c>
      <c r="Y351" s="86">
        <v>1170.8399999999999</v>
      </c>
      <c r="Z351" s="87">
        <v>950</v>
      </c>
      <c r="AA351" s="88">
        <v>50</v>
      </c>
      <c r="AB351" s="89"/>
      <c r="AC351" s="90"/>
      <c r="AD351" s="91" t="str">
        <f>VLOOKUP($G351,'[1]datos totales (FINAL) 2022'!$A$2:$F$408,3,FALSE)</f>
        <v>SI</v>
      </c>
      <c r="AE351" s="78" t="str">
        <f>VLOOKUP($G351,'[1]datos totales (FINAL) 2022'!$A$2:$F$408,4,FALSE)</f>
        <v>OBJETIVO 4: GARANTIZAR UNA EDUCACIÓN INCLUSIVA, EQUITATIVA Y DE CALIDAD Y PROMOVER OPORTUNIDADES DE APRENDIZAJE DURANTE TODA LA VIDA PARA TODOS</v>
      </c>
      <c r="AF351" s="92" t="str">
        <f>VLOOKUP($G351,'[1]datos totales (FINAL) 2022'!$A$2:$F$408,5,FALSE)</f>
        <v>Metas 4.3, 4.4 y 4.5</v>
      </c>
      <c r="AG351" s="93" t="str">
        <f>VLOOKUP($G351,'[1]datos totales (FINAL) 2022'!$A$2:$F$408,6,FALSE)</f>
        <v>También ODS 3, y 5</v>
      </c>
    </row>
    <row r="352" spans="1:33" ht="46.5" customHeight="1" x14ac:dyDescent="0.25">
      <c r="A352" s="78" t="s">
        <v>2944</v>
      </c>
      <c r="B352" s="78" t="s">
        <v>2944</v>
      </c>
      <c r="C352" s="79" t="s">
        <v>201</v>
      </c>
      <c r="D352" s="78" t="s">
        <v>2845</v>
      </c>
      <c r="E352" s="78" t="s">
        <v>2843</v>
      </c>
      <c r="F352" s="78" t="s">
        <v>494</v>
      </c>
      <c r="G352" s="92" t="s">
        <v>3080</v>
      </c>
      <c r="H352" s="92" t="s">
        <v>3081</v>
      </c>
      <c r="I352" s="78" t="s">
        <v>1338</v>
      </c>
      <c r="J352" s="78" t="s">
        <v>1738</v>
      </c>
      <c r="K352" s="80" t="s">
        <v>201</v>
      </c>
      <c r="L352" s="81">
        <v>5000</v>
      </c>
      <c r="M352" s="82">
        <v>5000</v>
      </c>
      <c r="N352" s="78"/>
      <c r="O352" s="78" t="s">
        <v>1739</v>
      </c>
      <c r="P352" s="83" t="s">
        <v>233</v>
      </c>
      <c r="Q352" s="84"/>
      <c r="R352" s="84"/>
      <c r="S352" s="84"/>
      <c r="T352" s="85"/>
      <c r="U352" s="78"/>
      <c r="V352" s="78"/>
      <c r="W352" s="78"/>
      <c r="X352" s="86">
        <v>5000</v>
      </c>
      <c r="Y352" s="86">
        <v>3959.42</v>
      </c>
      <c r="Z352" s="87">
        <v>5000</v>
      </c>
      <c r="AA352" s="88"/>
      <c r="AB352" s="89">
        <v>0</v>
      </c>
      <c r="AC352" s="90"/>
      <c r="AD352" s="91" t="str">
        <f>VLOOKUP($G352,'[1]datos totales (FINAL) 2022'!$A$2:$F$408,3,FALSE)</f>
        <v>SI</v>
      </c>
      <c r="AE352" s="78" t="str">
        <f>VLOOKUP($G352,'[1]datos totales (FINAL) 2022'!$A$2:$F$408,4,FALSE)</f>
        <v>OBJETIVO 4: GARANTIZAR UNA EDUCACIÓN INCLUSIVA, EQUITATIVA Y DE CALIDAD Y PROMOVER OPORTUNIDADES DE APRENDIZAJE DURANTE TODA LA VIDA PARA TODOS</v>
      </c>
      <c r="AF352" s="92" t="str">
        <f>VLOOKUP($G352,'[1]datos totales (FINAL) 2022'!$A$2:$F$408,5,FALSE)</f>
        <v>Metas 4.3, 4.4 y 4.5</v>
      </c>
      <c r="AG352" s="93" t="str">
        <f>VLOOKUP($G352,'[1]datos totales (FINAL) 2022'!$A$2:$F$408,6,FALSE)</f>
        <v>También ODS 3, y 5</v>
      </c>
    </row>
    <row r="353" spans="1:33" ht="46.5" hidden="1" customHeight="1" x14ac:dyDescent="0.25">
      <c r="A353" s="78" t="s">
        <v>2944</v>
      </c>
      <c r="B353" s="78" t="s">
        <v>2944</v>
      </c>
      <c r="C353" s="79" t="s">
        <v>201</v>
      </c>
      <c r="D353" s="78" t="s">
        <v>3069</v>
      </c>
      <c r="E353" s="78" t="s">
        <v>2843</v>
      </c>
      <c r="F353" s="78" t="s">
        <v>494</v>
      </c>
      <c r="G353" s="78" t="s">
        <v>3082</v>
      </c>
      <c r="H353" s="78" t="s">
        <v>3083</v>
      </c>
      <c r="I353" s="78"/>
      <c r="J353" s="78"/>
      <c r="K353" s="80"/>
      <c r="L353" s="81">
        <v>0</v>
      </c>
      <c r="M353" s="82"/>
      <c r="N353" s="78"/>
      <c r="O353" s="78"/>
      <c r="P353" s="83"/>
      <c r="Q353" s="84"/>
      <c r="R353" s="84"/>
      <c r="S353" s="84"/>
      <c r="T353" s="85"/>
      <c r="U353" s="78"/>
      <c r="V353" s="78"/>
      <c r="W353" s="78"/>
      <c r="X353" s="86"/>
      <c r="Y353" s="86"/>
      <c r="Z353" s="87"/>
      <c r="AA353" s="88"/>
      <c r="AB353" s="89"/>
      <c r="AC353" s="90"/>
      <c r="AD353" s="94" t="s">
        <v>232</v>
      </c>
      <c r="AE353" s="89" t="s">
        <v>223</v>
      </c>
      <c r="AF353" s="95" t="s">
        <v>5270</v>
      </c>
      <c r="AG353" s="96" t="s">
        <v>5271</v>
      </c>
    </row>
    <row r="354" spans="1:33" ht="46.5" customHeight="1" x14ac:dyDescent="0.25">
      <c r="A354" s="78" t="s">
        <v>2944</v>
      </c>
      <c r="B354" s="78" t="s">
        <v>2944</v>
      </c>
      <c r="C354" s="79" t="s">
        <v>201</v>
      </c>
      <c r="D354" s="78" t="s">
        <v>2999</v>
      </c>
      <c r="E354" s="78" t="s">
        <v>2843</v>
      </c>
      <c r="F354" s="78" t="s">
        <v>3084</v>
      </c>
      <c r="G354" s="92" t="s">
        <v>3085</v>
      </c>
      <c r="H354" s="92" t="s">
        <v>3086</v>
      </c>
      <c r="I354" s="78" t="s">
        <v>1743</v>
      </c>
      <c r="J354" s="78" t="s">
        <v>1744</v>
      </c>
      <c r="K354" s="80" t="s">
        <v>201</v>
      </c>
      <c r="L354" s="81">
        <v>88700</v>
      </c>
      <c r="M354" s="82">
        <v>92000</v>
      </c>
      <c r="N354" s="78"/>
      <c r="O354" s="78" t="s">
        <v>1745</v>
      </c>
      <c r="P354" s="83" t="s">
        <v>232</v>
      </c>
      <c r="Q354" s="84" t="s">
        <v>227</v>
      </c>
      <c r="R354" s="84"/>
      <c r="S354" s="84" t="s">
        <v>1746</v>
      </c>
      <c r="T354" s="85" t="s">
        <v>4872</v>
      </c>
      <c r="U354" s="78">
        <v>1</v>
      </c>
      <c r="V354" s="78">
        <v>1</v>
      </c>
      <c r="W354" s="78">
        <v>1</v>
      </c>
      <c r="X354" s="86">
        <v>88700</v>
      </c>
      <c r="Y354" s="86">
        <v>2430</v>
      </c>
      <c r="Z354" s="87">
        <v>92000</v>
      </c>
      <c r="AA354" s="88"/>
      <c r="AB354" s="89" t="s">
        <v>1748</v>
      </c>
      <c r="AC354" s="90"/>
      <c r="AD354" s="91" t="str">
        <f>VLOOKUP($G354,'[1]datos totales (FINAL) 2022'!$A$2:$F$408,3,FALSE)</f>
        <v>SI</v>
      </c>
      <c r="AE354" s="78" t="str">
        <f>VLOOKUP($G354,'[1]datos totales (FINAL) 2022'!$A$2:$F$408,4,FALSE)</f>
        <v>OBJETIVO 4: GARANTIZAR UNA EDUCACIÓN INCLUSIVA, EQUITATIVA Y DE CALIDAD Y PROMOVER OPORTUNIDADES DE APRENDIZAJE DURANTE TODA LA VIDA PARA TODOS</v>
      </c>
      <c r="AF354" s="92" t="str">
        <f>VLOOKUP($G354,'[1]datos totales (FINAL) 2022'!$A$2:$F$408,5,FALSE)</f>
        <v>Metas 4.3, 4.4 y 4.5</v>
      </c>
      <c r="AG354" s="93" t="str">
        <f>VLOOKUP($G354,'[1]datos totales (FINAL) 2022'!$A$2:$F$408,6,FALSE)</f>
        <v>También ODS 3, y 9</v>
      </c>
    </row>
    <row r="355" spans="1:33" ht="46.5" hidden="1" customHeight="1" x14ac:dyDescent="0.25">
      <c r="A355" s="78" t="s">
        <v>2944</v>
      </c>
      <c r="B355" s="78" t="s">
        <v>2944</v>
      </c>
      <c r="C355" s="79" t="s">
        <v>201</v>
      </c>
      <c r="D355" s="78" t="s">
        <v>3005</v>
      </c>
      <c r="E355" s="78" t="s">
        <v>2843</v>
      </c>
      <c r="F355" s="78" t="s">
        <v>3087</v>
      </c>
      <c r="G355" s="78" t="s">
        <v>3088</v>
      </c>
      <c r="H355" s="78" t="s">
        <v>3089</v>
      </c>
      <c r="I355" s="78"/>
      <c r="J355" s="78"/>
      <c r="K355" s="80"/>
      <c r="L355" s="81">
        <v>0</v>
      </c>
      <c r="M355" s="82"/>
      <c r="N355" s="78"/>
      <c r="O355" s="78"/>
      <c r="P355" s="83"/>
      <c r="Q355" s="84"/>
      <c r="R355" s="84"/>
      <c r="S355" s="84"/>
      <c r="T355" s="85"/>
      <c r="U355" s="78"/>
      <c r="V355" s="78"/>
      <c r="W355" s="78"/>
      <c r="X355" s="86"/>
      <c r="Y355" s="86"/>
      <c r="Z355" s="87"/>
      <c r="AA355" s="88"/>
      <c r="AB355" s="89"/>
      <c r="AC355" s="90"/>
      <c r="AD355" s="94" t="s">
        <v>232</v>
      </c>
      <c r="AE355" s="89" t="s">
        <v>223</v>
      </c>
      <c r="AF355" s="95" t="s">
        <v>5272</v>
      </c>
      <c r="AG355" s="96" t="s">
        <v>5273</v>
      </c>
    </row>
    <row r="356" spans="1:33" ht="46.5" customHeight="1" x14ac:dyDescent="0.25">
      <c r="A356" s="78" t="s">
        <v>2944</v>
      </c>
      <c r="B356" s="78" t="s">
        <v>2944</v>
      </c>
      <c r="C356" s="79" t="s">
        <v>201</v>
      </c>
      <c r="D356" s="78" t="s">
        <v>3012</v>
      </c>
      <c r="E356" s="78" t="s">
        <v>2843</v>
      </c>
      <c r="F356" s="78" t="s">
        <v>1763</v>
      </c>
      <c r="G356" s="92" t="s">
        <v>3090</v>
      </c>
      <c r="H356" s="92" t="s">
        <v>3091</v>
      </c>
      <c r="I356" s="78" t="s">
        <v>1740</v>
      </c>
      <c r="J356" s="78" t="s">
        <v>1741</v>
      </c>
      <c r="K356" s="80" t="s">
        <v>201</v>
      </c>
      <c r="L356" s="81">
        <v>3000</v>
      </c>
      <c r="M356" s="82">
        <v>3500</v>
      </c>
      <c r="N356" s="78"/>
      <c r="O356" s="78" t="s">
        <v>1742</v>
      </c>
      <c r="P356" s="83" t="s">
        <v>233</v>
      </c>
      <c r="Q356" s="84" t="s">
        <v>214</v>
      </c>
      <c r="R356" s="84"/>
      <c r="S356" s="84"/>
      <c r="T356" s="85" t="s">
        <v>4873</v>
      </c>
      <c r="U356" s="78">
        <v>1</v>
      </c>
      <c r="V356" s="78">
        <v>1</v>
      </c>
      <c r="W356" s="78">
        <v>1</v>
      </c>
      <c r="X356" s="86">
        <v>3000</v>
      </c>
      <c r="Y356" s="86">
        <v>2285</v>
      </c>
      <c r="Z356" s="87">
        <v>3500</v>
      </c>
      <c r="AA356" s="88"/>
      <c r="AB356" s="89" t="s">
        <v>1747</v>
      </c>
      <c r="AC356" s="90"/>
      <c r="AD356" s="91" t="str">
        <f>VLOOKUP($G356,'[1]datos totales (FINAL) 2022'!$A$2:$F$408,3,FALSE)</f>
        <v>SI</v>
      </c>
      <c r="AE356" s="78" t="str">
        <f>VLOOKUP($G356,'[1]datos totales (FINAL) 2022'!$A$2:$F$408,4,FALSE)</f>
        <v>OBJETIVO 9: CONSTRUIR INFRAESTRUCTURAS RESILIENTES, PROMOVER LA INDUSTRIALIZACIÓN SOSTENIBLE Y FOMENTAR LA INNOVACIÓN</v>
      </c>
      <c r="AF356" s="92" t="str">
        <f>VLOOKUP($G356,'[1]datos totales (FINAL) 2022'!$A$2:$F$408,5,FALSE)</f>
        <v>Meta 9.4</v>
      </c>
      <c r="AG356" s="93" t="str">
        <f>VLOOKUP($G356,'[1]datos totales (FINAL) 2022'!$A$2:$F$408,6,FALSE)</f>
        <v>También ODS 3, 4, 5</v>
      </c>
    </row>
    <row r="357" spans="1:33" ht="46.5" customHeight="1" x14ac:dyDescent="0.25">
      <c r="A357" s="78" t="s">
        <v>3128</v>
      </c>
      <c r="B357" s="78" t="s">
        <v>3128</v>
      </c>
      <c r="C357" s="79" t="s">
        <v>40</v>
      </c>
      <c r="D357" s="78" t="s">
        <v>3147</v>
      </c>
      <c r="E357" s="78" t="s">
        <v>2911</v>
      </c>
      <c r="F357" s="78" t="s">
        <v>3148</v>
      </c>
      <c r="G357" s="92" t="s">
        <v>2673</v>
      </c>
      <c r="H357" s="92" t="s">
        <v>2674</v>
      </c>
      <c r="I357" s="78" t="s">
        <v>1087</v>
      </c>
      <c r="J357" s="78" t="s">
        <v>1088</v>
      </c>
      <c r="K357" s="80" t="s">
        <v>40</v>
      </c>
      <c r="L357" s="81">
        <v>25000</v>
      </c>
      <c r="M357" s="82">
        <v>25000</v>
      </c>
      <c r="N357" s="78" t="s">
        <v>109</v>
      </c>
      <c r="O357" s="78" t="s">
        <v>1089</v>
      </c>
      <c r="P357" s="83" t="s">
        <v>232</v>
      </c>
      <c r="Q357" s="84" t="s">
        <v>232</v>
      </c>
      <c r="R357" s="84" t="s">
        <v>223</v>
      </c>
      <c r="S357" s="84" t="s">
        <v>223</v>
      </c>
      <c r="T357" s="85" t="s">
        <v>1090</v>
      </c>
      <c r="U357" s="78" t="s">
        <v>1091</v>
      </c>
      <c r="V357" s="78" t="s">
        <v>1092</v>
      </c>
      <c r="W357" s="78" t="s">
        <v>1091</v>
      </c>
      <c r="X357" s="86">
        <v>25000</v>
      </c>
      <c r="Y357" s="86">
        <v>2500</v>
      </c>
      <c r="Z357" s="87">
        <v>25000</v>
      </c>
      <c r="AA357" s="88">
        <v>0</v>
      </c>
      <c r="AB357" s="89" t="s">
        <v>1093</v>
      </c>
      <c r="AC357" s="90"/>
      <c r="AD357" s="94" t="s">
        <v>232</v>
      </c>
      <c r="AE357" s="89" t="s">
        <v>223</v>
      </c>
      <c r="AF357" s="95" t="s">
        <v>4842</v>
      </c>
      <c r="AG357" s="96" t="s">
        <v>5274</v>
      </c>
    </row>
    <row r="358" spans="1:33" ht="46.5" customHeight="1" x14ac:dyDescent="0.25">
      <c r="A358" s="78" t="s">
        <v>3128</v>
      </c>
      <c r="B358" s="78" t="s">
        <v>3128</v>
      </c>
      <c r="C358" s="79" t="s">
        <v>40</v>
      </c>
      <c r="D358" s="78" t="s">
        <v>3147</v>
      </c>
      <c r="E358" s="78" t="s">
        <v>2911</v>
      </c>
      <c r="F358" s="78" t="s">
        <v>3149</v>
      </c>
      <c r="G358" s="92" t="s">
        <v>1211</v>
      </c>
      <c r="H358" s="92" t="s">
        <v>2683</v>
      </c>
      <c r="I358" s="78" t="s">
        <v>1094</v>
      </c>
      <c r="J358" s="78" t="s">
        <v>1095</v>
      </c>
      <c r="K358" s="80" t="s">
        <v>40</v>
      </c>
      <c r="L358" s="81">
        <v>60000</v>
      </c>
      <c r="M358" s="82">
        <v>60000</v>
      </c>
      <c r="N358" s="78" t="s">
        <v>109</v>
      </c>
      <c r="O358" s="78" t="s">
        <v>1096</v>
      </c>
      <c r="P358" s="83" t="s">
        <v>232</v>
      </c>
      <c r="Q358" s="84" t="s">
        <v>232</v>
      </c>
      <c r="R358" s="84" t="s">
        <v>223</v>
      </c>
      <c r="S358" s="84" t="s">
        <v>223</v>
      </c>
      <c r="T358" s="85" t="s">
        <v>1097</v>
      </c>
      <c r="U358" s="78" t="s">
        <v>1098</v>
      </c>
      <c r="V358" s="78" t="s">
        <v>1099</v>
      </c>
      <c r="W358" s="78" t="s">
        <v>1098</v>
      </c>
      <c r="X358" s="86">
        <v>60000</v>
      </c>
      <c r="Y358" s="86">
        <v>10000</v>
      </c>
      <c r="Z358" s="87">
        <v>60000</v>
      </c>
      <c r="AA358" s="88">
        <v>0</v>
      </c>
      <c r="AB358" s="89"/>
      <c r="AC358" s="90"/>
      <c r="AD358" s="94" t="s">
        <v>232</v>
      </c>
      <c r="AE358" s="89" t="s">
        <v>223</v>
      </c>
      <c r="AF358" s="95" t="s">
        <v>4842</v>
      </c>
      <c r="AG358" s="96" t="s">
        <v>5209</v>
      </c>
    </row>
    <row r="359" spans="1:33" ht="46.5" hidden="1" customHeight="1" x14ac:dyDescent="0.25">
      <c r="A359" s="78" t="s">
        <v>3128</v>
      </c>
      <c r="B359" s="78" t="s">
        <v>2814</v>
      </c>
      <c r="C359" s="79" t="s">
        <v>40</v>
      </c>
      <c r="D359" s="78" t="s">
        <v>3152</v>
      </c>
      <c r="E359" s="78" t="s">
        <v>2911</v>
      </c>
      <c r="F359" s="78" t="s">
        <v>3148</v>
      </c>
      <c r="G359" s="78" t="s">
        <v>3153</v>
      </c>
      <c r="H359" s="78" t="s">
        <v>3154</v>
      </c>
      <c r="I359" s="78"/>
      <c r="J359" s="78"/>
      <c r="K359" s="80"/>
      <c r="L359" s="81">
        <v>34000</v>
      </c>
      <c r="M359" s="82"/>
      <c r="N359" s="78"/>
      <c r="O359" s="78"/>
      <c r="P359" s="83"/>
      <c r="Q359" s="84"/>
      <c r="R359" s="84"/>
      <c r="S359" s="84"/>
      <c r="T359" s="85"/>
      <c r="U359" s="78"/>
      <c r="V359" s="78"/>
      <c r="W359" s="78"/>
      <c r="X359" s="86"/>
      <c r="Y359" s="86"/>
      <c r="Z359" s="87"/>
      <c r="AA359" s="88"/>
      <c r="AB359" s="89"/>
      <c r="AC359" s="90"/>
      <c r="AD359" s="94" t="s">
        <v>232</v>
      </c>
      <c r="AE359" s="89" t="s">
        <v>223</v>
      </c>
      <c r="AF359" s="95" t="s">
        <v>4842</v>
      </c>
      <c r="AG359" s="96"/>
    </row>
    <row r="360" spans="1:33" ht="46.5" customHeight="1" x14ac:dyDescent="0.25">
      <c r="A360" s="78" t="s">
        <v>3128</v>
      </c>
      <c r="B360" s="78" t="s">
        <v>3128</v>
      </c>
      <c r="C360" s="79" t="s">
        <v>40</v>
      </c>
      <c r="D360" s="78" t="s">
        <v>3171</v>
      </c>
      <c r="E360" s="78" t="s">
        <v>2911</v>
      </c>
      <c r="F360" s="78" t="s">
        <v>3148</v>
      </c>
      <c r="G360" s="92" t="s">
        <v>2675</v>
      </c>
      <c r="H360" s="92" t="s">
        <v>2676</v>
      </c>
      <c r="I360" s="78" t="s">
        <v>1104</v>
      </c>
      <c r="J360" s="78" t="s">
        <v>1105</v>
      </c>
      <c r="K360" s="80" t="s">
        <v>40</v>
      </c>
      <c r="L360" s="81">
        <v>11000</v>
      </c>
      <c r="M360" s="82">
        <v>18000</v>
      </c>
      <c r="N360" s="78" t="s">
        <v>109</v>
      </c>
      <c r="O360" s="78" t="s">
        <v>1106</v>
      </c>
      <c r="P360" s="83" t="s">
        <v>233</v>
      </c>
      <c r="Q360" s="84" t="s">
        <v>232</v>
      </c>
      <c r="R360" s="84" t="s">
        <v>223</v>
      </c>
      <c r="S360" s="84" t="s">
        <v>223</v>
      </c>
      <c r="T360" s="85" t="s">
        <v>1107</v>
      </c>
      <c r="U360" s="78" t="s">
        <v>1108</v>
      </c>
      <c r="V360" s="78" t="s">
        <v>1109</v>
      </c>
      <c r="W360" s="78" t="s">
        <v>1110</v>
      </c>
      <c r="X360" s="86">
        <v>11000</v>
      </c>
      <c r="Y360" s="86">
        <v>10000</v>
      </c>
      <c r="Z360" s="87">
        <v>18000</v>
      </c>
      <c r="AA360" s="88">
        <v>-7000</v>
      </c>
      <c r="AB360" s="89" t="s">
        <v>1111</v>
      </c>
      <c r="AC360" s="90"/>
      <c r="AD360" s="94" t="s">
        <v>232</v>
      </c>
      <c r="AE360" s="89" t="s">
        <v>223</v>
      </c>
      <c r="AF360" s="95" t="s">
        <v>4842</v>
      </c>
      <c r="AG360" s="96"/>
    </row>
    <row r="361" spans="1:33" ht="46.5" customHeight="1" x14ac:dyDescent="0.25">
      <c r="A361" s="78" t="s">
        <v>3128</v>
      </c>
      <c r="B361" s="78" t="s">
        <v>3128</v>
      </c>
      <c r="C361" s="79" t="s">
        <v>40</v>
      </c>
      <c r="D361" s="78" t="s">
        <v>3172</v>
      </c>
      <c r="E361" s="78" t="s">
        <v>2911</v>
      </c>
      <c r="F361" s="78" t="s">
        <v>3148</v>
      </c>
      <c r="G361" s="92" t="s">
        <v>1129</v>
      </c>
      <c r="H361" s="92" t="s">
        <v>1127</v>
      </c>
      <c r="I361" s="78" t="s">
        <v>1127</v>
      </c>
      <c r="J361" s="78" t="s">
        <v>1128</v>
      </c>
      <c r="K361" s="80" t="s">
        <v>40</v>
      </c>
      <c r="L361" s="81">
        <v>10000</v>
      </c>
      <c r="M361" s="82">
        <v>5000</v>
      </c>
      <c r="N361" s="78" t="s">
        <v>109</v>
      </c>
      <c r="O361" s="78" t="s">
        <v>1129</v>
      </c>
      <c r="P361" s="83" t="s">
        <v>233</v>
      </c>
      <c r="Q361" s="84" t="s">
        <v>232</v>
      </c>
      <c r="R361" s="84" t="s">
        <v>223</v>
      </c>
      <c r="S361" s="84" t="s">
        <v>223</v>
      </c>
      <c r="T361" s="85" t="s">
        <v>1130</v>
      </c>
      <c r="U361" s="78" t="s">
        <v>1131</v>
      </c>
      <c r="V361" s="78">
        <v>1</v>
      </c>
      <c r="W361" s="78" t="s">
        <v>1132</v>
      </c>
      <c r="X361" s="86">
        <v>10000</v>
      </c>
      <c r="Y361" s="86">
        <v>2400</v>
      </c>
      <c r="Z361" s="87">
        <v>5000</v>
      </c>
      <c r="AA361" s="88">
        <v>5000</v>
      </c>
      <c r="AB361" s="89"/>
      <c r="AC361" s="90"/>
      <c r="AD361" s="94" t="s">
        <v>232</v>
      </c>
      <c r="AE361" s="89" t="s">
        <v>223</v>
      </c>
      <c r="AF361" s="95" t="s">
        <v>4842</v>
      </c>
      <c r="AG361" s="96" t="s">
        <v>5275</v>
      </c>
    </row>
    <row r="362" spans="1:33" ht="46.5" hidden="1" customHeight="1" x14ac:dyDescent="0.25">
      <c r="A362" s="78" t="s">
        <v>3128</v>
      </c>
      <c r="B362" s="78" t="s">
        <v>3128</v>
      </c>
      <c r="C362" s="79" t="s">
        <v>40</v>
      </c>
      <c r="D362" s="78" t="s">
        <v>3173</v>
      </c>
      <c r="E362" s="78" t="s">
        <v>2911</v>
      </c>
      <c r="F362" s="78" t="s">
        <v>3174</v>
      </c>
      <c r="G362" s="78" t="s">
        <v>3175</v>
      </c>
      <c r="H362" s="78" t="s">
        <v>3176</v>
      </c>
      <c r="I362" s="78"/>
      <c r="J362" s="78"/>
      <c r="K362" s="80"/>
      <c r="L362" s="81">
        <v>23600</v>
      </c>
      <c r="M362" s="82"/>
      <c r="N362" s="78"/>
      <c r="O362" s="78"/>
      <c r="P362" s="83"/>
      <c r="Q362" s="84"/>
      <c r="R362" s="84"/>
      <c r="S362" s="84"/>
      <c r="T362" s="85"/>
      <c r="U362" s="78"/>
      <c r="V362" s="78"/>
      <c r="W362" s="78"/>
      <c r="X362" s="86"/>
      <c r="Y362" s="86"/>
      <c r="Z362" s="87"/>
      <c r="AA362" s="88"/>
      <c r="AB362" s="89"/>
      <c r="AC362" s="90"/>
      <c r="AD362" s="94" t="s">
        <v>232</v>
      </c>
      <c r="AE362" s="89" t="s">
        <v>218</v>
      </c>
      <c r="AF362" s="95" t="s">
        <v>5276</v>
      </c>
      <c r="AG362" s="96" t="s">
        <v>5277</v>
      </c>
    </row>
    <row r="363" spans="1:33" ht="46.5" customHeight="1" x14ac:dyDescent="0.25">
      <c r="A363" s="78" t="s">
        <v>3128</v>
      </c>
      <c r="B363" s="78" t="s">
        <v>3128</v>
      </c>
      <c r="C363" s="79" t="s">
        <v>40</v>
      </c>
      <c r="D363" s="78" t="s">
        <v>3186</v>
      </c>
      <c r="E363" s="78" t="s">
        <v>2911</v>
      </c>
      <c r="F363" s="78" t="s">
        <v>3187</v>
      </c>
      <c r="G363" s="92" t="s">
        <v>1135</v>
      </c>
      <c r="H363" s="92" t="s">
        <v>2686</v>
      </c>
      <c r="I363" s="78" t="s">
        <v>1133</v>
      </c>
      <c r="J363" s="78" t="s">
        <v>1134</v>
      </c>
      <c r="K363" s="80" t="s">
        <v>40</v>
      </c>
      <c r="L363" s="81">
        <v>10000</v>
      </c>
      <c r="M363" s="82">
        <v>10000</v>
      </c>
      <c r="N363" s="78" t="s">
        <v>109</v>
      </c>
      <c r="O363" s="78" t="s">
        <v>1135</v>
      </c>
      <c r="P363" s="83" t="s">
        <v>233</v>
      </c>
      <c r="Q363" s="84" t="s">
        <v>232</v>
      </c>
      <c r="R363" s="84" t="s">
        <v>223</v>
      </c>
      <c r="S363" s="84" t="s">
        <v>223</v>
      </c>
      <c r="T363" s="85" t="s">
        <v>1136</v>
      </c>
      <c r="U363" s="78" t="s">
        <v>1137</v>
      </c>
      <c r="V363" s="78">
        <v>4</v>
      </c>
      <c r="W363" s="78">
        <v>5</v>
      </c>
      <c r="X363" s="86">
        <v>10000</v>
      </c>
      <c r="Y363" s="86">
        <v>9999</v>
      </c>
      <c r="Z363" s="87">
        <v>10000</v>
      </c>
      <c r="AA363" s="88">
        <v>0</v>
      </c>
      <c r="AB363" s="89" t="s">
        <v>1138</v>
      </c>
      <c r="AC363" s="90"/>
      <c r="AD363" s="91" t="str">
        <f>VLOOKUP($G363,'[1]datos totales (FINAL) 2022'!$A$2:$F$408,3,FALSE)</f>
        <v>SI</v>
      </c>
      <c r="AE363" s="78" t="str">
        <f>VLOOKUP($G363,'[1]datos totales (FINAL) 2022'!$A$2:$F$408,4,FALSE)</f>
        <v>OBJETIVO 4: GARANTIZAR UNA EDUCACIÓN INCLUSIVA, EQUITATIVA Y DE CALIDAD Y PROMOVER OPORTUNIDADES DE APRENDIZAJE DURANTE TODA LA VIDA PARA TODOS</v>
      </c>
      <c r="AF363" s="92" t="str">
        <f>VLOOKUP($G363,'[1]datos totales (FINAL) 2022'!$A$2:$F$408,5,FALSE)</f>
        <v>Metas 4.3, 4.4 y 4.5</v>
      </c>
      <c r="AG363" s="93" t="str">
        <f>VLOOKUP($G363,'[1]datos totales (FINAL) 2022'!$A$2:$F$408,6,FALSE)</f>
        <v>También ODS 4 y 9</v>
      </c>
    </row>
    <row r="364" spans="1:33" ht="46.5" customHeight="1" x14ac:dyDescent="0.25">
      <c r="A364" s="78" t="s">
        <v>3128</v>
      </c>
      <c r="B364" s="78" t="s">
        <v>3128</v>
      </c>
      <c r="C364" s="79" t="s">
        <v>40</v>
      </c>
      <c r="D364" s="78" t="s">
        <v>3188</v>
      </c>
      <c r="E364" s="78" t="s">
        <v>2843</v>
      </c>
      <c r="F364" s="78" t="s">
        <v>3189</v>
      </c>
      <c r="G364" s="92" t="s">
        <v>3190</v>
      </c>
      <c r="H364" s="92" t="s">
        <v>1158</v>
      </c>
      <c r="I364" s="78" t="s">
        <v>1158</v>
      </c>
      <c r="J364" s="78" t="s">
        <v>1159</v>
      </c>
      <c r="K364" s="80" t="s">
        <v>40</v>
      </c>
      <c r="L364" s="81">
        <v>3000</v>
      </c>
      <c r="M364" s="82">
        <v>2000</v>
      </c>
      <c r="N364" s="78" t="s">
        <v>109</v>
      </c>
      <c r="O364" s="78" t="s">
        <v>1160</v>
      </c>
      <c r="P364" s="83" t="s">
        <v>233</v>
      </c>
      <c r="Q364" s="84" t="s">
        <v>232</v>
      </c>
      <c r="R364" s="84" t="s">
        <v>223</v>
      </c>
      <c r="S364" s="84" t="s">
        <v>223</v>
      </c>
      <c r="T364" s="85" t="s">
        <v>1161</v>
      </c>
      <c r="U364" s="78" t="s">
        <v>1162</v>
      </c>
      <c r="V364" s="78" t="s">
        <v>1163</v>
      </c>
      <c r="W364" s="78" t="s">
        <v>1164</v>
      </c>
      <c r="X364" s="86">
        <v>2000</v>
      </c>
      <c r="Y364" s="86">
        <v>0</v>
      </c>
      <c r="Z364" s="87">
        <v>2000</v>
      </c>
      <c r="AA364" s="88">
        <v>0</v>
      </c>
      <c r="AB364" s="89" t="s">
        <v>1165</v>
      </c>
      <c r="AC364" s="90"/>
      <c r="AD364" s="91" t="str">
        <f>VLOOKUP($G364,'[1]datos totales (FINAL) 2022'!$A$2:$F$408,3,FALSE)</f>
        <v>SI</v>
      </c>
      <c r="AE364" s="78" t="str">
        <f>VLOOKUP($G364,'[1]datos totales (FINAL) 2022'!$A$2:$F$408,4,FALSE)</f>
        <v>OBJETIVO 17: REVITALIZAR LA ALIANZA MUNDIAL PARA EL DESARROLLO SOSTENIBLE</v>
      </c>
      <c r="AF364" s="92">
        <f>VLOOKUP($G364,'[1]datos totales (FINAL) 2022'!$A$2:$F$408,5,FALSE)</f>
        <v>0</v>
      </c>
      <c r="AG364" s="93" t="str">
        <f>VLOOKUP($G364,'[1]datos totales (FINAL) 2022'!$A$2:$F$408,6,FALSE)</f>
        <v>También ODS 4 y 9</v>
      </c>
    </row>
    <row r="365" spans="1:33" ht="46.5" customHeight="1" x14ac:dyDescent="0.25">
      <c r="A365" s="78" t="s">
        <v>3128</v>
      </c>
      <c r="B365" s="78" t="s">
        <v>3128</v>
      </c>
      <c r="C365" s="79" t="s">
        <v>40</v>
      </c>
      <c r="D365" s="78" t="s">
        <v>3191</v>
      </c>
      <c r="E365" s="78" t="s">
        <v>2911</v>
      </c>
      <c r="F365" s="78" t="s">
        <v>3148</v>
      </c>
      <c r="G365" s="92" t="s">
        <v>2684</v>
      </c>
      <c r="H365" s="92" t="s">
        <v>2685</v>
      </c>
      <c r="I365" s="78" t="s">
        <v>1139</v>
      </c>
      <c r="J365" s="78" t="s">
        <v>1140</v>
      </c>
      <c r="K365" s="80" t="s">
        <v>40</v>
      </c>
      <c r="L365" s="81">
        <v>30000</v>
      </c>
      <c r="M365" s="82">
        <v>40000</v>
      </c>
      <c r="N365" s="78" t="s">
        <v>109</v>
      </c>
      <c r="O365" s="78" t="s">
        <v>1141</v>
      </c>
      <c r="P365" s="83" t="s">
        <v>233</v>
      </c>
      <c r="Q365" s="84" t="s">
        <v>232</v>
      </c>
      <c r="R365" s="84" t="s">
        <v>223</v>
      </c>
      <c r="S365" s="84" t="s">
        <v>223</v>
      </c>
      <c r="T365" s="85" t="s">
        <v>1142</v>
      </c>
      <c r="U365" s="78" t="s">
        <v>1143</v>
      </c>
      <c r="V365" s="78" t="s">
        <v>1144</v>
      </c>
      <c r="W365" s="78" t="s">
        <v>1145</v>
      </c>
      <c r="X365" s="86">
        <v>40000</v>
      </c>
      <c r="Y365" s="86">
        <v>40000</v>
      </c>
      <c r="Z365" s="87">
        <v>40000</v>
      </c>
      <c r="AA365" s="88">
        <v>0</v>
      </c>
      <c r="AB365" s="89" t="s">
        <v>1146</v>
      </c>
      <c r="AC365" s="90"/>
      <c r="AD365" s="94" t="s">
        <v>232</v>
      </c>
      <c r="AE365" s="89" t="s">
        <v>223</v>
      </c>
      <c r="AF365" s="95"/>
      <c r="AG365" s="96" t="s">
        <v>5188</v>
      </c>
    </row>
    <row r="366" spans="1:33" ht="46.5" customHeight="1" x14ac:dyDescent="0.25">
      <c r="A366" s="78" t="s">
        <v>3128</v>
      </c>
      <c r="B366" s="78" t="s">
        <v>3128</v>
      </c>
      <c r="C366" s="79" t="s">
        <v>40</v>
      </c>
      <c r="D366" s="78" t="s">
        <v>3192</v>
      </c>
      <c r="E366" s="78" t="s">
        <v>2911</v>
      </c>
      <c r="F366" s="78" t="s">
        <v>3148</v>
      </c>
      <c r="G366" s="92" t="s">
        <v>2677</v>
      </c>
      <c r="H366" s="92" t="s">
        <v>1147</v>
      </c>
      <c r="I366" s="78" t="s">
        <v>1147</v>
      </c>
      <c r="J366" s="78" t="s">
        <v>1148</v>
      </c>
      <c r="K366" s="80" t="s">
        <v>40</v>
      </c>
      <c r="L366" s="81">
        <v>22000</v>
      </c>
      <c r="M366" s="82">
        <v>14000</v>
      </c>
      <c r="N366" s="78" t="s">
        <v>109</v>
      </c>
      <c r="O366" s="78" t="s">
        <v>1149</v>
      </c>
      <c r="P366" s="83" t="s">
        <v>233</v>
      </c>
      <c r="Q366" s="84" t="s">
        <v>232</v>
      </c>
      <c r="R366" s="84" t="s">
        <v>223</v>
      </c>
      <c r="S366" s="84" t="s">
        <v>223</v>
      </c>
      <c r="T366" s="85" t="s">
        <v>1150</v>
      </c>
      <c r="U366" s="78" t="s">
        <v>1151</v>
      </c>
      <c r="V366" s="78" t="s">
        <v>1152</v>
      </c>
      <c r="W366" s="78">
        <v>45</v>
      </c>
      <c r="X366" s="86">
        <v>17000</v>
      </c>
      <c r="Y366" s="86">
        <v>8400</v>
      </c>
      <c r="Z366" s="87">
        <v>14000</v>
      </c>
      <c r="AA366" s="88">
        <v>3000</v>
      </c>
      <c r="AB366" s="89" t="s">
        <v>1153</v>
      </c>
      <c r="AC366" s="90"/>
      <c r="AD366" s="94" t="s">
        <v>232</v>
      </c>
      <c r="AE366" s="89" t="s">
        <v>223</v>
      </c>
      <c r="AF366" s="95"/>
      <c r="AG366" s="96" t="s">
        <v>5188</v>
      </c>
    </row>
    <row r="367" spans="1:33" ht="46.5" customHeight="1" x14ac:dyDescent="0.25">
      <c r="A367" s="78" t="s">
        <v>3128</v>
      </c>
      <c r="B367" s="78" t="s">
        <v>3128</v>
      </c>
      <c r="C367" s="79" t="s">
        <v>40</v>
      </c>
      <c r="D367" s="78" t="s">
        <v>3193</v>
      </c>
      <c r="E367" s="78" t="s">
        <v>2911</v>
      </c>
      <c r="F367" s="78" t="s">
        <v>3148</v>
      </c>
      <c r="G367" s="92" t="s">
        <v>2678</v>
      </c>
      <c r="H367" s="92" t="s">
        <v>1112</v>
      </c>
      <c r="I367" s="78" t="s">
        <v>1112</v>
      </c>
      <c r="J367" s="78" t="s">
        <v>1113</v>
      </c>
      <c r="K367" s="80" t="s">
        <v>40</v>
      </c>
      <c r="L367" s="81">
        <v>5000</v>
      </c>
      <c r="M367" s="82">
        <v>6000</v>
      </c>
      <c r="N367" s="78" t="s">
        <v>109</v>
      </c>
      <c r="O367" s="78" t="s">
        <v>1114</v>
      </c>
      <c r="P367" s="83" t="s">
        <v>233</v>
      </c>
      <c r="Q367" s="84" t="s">
        <v>232</v>
      </c>
      <c r="R367" s="84" t="s">
        <v>224</v>
      </c>
      <c r="S367" s="84" t="s">
        <v>224</v>
      </c>
      <c r="T367" s="85" t="s">
        <v>1115</v>
      </c>
      <c r="U367" s="78" t="s">
        <v>1116</v>
      </c>
      <c r="V367" s="78" t="s">
        <v>1117</v>
      </c>
      <c r="W367" s="78" t="s">
        <v>1118</v>
      </c>
      <c r="X367" s="86">
        <v>5000</v>
      </c>
      <c r="Y367" s="86">
        <v>5000</v>
      </c>
      <c r="Z367" s="87">
        <v>6000</v>
      </c>
      <c r="AA367" s="88">
        <v>-1000</v>
      </c>
      <c r="AB367" s="89" t="s">
        <v>1119</v>
      </c>
      <c r="AC367" s="90"/>
      <c r="AD367" s="94" t="s">
        <v>232</v>
      </c>
      <c r="AE367" s="89" t="s">
        <v>222</v>
      </c>
      <c r="AF367" s="95"/>
      <c r="AG367" s="96" t="s">
        <v>5209</v>
      </c>
    </row>
    <row r="368" spans="1:33" ht="46.5" customHeight="1" x14ac:dyDescent="0.25">
      <c r="A368" s="78" t="s">
        <v>3128</v>
      </c>
      <c r="B368" s="78" t="s">
        <v>3128</v>
      </c>
      <c r="C368" s="79" t="s">
        <v>40</v>
      </c>
      <c r="D368" s="78" t="s">
        <v>3194</v>
      </c>
      <c r="E368" s="78" t="s">
        <v>2911</v>
      </c>
      <c r="F368" s="78" t="s">
        <v>3148</v>
      </c>
      <c r="G368" s="92" t="s">
        <v>1122</v>
      </c>
      <c r="H368" s="92" t="s">
        <v>2687</v>
      </c>
      <c r="I368" s="78" t="s">
        <v>1120</v>
      </c>
      <c r="J368" s="78" t="s">
        <v>1121</v>
      </c>
      <c r="K368" s="80" t="s">
        <v>40</v>
      </c>
      <c r="L368" s="81">
        <v>10000</v>
      </c>
      <c r="M368" s="82">
        <v>5000</v>
      </c>
      <c r="N368" s="78" t="s">
        <v>109</v>
      </c>
      <c r="O368" s="78" t="s">
        <v>1122</v>
      </c>
      <c r="P368" s="83" t="s">
        <v>233</v>
      </c>
      <c r="Q368" s="84" t="s">
        <v>232</v>
      </c>
      <c r="R368" s="84" t="s">
        <v>222</v>
      </c>
      <c r="S368" s="84" t="s">
        <v>222</v>
      </c>
      <c r="T368" s="85" t="s">
        <v>1123</v>
      </c>
      <c r="U368" s="78" t="s">
        <v>1124</v>
      </c>
      <c r="V368" s="78">
        <v>8</v>
      </c>
      <c r="W368" s="78" t="s">
        <v>1125</v>
      </c>
      <c r="X368" s="86">
        <v>5000</v>
      </c>
      <c r="Y368" s="86">
        <v>4000</v>
      </c>
      <c r="Z368" s="87">
        <v>5000</v>
      </c>
      <c r="AA368" s="88">
        <v>0</v>
      </c>
      <c r="AB368" s="89" t="s">
        <v>1126</v>
      </c>
      <c r="AC368" s="90"/>
      <c r="AD368" s="94" t="s">
        <v>232</v>
      </c>
      <c r="AE368" s="89" t="s">
        <v>222</v>
      </c>
      <c r="AF368" s="95" t="s">
        <v>5205</v>
      </c>
      <c r="AG368" s="96" t="s">
        <v>5209</v>
      </c>
    </row>
    <row r="369" spans="1:33" ht="46.5" customHeight="1" x14ac:dyDescent="0.25">
      <c r="A369" s="78" t="s">
        <v>3128</v>
      </c>
      <c r="B369" s="78" t="s">
        <v>3128</v>
      </c>
      <c r="C369" s="79" t="s">
        <v>40</v>
      </c>
      <c r="D369" s="78" t="s">
        <v>2845</v>
      </c>
      <c r="E369" s="78" t="s">
        <v>2843</v>
      </c>
      <c r="F369" s="78" t="s">
        <v>494</v>
      </c>
      <c r="G369" s="92" t="s">
        <v>3143</v>
      </c>
      <c r="H369" s="92" t="s">
        <v>3144</v>
      </c>
      <c r="I369" s="78" t="s">
        <v>1100</v>
      </c>
      <c r="J369" s="78" t="s">
        <v>1101</v>
      </c>
      <c r="K369" s="80" t="s">
        <v>40</v>
      </c>
      <c r="L369" s="81">
        <v>6000</v>
      </c>
      <c r="M369" s="82">
        <v>6000</v>
      </c>
      <c r="N369" s="78" t="s">
        <v>109</v>
      </c>
      <c r="O369" s="78" t="s">
        <v>1102</v>
      </c>
      <c r="P369" s="83" t="s">
        <v>233</v>
      </c>
      <c r="Q369" s="84" t="s">
        <v>233</v>
      </c>
      <c r="R369" s="84"/>
      <c r="S369" s="84"/>
      <c r="T369" s="85"/>
      <c r="U369" s="78"/>
      <c r="V369" s="78"/>
      <c r="W369" s="78"/>
      <c r="X369" s="86">
        <v>6000</v>
      </c>
      <c r="Y369" s="86">
        <v>2942.96</v>
      </c>
      <c r="Z369" s="87">
        <v>6000</v>
      </c>
      <c r="AA369" s="88">
        <v>0</v>
      </c>
      <c r="AB369" s="89" t="s">
        <v>1103</v>
      </c>
      <c r="AC369" s="90"/>
      <c r="AD369" s="91" t="str">
        <f>VLOOKUP($G369,'[1]datos totales (FINAL) 2022'!$A$2:$F$408,3,FALSE)</f>
        <v>SI</v>
      </c>
      <c r="AE369" s="78" t="str">
        <f>VLOOKUP($G369,'[1]datos totales (FINAL) 2022'!$A$2:$F$408,4,FALSE)</f>
        <v>OBJETIVO 17: REVITALIZAR LA ALIANZA MUNDIAL PARA EL DESARROLLO SOSTENIBLE</v>
      </c>
      <c r="AF369" s="92">
        <f>VLOOKUP($G369,'[1]datos totales (FINAL) 2022'!$A$2:$F$408,5,FALSE)</f>
        <v>0</v>
      </c>
      <c r="AG369" s="93">
        <f>VLOOKUP($G369,'[1]datos totales (FINAL) 2022'!$A$2:$F$408,6,FALSE)</f>
        <v>0</v>
      </c>
    </row>
    <row r="370" spans="1:33" ht="46.5" hidden="1" customHeight="1" x14ac:dyDescent="0.25">
      <c r="A370" s="78" t="s">
        <v>3128</v>
      </c>
      <c r="B370" s="78" t="s">
        <v>3128</v>
      </c>
      <c r="C370" s="79" t="s">
        <v>40</v>
      </c>
      <c r="D370" s="78" t="s">
        <v>3069</v>
      </c>
      <c r="E370" s="78" t="s">
        <v>2843</v>
      </c>
      <c r="F370" s="78" t="s">
        <v>494</v>
      </c>
      <c r="G370" s="78" t="s">
        <v>3145</v>
      </c>
      <c r="H370" s="78" t="s">
        <v>3146</v>
      </c>
      <c r="I370" s="78"/>
      <c r="J370" s="78"/>
      <c r="K370" s="80"/>
      <c r="L370" s="81">
        <v>0</v>
      </c>
      <c r="M370" s="82"/>
      <c r="N370" s="78"/>
      <c r="O370" s="78"/>
      <c r="P370" s="83"/>
      <c r="Q370" s="84"/>
      <c r="R370" s="84"/>
      <c r="S370" s="84"/>
      <c r="T370" s="85"/>
      <c r="U370" s="78"/>
      <c r="V370" s="78"/>
      <c r="W370" s="78"/>
      <c r="X370" s="86"/>
      <c r="Y370" s="86"/>
      <c r="Z370" s="87"/>
      <c r="AA370" s="88"/>
      <c r="AB370" s="89"/>
      <c r="AC370" s="90"/>
      <c r="AD370" s="94" t="s">
        <v>232</v>
      </c>
      <c r="AE370" s="89" t="s">
        <v>230</v>
      </c>
      <c r="AF370" s="95" t="s">
        <v>5232</v>
      </c>
      <c r="AG370" s="96"/>
    </row>
    <row r="371" spans="1:33" ht="46.5" customHeight="1" x14ac:dyDescent="0.25">
      <c r="A371" s="78" t="s">
        <v>3128</v>
      </c>
      <c r="B371" s="78" t="s">
        <v>3128</v>
      </c>
      <c r="C371" s="79" t="s">
        <v>40</v>
      </c>
      <c r="D371" s="78" t="s">
        <v>3150</v>
      </c>
      <c r="E371" s="78" t="s">
        <v>2911</v>
      </c>
      <c r="F371" s="78" t="s">
        <v>3151</v>
      </c>
      <c r="G371" s="92" t="s">
        <v>2679</v>
      </c>
      <c r="H371" s="92" t="s">
        <v>2680</v>
      </c>
      <c r="I371" s="78" t="s">
        <v>748</v>
      </c>
      <c r="J371" s="78" t="s">
        <v>1208</v>
      </c>
      <c r="K371" s="80" t="s">
        <v>40</v>
      </c>
      <c r="L371" s="81">
        <v>0</v>
      </c>
      <c r="M371" s="82">
        <v>20000</v>
      </c>
      <c r="N371" s="78" t="s">
        <v>109</v>
      </c>
      <c r="O371" s="78" t="s">
        <v>1209</v>
      </c>
      <c r="P371" s="83" t="s">
        <v>232</v>
      </c>
      <c r="Q371" s="84" t="s">
        <v>232</v>
      </c>
      <c r="R371" s="84" t="s">
        <v>222</v>
      </c>
      <c r="S371" s="84" t="s">
        <v>756</v>
      </c>
      <c r="T371" s="85" t="s">
        <v>752</v>
      </c>
      <c r="U371" s="78">
        <v>4</v>
      </c>
      <c r="V371" s="78" t="s">
        <v>4365</v>
      </c>
      <c r="W371" s="78">
        <v>4</v>
      </c>
      <c r="X371" s="86">
        <v>20000</v>
      </c>
      <c r="Y371" s="86">
        <v>0</v>
      </c>
      <c r="Z371" s="87">
        <v>20000</v>
      </c>
      <c r="AA371" s="88"/>
      <c r="AB371" s="89"/>
      <c r="AC371" s="90"/>
      <c r="AD371" s="94" t="s">
        <v>232</v>
      </c>
      <c r="AE371" s="89" t="s">
        <v>222</v>
      </c>
      <c r="AF371" s="95" t="s">
        <v>5205</v>
      </c>
      <c r="AG371" s="96" t="s">
        <v>5278</v>
      </c>
    </row>
    <row r="372" spans="1:33" ht="46.5" customHeight="1" x14ac:dyDescent="0.25">
      <c r="A372" s="78" t="s">
        <v>3128</v>
      </c>
      <c r="B372" s="78" t="s">
        <v>3128</v>
      </c>
      <c r="C372" s="79" t="s">
        <v>40</v>
      </c>
      <c r="D372" s="78" t="s">
        <v>3155</v>
      </c>
      <c r="E372" s="78" t="s">
        <v>2911</v>
      </c>
      <c r="F372" s="78" t="s">
        <v>3156</v>
      </c>
      <c r="G372" s="92" t="s">
        <v>2681</v>
      </c>
      <c r="H372" s="92" t="s">
        <v>2682</v>
      </c>
      <c r="I372" s="78" t="s">
        <v>748</v>
      </c>
      <c r="J372" s="78" t="s">
        <v>1206</v>
      </c>
      <c r="K372" s="80" t="s">
        <v>40</v>
      </c>
      <c r="L372" s="81">
        <v>0</v>
      </c>
      <c r="M372" s="82">
        <v>8000</v>
      </c>
      <c r="N372" s="78" t="s">
        <v>109</v>
      </c>
      <c r="O372" s="78" t="s">
        <v>1207</v>
      </c>
      <c r="P372" s="83" t="s">
        <v>232</v>
      </c>
      <c r="Q372" s="84" t="s">
        <v>232</v>
      </c>
      <c r="R372" s="84" t="s">
        <v>222</v>
      </c>
      <c r="S372" s="84" t="s">
        <v>756</v>
      </c>
      <c r="T372" s="85" t="s">
        <v>752</v>
      </c>
      <c r="U372" s="78">
        <v>4</v>
      </c>
      <c r="V372" s="78">
        <v>3</v>
      </c>
      <c r="W372" s="78">
        <v>4</v>
      </c>
      <c r="X372" s="86">
        <v>8000</v>
      </c>
      <c r="Y372" s="86">
        <v>6000</v>
      </c>
      <c r="Z372" s="87">
        <v>8000</v>
      </c>
      <c r="AA372" s="88"/>
      <c r="AB372" s="89"/>
      <c r="AC372" s="90"/>
      <c r="AD372" s="94" t="s">
        <v>232</v>
      </c>
      <c r="AE372" s="89" t="s">
        <v>222</v>
      </c>
      <c r="AF372" s="95" t="s">
        <v>5279</v>
      </c>
      <c r="AG372" s="96" t="s">
        <v>5278</v>
      </c>
    </row>
    <row r="373" spans="1:33" ht="46.5" customHeight="1" x14ac:dyDescent="0.25">
      <c r="A373" s="78" t="s">
        <v>3128</v>
      </c>
      <c r="B373" s="78" t="s">
        <v>3128</v>
      </c>
      <c r="C373" s="79" t="s">
        <v>40</v>
      </c>
      <c r="D373" s="78" t="s">
        <v>3157</v>
      </c>
      <c r="E373" s="78" t="s">
        <v>3158</v>
      </c>
      <c r="F373" s="78" t="s">
        <v>3159</v>
      </c>
      <c r="G373" s="92" t="s">
        <v>3160</v>
      </c>
      <c r="H373" s="92" t="s">
        <v>1080</v>
      </c>
      <c r="I373" s="78" t="s">
        <v>1080</v>
      </c>
      <c r="J373" s="78" t="s">
        <v>1081</v>
      </c>
      <c r="K373" s="80" t="s">
        <v>40</v>
      </c>
      <c r="L373" s="81">
        <v>2000</v>
      </c>
      <c r="M373" s="82">
        <v>2000</v>
      </c>
      <c r="N373" s="78" t="s">
        <v>109</v>
      </c>
      <c r="O373" s="78" t="s">
        <v>1082</v>
      </c>
      <c r="P373" s="83" t="s">
        <v>233</v>
      </c>
      <c r="Q373" s="84" t="s">
        <v>232</v>
      </c>
      <c r="R373" s="84" t="s">
        <v>222</v>
      </c>
      <c r="S373" s="84" t="s">
        <v>222</v>
      </c>
      <c r="T373" s="85" t="s">
        <v>1083</v>
      </c>
      <c r="U373" s="78" t="s">
        <v>1084</v>
      </c>
      <c r="V373" s="78" t="s">
        <v>1085</v>
      </c>
      <c r="W373" s="78" t="s">
        <v>1084</v>
      </c>
      <c r="X373" s="86">
        <v>2000</v>
      </c>
      <c r="Y373" s="86">
        <v>450</v>
      </c>
      <c r="Z373" s="87">
        <v>2000</v>
      </c>
      <c r="AA373" s="88">
        <v>0</v>
      </c>
      <c r="AB373" s="89" t="s">
        <v>1086</v>
      </c>
      <c r="AC373" s="90"/>
      <c r="AD373" s="91" t="str">
        <f>VLOOKUP($G373,'[1]datos totales (FINAL) 2022'!$A$2:$F$408,3,FALSE)</f>
        <v>SI</v>
      </c>
      <c r="AE373" s="78" t="str">
        <f>VLOOKUP($G373,'[1]datos totales (FINAL) 2022'!$A$2:$F$408,4,FALSE)</f>
        <v>OBJETIVO 8: PROMOVER EL CRECIMIENTO ECONÓMICO INCLUSIVO Y SOSTENIBLE, EL EMPLEO Y EL TRABAJO DECENTE PARA TODOS</v>
      </c>
      <c r="AF373" s="92">
        <f>VLOOKUP($G373,'[1]datos totales (FINAL) 2022'!$A$2:$F$408,5,FALSE)</f>
        <v>0</v>
      </c>
      <c r="AG373" s="93">
        <f>VLOOKUP($G373,'[1]datos totales (FINAL) 2022'!$A$2:$F$408,6,FALSE)</f>
        <v>0</v>
      </c>
    </row>
    <row r="374" spans="1:33" ht="46.5" customHeight="1" x14ac:dyDescent="0.25">
      <c r="A374" s="78" t="s">
        <v>3128</v>
      </c>
      <c r="B374" s="78" t="s">
        <v>3128</v>
      </c>
      <c r="C374" s="79" t="s">
        <v>40</v>
      </c>
      <c r="D374" s="78" t="s">
        <v>3161</v>
      </c>
      <c r="E374" s="78" t="s">
        <v>3158</v>
      </c>
      <c r="F374" s="78" t="s">
        <v>3162</v>
      </c>
      <c r="G374" s="92" t="s">
        <v>3163</v>
      </c>
      <c r="H374" s="92" t="s">
        <v>3164</v>
      </c>
      <c r="I374" s="78" t="s">
        <v>1177</v>
      </c>
      <c r="J374" s="78" t="s">
        <v>4430</v>
      </c>
      <c r="K374" s="80" t="s">
        <v>40</v>
      </c>
      <c r="L374" s="81">
        <v>0</v>
      </c>
      <c r="M374" s="82">
        <v>100000</v>
      </c>
      <c r="N374" s="78" t="s">
        <v>109</v>
      </c>
      <c r="O374" s="78" t="s">
        <v>1178</v>
      </c>
      <c r="P374" s="83" t="s">
        <v>233</v>
      </c>
      <c r="Q374" s="84" t="s">
        <v>232</v>
      </c>
      <c r="R374" s="84" t="s">
        <v>223</v>
      </c>
      <c r="S374" s="84" t="s">
        <v>223</v>
      </c>
      <c r="T374" s="85" t="s">
        <v>1179</v>
      </c>
      <c r="U374" s="78" t="s">
        <v>1180</v>
      </c>
      <c r="V374" s="78" t="s">
        <v>1181</v>
      </c>
      <c r="W374" s="78" t="s">
        <v>1182</v>
      </c>
      <c r="X374" s="86">
        <v>100000</v>
      </c>
      <c r="Y374" s="86">
        <v>100000</v>
      </c>
      <c r="Z374" s="87">
        <v>100000</v>
      </c>
      <c r="AA374" s="88">
        <v>0</v>
      </c>
      <c r="AB374" s="89"/>
      <c r="AC374" s="90"/>
      <c r="AD374" s="94" t="s">
        <v>232</v>
      </c>
      <c r="AE374" s="89" t="s">
        <v>230</v>
      </c>
      <c r="AF374" s="95"/>
      <c r="AG374" s="96"/>
    </row>
    <row r="375" spans="1:33" ht="46.5" hidden="1" customHeight="1" x14ac:dyDescent="0.25">
      <c r="A375" s="78" t="s">
        <v>3128</v>
      </c>
      <c r="B375" s="78" t="s">
        <v>3128</v>
      </c>
      <c r="C375" s="79" t="s">
        <v>40</v>
      </c>
      <c r="D375" s="78" t="s">
        <v>3165</v>
      </c>
      <c r="E375" s="78" t="s">
        <v>2911</v>
      </c>
      <c r="F375" s="78" t="s">
        <v>3166</v>
      </c>
      <c r="G375" s="78" t="s">
        <v>3167</v>
      </c>
      <c r="H375" s="78" t="s">
        <v>3168</v>
      </c>
      <c r="I375" s="78"/>
      <c r="J375" s="78"/>
      <c r="K375" s="80"/>
      <c r="L375" s="81">
        <v>0</v>
      </c>
      <c r="M375" s="82"/>
      <c r="N375" s="78"/>
      <c r="O375" s="78"/>
      <c r="P375" s="83"/>
      <c r="Q375" s="84"/>
      <c r="R375" s="84"/>
      <c r="S375" s="84"/>
      <c r="T375" s="85"/>
      <c r="U375" s="78"/>
      <c r="V375" s="78"/>
      <c r="W375" s="78"/>
      <c r="X375" s="86"/>
      <c r="Y375" s="86"/>
      <c r="Z375" s="87"/>
      <c r="AA375" s="88"/>
      <c r="AB375" s="89"/>
      <c r="AC375" s="90"/>
      <c r="AD375" s="94" t="s">
        <v>232</v>
      </c>
      <c r="AE375" s="89" t="s">
        <v>231</v>
      </c>
      <c r="AF375" s="95"/>
      <c r="AG375" s="96"/>
    </row>
    <row r="376" spans="1:33" ht="46.5" customHeight="1" x14ac:dyDescent="0.25">
      <c r="A376" s="78" t="s">
        <v>3128</v>
      </c>
      <c r="B376" s="78" t="s">
        <v>3128</v>
      </c>
      <c r="C376" s="79" t="s">
        <v>40</v>
      </c>
      <c r="D376" s="78" t="s">
        <v>3169</v>
      </c>
      <c r="E376" s="78" t="s">
        <v>2843</v>
      </c>
      <c r="F376" s="78" t="s">
        <v>2883</v>
      </c>
      <c r="G376" s="92" t="s">
        <v>3170</v>
      </c>
      <c r="H376" s="92" t="s">
        <v>1183</v>
      </c>
      <c r="I376" s="78" t="s">
        <v>1183</v>
      </c>
      <c r="J376" s="78" t="s">
        <v>1184</v>
      </c>
      <c r="K376" s="80" t="s">
        <v>40</v>
      </c>
      <c r="L376" s="81">
        <v>50000</v>
      </c>
      <c r="M376" s="82">
        <v>55000</v>
      </c>
      <c r="N376" s="78" t="s">
        <v>109</v>
      </c>
      <c r="O376" s="78" t="s">
        <v>1185</v>
      </c>
      <c r="P376" s="83" t="s">
        <v>232</v>
      </c>
      <c r="Q376" s="84" t="s">
        <v>232</v>
      </c>
      <c r="R376" s="84" t="s">
        <v>223</v>
      </c>
      <c r="S376" s="84" t="s">
        <v>223</v>
      </c>
      <c r="T376" s="85" t="s">
        <v>1186</v>
      </c>
      <c r="U376" s="78" t="s">
        <v>1187</v>
      </c>
      <c r="V376" s="78" t="s">
        <v>1188</v>
      </c>
      <c r="W376" s="78" t="s">
        <v>1189</v>
      </c>
      <c r="X376" s="86">
        <v>50000</v>
      </c>
      <c r="Y376" s="86">
        <v>50000</v>
      </c>
      <c r="Z376" s="87">
        <v>55000</v>
      </c>
      <c r="AA376" s="88">
        <v>-5000</v>
      </c>
      <c r="AB376" s="89" t="s">
        <v>1190</v>
      </c>
      <c r="AC376" s="90"/>
      <c r="AD376" s="91" t="str">
        <f>VLOOKUP($G376,'[1]datos totales (FINAL) 2022'!$A$2:$F$408,3,FALSE)</f>
        <v>SI</v>
      </c>
      <c r="AE376" s="78" t="str">
        <f>VLOOKUP($G376,'[1]datos totales (FINAL) 2022'!$A$2:$F$408,4,FALSE)</f>
        <v>OBJETIVO 16: PROMOVER SOCIEDADES JUSTAS, PACÍFICAS E INCLUSIVAS</v>
      </c>
      <c r="AF376" s="92">
        <f>VLOOKUP($G376,'[1]datos totales (FINAL) 2022'!$A$2:$F$408,5,FALSE)</f>
        <v>0</v>
      </c>
      <c r="AG376" s="93" t="str">
        <f>VLOOKUP($G376,'[1]datos totales (FINAL) 2022'!$A$2:$F$408,6,FALSE)</f>
        <v>También ODS 4, 5, 8, 9, 10, 13, 17</v>
      </c>
    </row>
    <row r="377" spans="1:33" ht="46.5" customHeight="1" x14ac:dyDescent="0.25">
      <c r="A377" s="78" t="s">
        <v>3128</v>
      </c>
      <c r="B377" s="78" t="s">
        <v>3128</v>
      </c>
      <c r="C377" s="79" t="s">
        <v>40</v>
      </c>
      <c r="D377" s="78" t="s">
        <v>3169</v>
      </c>
      <c r="E377" s="78" t="s">
        <v>2911</v>
      </c>
      <c r="F377" s="78" t="s">
        <v>3166</v>
      </c>
      <c r="G377" s="92" t="s">
        <v>2688</v>
      </c>
      <c r="H377" s="92" t="s">
        <v>1191</v>
      </c>
      <c r="I377" s="78" t="s">
        <v>1191</v>
      </c>
      <c r="J377" s="78" t="s">
        <v>1192</v>
      </c>
      <c r="K377" s="80" t="s">
        <v>40</v>
      </c>
      <c r="L377" s="81">
        <v>0</v>
      </c>
      <c r="M377" s="82">
        <v>9600</v>
      </c>
      <c r="N377" s="78" t="s">
        <v>109</v>
      </c>
      <c r="O377" s="78" t="s">
        <v>1193</v>
      </c>
      <c r="P377" s="83" t="s">
        <v>1194</v>
      </c>
      <c r="Q377" s="84" t="s">
        <v>232</v>
      </c>
      <c r="R377" s="84" t="s">
        <v>223</v>
      </c>
      <c r="S377" s="84" t="s">
        <v>223</v>
      </c>
      <c r="T377" s="85" t="s">
        <v>1195</v>
      </c>
      <c r="U377" s="78" t="s">
        <v>1196</v>
      </c>
      <c r="V377" s="78" t="s">
        <v>4365</v>
      </c>
      <c r="W377" s="78" t="s">
        <v>1196</v>
      </c>
      <c r="X377" s="86">
        <v>9750</v>
      </c>
      <c r="Y377" s="86">
        <v>9750</v>
      </c>
      <c r="Z377" s="87">
        <v>9600</v>
      </c>
      <c r="AA377" s="88"/>
      <c r="AB377" s="89" t="s">
        <v>1197</v>
      </c>
      <c r="AC377" s="90"/>
      <c r="AD377" s="94" t="s">
        <v>232</v>
      </c>
      <c r="AE377" s="89" t="s">
        <v>223</v>
      </c>
      <c r="AF377" s="95" t="s">
        <v>4842</v>
      </c>
      <c r="AG377" s="96" t="s">
        <v>5280</v>
      </c>
    </row>
    <row r="378" spans="1:33" ht="46.5" customHeight="1" x14ac:dyDescent="0.25">
      <c r="A378" s="78" t="s">
        <v>3128</v>
      </c>
      <c r="B378" s="78" t="s">
        <v>3128</v>
      </c>
      <c r="C378" s="79" t="s">
        <v>40</v>
      </c>
      <c r="D378" s="78" t="s">
        <v>3177</v>
      </c>
      <c r="E378" s="78" t="s">
        <v>2843</v>
      </c>
      <c r="F378" s="78" t="s">
        <v>497</v>
      </c>
      <c r="G378" s="92" t="s">
        <v>3178</v>
      </c>
      <c r="H378" s="92" t="s">
        <v>3179</v>
      </c>
      <c r="I378" s="78" t="s">
        <v>1198</v>
      </c>
      <c r="J378" s="78" t="s">
        <v>1199</v>
      </c>
      <c r="K378" s="80" t="s">
        <v>40</v>
      </c>
      <c r="L378" s="81">
        <v>30000</v>
      </c>
      <c r="M378" s="82">
        <v>30000</v>
      </c>
      <c r="N378" s="78" t="s">
        <v>109</v>
      </c>
      <c r="O378" s="78" t="s">
        <v>1200</v>
      </c>
      <c r="P378" s="83" t="s">
        <v>233</v>
      </c>
      <c r="Q378" s="84" t="s">
        <v>232</v>
      </c>
      <c r="R378" s="84" t="s">
        <v>223</v>
      </c>
      <c r="S378" s="84" t="s">
        <v>223</v>
      </c>
      <c r="T378" s="85" t="s">
        <v>1201</v>
      </c>
      <c r="U378" s="78" t="s">
        <v>1202</v>
      </c>
      <c r="V378" s="78" t="s">
        <v>1203</v>
      </c>
      <c r="W378" s="78" t="s">
        <v>1204</v>
      </c>
      <c r="X378" s="86">
        <v>1770.9</v>
      </c>
      <c r="Y378" s="86">
        <v>28229.1</v>
      </c>
      <c r="Z378" s="87">
        <v>30000</v>
      </c>
      <c r="AA378" s="88">
        <v>-28229.1</v>
      </c>
      <c r="AB378" s="89" t="s">
        <v>1205</v>
      </c>
      <c r="AC378" s="90"/>
      <c r="AD378" s="91" t="str">
        <f>VLOOKUP($G378,'[1]datos totales (FINAL) 2022'!$A$2:$F$408,3,FALSE)</f>
        <v>SI</v>
      </c>
      <c r="AE378" s="78" t="str">
        <f>VLOOKUP($G378,'[1]datos totales (FINAL) 2022'!$A$2:$F$408,4,FALSE)</f>
        <v>OBJETIVO 17: REVITALIZAR LA ALIANZA MUNDIAL PARA EL DESARROLLO SOSTENIBLE</v>
      </c>
      <c r="AF378" s="92" t="str">
        <f>VLOOKUP($G378,'[1]datos totales (FINAL) 2022'!$A$2:$F$408,5,FALSE)</f>
        <v>Meta 17.17</v>
      </c>
      <c r="AG378" s="93" t="str">
        <f>VLOOKUP($G378,'[1]datos totales (FINAL) 2022'!$A$2:$F$408,6,FALSE)</f>
        <v>Muy transversal que puede tocar otros muchos ODS.</v>
      </c>
    </row>
    <row r="379" spans="1:33" ht="46.5" customHeight="1" x14ac:dyDescent="0.25">
      <c r="A379" s="78" t="s">
        <v>3128</v>
      </c>
      <c r="B379" s="78" t="s">
        <v>3128</v>
      </c>
      <c r="C379" s="79" t="s">
        <v>40</v>
      </c>
      <c r="D379" s="78" t="s">
        <v>3180</v>
      </c>
      <c r="E379" s="78" t="s">
        <v>2843</v>
      </c>
      <c r="F379" s="78" t="s">
        <v>2875</v>
      </c>
      <c r="G379" s="92" t="s">
        <v>3181</v>
      </c>
      <c r="H379" s="92" t="s">
        <v>1072</v>
      </c>
      <c r="I379" s="78" t="s">
        <v>1072</v>
      </c>
      <c r="J379" s="78" t="s">
        <v>1073</v>
      </c>
      <c r="K379" s="80" t="s">
        <v>40</v>
      </c>
      <c r="L379" s="81">
        <v>46360</v>
      </c>
      <c r="M379" s="82">
        <v>46360</v>
      </c>
      <c r="N379" s="78" t="s">
        <v>109</v>
      </c>
      <c r="O379" s="78" t="s">
        <v>1074</v>
      </c>
      <c r="P379" s="83" t="s">
        <v>233</v>
      </c>
      <c r="Q379" s="84" t="s">
        <v>232</v>
      </c>
      <c r="R379" s="84" t="s">
        <v>223</v>
      </c>
      <c r="S379" s="84" t="s">
        <v>223</v>
      </c>
      <c r="T379" s="85" t="s">
        <v>1075</v>
      </c>
      <c r="U379" s="78" t="s">
        <v>1076</v>
      </c>
      <c r="V379" s="78" t="s">
        <v>1077</v>
      </c>
      <c r="W379" s="78" t="s">
        <v>1078</v>
      </c>
      <c r="X379" s="86">
        <v>46360</v>
      </c>
      <c r="Y379" s="86">
        <v>19450</v>
      </c>
      <c r="Z379" s="87">
        <v>46360</v>
      </c>
      <c r="AA379" s="88">
        <v>0</v>
      </c>
      <c r="AB379" s="89" t="s">
        <v>1079</v>
      </c>
      <c r="AC379" s="90"/>
      <c r="AD379" s="91" t="str">
        <f>VLOOKUP($G379,'[1]datos totales (FINAL) 2022'!$A$2:$F$408,3,FALSE)</f>
        <v>SI</v>
      </c>
      <c r="AE379" s="78" t="str">
        <f>VLOOKUP($G379,'[1]datos totales (FINAL) 2022'!$A$2:$F$408,4,FALSE)</f>
        <v>OBJETIVO 9: CONSTRUIR INFRAESTRUCTURAS RESILIENTES, PROMOVER LA INDUSTRIALIZACIÓN SOSTENIBLE Y FOMENTAR LA INNOVACIÓN</v>
      </c>
      <c r="AF379" s="92">
        <f>VLOOKUP($G379,'[1]datos totales (FINAL) 2022'!$A$2:$F$408,5,FALSE)</f>
        <v>0</v>
      </c>
      <c r="AG379" s="93">
        <f>VLOOKUP($G379,'[1]datos totales (FINAL) 2022'!$A$2:$F$408,6,FALSE)</f>
        <v>0</v>
      </c>
    </row>
    <row r="380" spans="1:33" ht="46.5" hidden="1" customHeight="1" x14ac:dyDescent="0.25">
      <c r="A380" s="78" t="s">
        <v>3128</v>
      </c>
      <c r="B380" s="78" t="s">
        <v>3128</v>
      </c>
      <c r="C380" s="79" t="s">
        <v>40</v>
      </c>
      <c r="D380" s="78" t="s">
        <v>3182</v>
      </c>
      <c r="E380" s="78" t="s">
        <v>2843</v>
      </c>
      <c r="F380" s="78" t="s">
        <v>2883</v>
      </c>
      <c r="G380" s="78" t="s">
        <v>3183</v>
      </c>
      <c r="H380" s="78" t="s">
        <v>3184</v>
      </c>
      <c r="I380" s="78"/>
      <c r="J380" s="78"/>
      <c r="K380" s="80"/>
      <c r="L380" s="81">
        <v>1000</v>
      </c>
      <c r="M380" s="82"/>
      <c r="N380" s="78"/>
      <c r="O380" s="78"/>
      <c r="P380" s="83"/>
      <c r="Q380" s="84"/>
      <c r="R380" s="84"/>
      <c r="S380" s="84"/>
      <c r="T380" s="85"/>
      <c r="U380" s="78"/>
      <c r="V380" s="78"/>
      <c r="W380" s="78"/>
      <c r="X380" s="86"/>
      <c r="Y380" s="86"/>
      <c r="Z380" s="87"/>
      <c r="AA380" s="88"/>
      <c r="AB380" s="89"/>
      <c r="AC380" s="90"/>
      <c r="AD380" s="94" t="s">
        <v>232</v>
      </c>
      <c r="AE380" s="89" t="s">
        <v>218</v>
      </c>
      <c r="AF380" s="95"/>
      <c r="AG380" s="96" t="s">
        <v>5281</v>
      </c>
    </row>
    <row r="381" spans="1:33" ht="46.5" customHeight="1" x14ac:dyDescent="0.25">
      <c r="A381" s="78" t="s">
        <v>3128</v>
      </c>
      <c r="B381" s="78" t="s">
        <v>3128</v>
      </c>
      <c r="C381" s="79" t="s">
        <v>40</v>
      </c>
      <c r="D381" s="78" t="s">
        <v>3185</v>
      </c>
      <c r="E381" s="78" t="s">
        <v>2911</v>
      </c>
      <c r="F381" s="78" t="s">
        <v>585</v>
      </c>
      <c r="G381" s="92" t="s">
        <v>2781</v>
      </c>
      <c r="H381" s="92" t="s">
        <v>2782</v>
      </c>
      <c r="I381" s="78" t="s">
        <v>1154</v>
      </c>
      <c r="J381" s="78" t="s">
        <v>1155</v>
      </c>
      <c r="K381" s="80" t="s">
        <v>40</v>
      </c>
      <c r="L381" s="81">
        <v>0</v>
      </c>
      <c r="M381" s="82">
        <v>10141.35</v>
      </c>
      <c r="N381" s="78" t="s">
        <v>109</v>
      </c>
      <c r="O381" s="78" t="s">
        <v>1156</v>
      </c>
      <c r="P381" s="83"/>
      <c r="Q381" s="84" t="s">
        <v>232</v>
      </c>
      <c r="R381" s="84"/>
      <c r="S381" s="84"/>
      <c r="T381" s="85" t="s">
        <v>4431</v>
      </c>
      <c r="U381" s="78" t="s">
        <v>4432</v>
      </c>
      <c r="V381" s="78" t="s">
        <v>4433</v>
      </c>
      <c r="W381" s="78" t="s">
        <v>4434</v>
      </c>
      <c r="X381" s="86"/>
      <c r="Y381" s="86"/>
      <c r="Z381" s="87"/>
      <c r="AA381" s="88">
        <v>0</v>
      </c>
      <c r="AB381" s="89" t="s">
        <v>1157</v>
      </c>
      <c r="AC381" s="90"/>
      <c r="AD381" s="94" t="s">
        <v>232</v>
      </c>
      <c r="AE381" s="89" t="s">
        <v>223</v>
      </c>
      <c r="AF381" s="95"/>
      <c r="AG381" s="96" t="s">
        <v>5282</v>
      </c>
    </row>
    <row r="382" spans="1:33" ht="46.5" hidden="1" customHeight="1" x14ac:dyDescent="0.25">
      <c r="A382" s="78" t="s">
        <v>3128</v>
      </c>
      <c r="B382" s="78" t="s">
        <v>3128</v>
      </c>
      <c r="C382" s="79" t="s">
        <v>40</v>
      </c>
      <c r="D382" s="78" t="s">
        <v>3195</v>
      </c>
      <c r="E382" s="78" t="s">
        <v>2911</v>
      </c>
      <c r="F382" s="78" t="s">
        <v>2912</v>
      </c>
      <c r="G382" s="78" t="s">
        <v>3196</v>
      </c>
      <c r="H382" s="78" t="s">
        <v>3197</v>
      </c>
      <c r="I382" s="78"/>
      <c r="J382" s="78"/>
      <c r="K382" s="80"/>
      <c r="L382" s="81">
        <v>0</v>
      </c>
      <c r="M382" s="82"/>
      <c r="N382" s="78"/>
      <c r="O382" s="78"/>
      <c r="P382" s="83"/>
      <c r="Q382" s="84"/>
      <c r="R382" s="84"/>
      <c r="S382" s="84"/>
      <c r="T382" s="85"/>
      <c r="U382" s="78"/>
      <c r="V382" s="78"/>
      <c r="W382" s="78"/>
      <c r="X382" s="86"/>
      <c r="Y382" s="86"/>
      <c r="Z382" s="87"/>
      <c r="AA382" s="88"/>
      <c r="AB382" s="89"/>
      <c r="AC382" s="90"/>
      <c r="AD382" s="94" t="s">
        <v>232</v>
      </c>
      <c r="AE382" s="89" t="s">
        <v>223</v>
      </c>
      <c r="AF382" s="95"/>
      <c r="AG382" s="96"/>
    </row>
    <row r="383" spans="1:33" ht="46.5" hidden="1" customHeight="1" x14ac:dyDescent="0.25">
      <c r="A383" s="78" t="s">
        <v>3128</v>
      </c>
      <c r="B383" s="78" t="s">
        <v>3128</v>
      </c>
      <c r="C383" s="79" t="s">
        <v>40</v>
      </c>
      <c r="D383" s="78" t="s">
        <v>3198</v>
      </c>
      <c r="E383" s="78" t="s">
        <v>2911</v>
      </c>
      <c r="F383" s="78" t="s">
        <v>2912</v>
      </c>
      <c r="G383" s="78" t="s">
        <v>3199</v>
      </c>
      <c r="H383" s="78" t="s">
        <v>3200</v>
      </c>
      <c r="I383" s="78"/>
      <c r="J383" s="78"/>
      <c r="K383" s="80"/>
      <c r="L383" s="81">
        <v>61130.98</v>
      </c>
      <c r="M383" s="82"/>
      <c r="N383" s="78"/>
      <c r="O383" s="78"/>
      <c r="P383" s="83"/>
      <c r="Q383" s="84"/>
      <c r="R383" s="84"/>
      <c r="S383" s="84"/>
      <c r="T383" s="85"/>
      <c r="U383" s="78"/>
      <c r="V383" s="78"/>
      <c r="W383" s="78"/>
      <c r="X383" s="86"/>
      <c r="Y383" s="86"/>
      <c r="Z383" s="87"/>
      <c r="AA383" s="88"/>
      <c r="AB383" s="89"/>
      <c r="AC383" s="90"/>
      <c r="AD383" s="94" t="s">
        <v>232</v>
      </c>
      <c r="AE383" s="89" t="s">
        <v>223</v>
      </c>
      <c r="AF383" s="95"/>
      <c r="AG383" s="96"/>
    </row>
    <row r="384" spans="1:33" ht="46.5" hidden="1" customHeight="1" x14ac:dyDescent="0.25">
      <c r="A384" s="78" t="s">
        <v>3128</v>
      </c>
      <c r="B384" s="78" t="s">
        <v>3128</v>
      </c>
      <c r="C384" s="79" t="s">
        <v>40</v>
      </c>
      <c r="D384" s="78" t="s">
        <v>3201</v>
      </c>
      <c r="E384" s="78" t="s">
        <v>2911</v>
      </c>
      <c r="F384" s="78" t="s">
        <v>2912</v>
      </c>
      <c r="G384" s="78" t="s">
        <v>3202</v>
      </c>
      <c r="H384" s="78" t="s">
        <v>3200</v>
      </c>
      <c r="I384" s="78"/>
      <c r="J384" s="78"/>
      <c r="K384" s="80"/>
      <c r="L384" s="81">
        <v>167615.34</v>
      </c>
      <c r="M384" s="82"/>
      <c r="N384" s="78"/>
      <c r="O384" s="78"/>
      <c r="P384" s="83"/>
      <c r="Q384" s="84"/>
      <c r="R384" s="84"/>
      <c r="S384" s="84"/>
      <c r="T384" s="85"/>
      <c r="U384" s="78"/>
      <c r="V384" s="78"/>
      <c r="W384" s="78"/>
      <c r="X384" s="86"/>
      <c r="Y384" s="86"/>
      <c r="Z384" s="87"/>
      <c r="AA384" s="88"/>
      <c r="AB384" s="89"/>
      <c r="AC384" s="90"/>
      <c r="AD384" s="94" t="s">
        <v>232</v>
      </c>
      <c r="AE384" s="89" t="s">
        <v>223</v>
      </c>
      <c r="AF384" s="95"/>
      <c r="AG384" s="96"/>
    </row>
    <row r="385" spans="1:33" ht="46.5" hidden="1" customHeight="1" x14ac:dyDescent="0.25">
      <c r="A385" s="78" t="s">
        <v>3128</v>
      </c>
      <c r="B385" s="78" t="s">
        <v>3128</v>
      </c>
      <c r="C385" s="79" t="s">
        <v>40</v>
      </c>
      <c r="D385" s="78" t="s">
        <v>3203</v>
      </c>
      <c r="E385" s="78" t="s">
        <v>2911</v>
      </c>
      <c r="F385" s="78" t="s">
        <v>2912</v>
      </c>
      <c r="G385" s="78" t="s">
        <v>3204</v>
      </c>
      <c r="H385" s="78" t="s">
        <v>3200</v>
      </c>
      <c r="I385" s="78"/>
      <c r="J385" s="78"/>
      <c r="K385" s="80"/>
      <c r="L385" s="81">
        <v>25426.98</v>
      </c>
      <c r="M385" s="82"/>
      <c r="N385" s="78"/>
      <c r="O385" s="78"/>
      <c r="P385" s="83"/>
      <c r="Q385" s="84"/>
      <c r="R385" s="84"/>
      <c r="S385" s="84"/>
      <c r="T385" s="85"/>
      <c r="U385" s="78"/>
      <c r="V385" s="78"/>
      <c r="W385" s="78"/>
      <c r="X385" s="86"/>
      <c r="Y385" s="86"/>
      <c r="Z385" s="87"/>
      <c r="AA385" s="88"/>
      <c r="AB385" s="89"/>
      <c r="AC385" s="90"/>
      <c r="AD385" s="94" t="s">
        <v>232</v>
      </c>
      <c r="AE385" s="89" t="s">
        <v>223</v>
      </c>
      <c r="AF385" s="95"/>
      <c r="AG385" s="96"/>
    </row>
    <row r="386" spans="1:33" ht="46.5" hidden="1" customHeight="1" x14ac:dyDescent="0.25">
      <c r="A386" s="78" t="s">
        <v>3128</v>
      </c>
      <c r="B386" s="78" t="s">
        <v>3128</v>
      </c>
      <c r="C386" s="79" t="s">
        <v>40</v>
      </c>
      <c r="D386" s="78" t="s">
        <v>3205</v>
      </c>
      <c r="E386" s="78" t="s">
        <v>2911</v>
      </c>
      <c r="F386" s="78" t="s">
        <v>2912</v>
      </c>
      <c r="G386" s="78" t="s">
        <v>3206</v>
      </c>
      <c r="H386" s="78" t="s">
        <v>3200</v>
      </c>
      <c r="I386" s="78"/>
      <c r="J386" s="78"/>
      <c r="K386" s="80"/>
      <c r="L386" s="81">
        <v>175561.81</v>
      </c>
      <c r="M386" s="82"/>
      <c r="N386" s="78"/>
      <c r="O386" s="78"/>
      <c r="P386" s="83"/>
      <c r="Q386" s="84"/>
      <c r="R386" s="84"/>
      <c r="S386" s="84"/>
      <c r="T386" s="85"/>
      <c r="U386" s="78"/>
      <c r="V386" s="78"/>
      <c r="W386" s="78"/>
      <c r="X386" s="86"/>
      <c r="Y386" s="86"/>
      <c r="Z386" s="87"/>
      <c r="AA386" s="88"/>
      <c r="AB386" s="89"/>
      <c r="AC386" s="90"/>
      <c r="AD386" s="94" t="s">
        <v>232</v>
      </c>
      <c r="AE386" s="89" t="s">
        <v>223</v>
      </c>
      <c r="AF386" s="95"/>
      <c r="AG386" s="96"/>
    </row>
    <row r="387" spans="1:33" ht="46.5" customHeight="1" x14ac:dyDescent="0.25">
      <c r="A387" s="78" t="s">
        <v>3217</v>
      </c>
      <c r="B387" s="78" t="s">
        <v>3217</v>
      </c>
      <c r="C387" s="79" t="s">
        <v>42</v>
      </c>
      <c r="D387" s="78" t="s">
        <v>2845</v>
      </c>
      <c r="E387" s="78" t="s">
        <v>2843</v>
      </c>
      <c r="F387" s="78" t="s">
        <v>494</v>
      </c>
      <c r="G387" s="92" t="s">
        <v>3345</v>
      </c>
      <c r="H387" s="92" t="s">
        <v>3346</v>
      </c>
      <c r="I387" s="78" t="s">
        <v>1338</v>
      </c>
      <c r="J387" s="78" t="s">
        <v>1339</v>
      </c>
      <c r="K387" s="80" t="s">
        <v>42</v>
      </c>
      <c r="L387" s="81">
        <v>5000</v>
      </c>
      <c r="M387" s="82">
        <v>5000</v>
      </c>
      <c r="N387" s="78"/>
      <c r="O387" s="78" t="s">
        <v>1340</v>
      </c>
      <c r="P387" s="83"/>
      <c r="Q387" s="84"/>
      <c r="R387" s="84" t="s">
        <v>214</v>
      </c>
      <c r="S387" s="84"/>
      <c r="T387" s="85"/>
      <c r="U387" s="78"/>
      <c r="V387" s="78"/>
      <c r="W387" s="78"/>
      <c r="X387" s="86">
        <v>5000</v>
      </c>
      <c r="Y387" s="86">
        <v>2660.6</v>
      </c>
      <c r="Z387" s="87">
        <v>5000</v>
      </c>
      <c r="AA387" s="88">
        <v>0</v>
      </c>
      <c r="AB387" s="89"/>
      <c r="AC387" s="90"/>
      <c r="AD387" s="91" t="str">
        <f>VLOOKUP($G387,'[1]datos totales (FINAL) 2022'!$A$2:$F$408,3,FALSE)</f>
        <v>SI</v>
      </c>
      <c r="AE387" s="78" t="str">
        <f>VLOOKUP($G387,'[1]datos totales (FINAL) 2022'!$A$2:$F$408,4,FALSE)</f>
        <v>OBJETIVO 9: CONSTRUIR INFRAESTRUCTURAS RESILIENTES, PROMOVER LA INDUSTRIALIZACIÓN SOSTENIBLE Y FOMENTAR LA INNOVACIÓN</v>
      </c>
      <c r="AF387" s="92" t="str">
        <f>VLOOKUP($G387,'[1]datos totales (FINAL) 2022'!$A$2:$F$408,5,FALSE)</f>
        <v>Meta 9.1, 9.5, 9.b</v>
      </c>
      <c r="AG387" s="93" t="str">
        <f>VLOOKUP($G387,'[1]datos totales (FINAL) 2022'!$A$2:$F$408,6,FALSE)</f>
        <v>También vinculado a los ODS 4, 6, 7, 11, 12, 13, 15</v>
      </c>
    </row>
    <row r="388" spans="1:33" ht="46.5" customHeight="1" x14ac:dyDescent="0.25">
      <c r="A388" s="78" t="s">
        <v>3217</v>
      </c>
      <c r="B388" s="78" t="s">
        <v>3217</v>
      </c>
      <c r="C388" s="79" t="s">
        <v>42</v>
      </c>
      <c r="D388" s="78" t="s">
        <v>2854</v>
      </c>
      <c r="E388" s="78" t="s">
        <v>2843</v>
      </c>
      <c r="F388" s="78" t="s">
        <v>2883</v>
      </c>
      <c r="G388" s="92" t="s">
        <v>3347</v>
      </c>
      <c r="H388" s="92" t="s">
        <v>3348</v>
      </c>
      <c r="I388" s="78" t="s">
        <v>1341</v>
      </c>
      <c r="J388" s="78" t="s">
        <v>1342</v>
      </c>
      <c r="K388" s="80" t="s">
        <v>42</v>
      </c>
      <c r="L388" s="81">
        <v>10000</v>
      </c>
      <c r="M388" s="82">
        <v>10000</v>
      </c>
      <c r="N388" s="78"/>
      <c r="O388" s="78" t="s">
        <v>1343</v>
      </c>
      <c r="P388" s="83"/>
      <c r="Q388" s="84"/>
      <c r="R388" s="84" t="s">
        <v>214</v>
      </c>
      <c r="S388" s="84"/>
      <c r="T388" s="85"/>
      <c r="U388" s="78"/>
      <c r="V388" s="78"/>
      <c r="W388" s="78"/>
      <c r="X388" s="86">
        <v>10000</v>
      </c>
      <c r="Y388" s="86">
        <v>10000</v>
      </c>
      <c r="Z388" s="87">
        <v>10000</v>
      </c>
      <c r="AA388" s="88">
        <v>0</v>
      </c>
      <c r="AB388" s="89"/>
      <c r="AC388" s="90"/>
      <c r="AD388" s="91" t="str">
        <f>VLOOKUP($G388,'[1]datos totales (FINAL) 2022'!$A$2:$F$408,3,FALSE)</f>
        <v>SI</v>
      </c>
      <c r="AE388" s="78" t="str">
        <f>VLOOKUP($G388,'[1]datos totales (FINAL) 2022'!$A$2:$F$408,4,FALSE)</f>
        <v>OBJETIVO 9: CONSTRUIR INFRAESTRUCTURAS RESILIENTES, PROMOVER LA INDUSTRIALIZACIÓN SOSTENIBLE Y FOMENTAR LA INNOVACIÓN</v>
      </c>
      <c r="AF388" s="92">
        <f>VLOOKUP($G388,'[1]datos totales (FINAL) 2022'!$A$2:$F$408,5,FALSE)</f>
        <v>0</v>
      </c>
      <c r="AG388" s="93" t="str">
        <f>VLOOKUP($G388,'[1]datos totales (FINAL) 2022'!$A$2:$F$408,6,FALSE)</f>
        <v>El proyecto de "Coche Dátil" también con el ODS 13</v>
      </c>
    </row>
    <row r="389" spans="1:33" ht="46.5" customHeight="1" x14ac:dyDescent="0.25">
      <c r="A389" s="78" t="s">
        <v>3217</v>
      </c>
      <c r="B389" s="78" t="s">
        <v>3217</v>
      </c>
      <c r="C389" s="79" t="s">
        <v>42</v>
      </c>
      <c r="D389" s="78" t="s">
        <v>2874</v>
      </c>
      <c r="E389" s="78" t="s">
        <v>2843</v>
      </c>
      <c r="F389" s="78" t="s">
        <v>1763</v>
      </c>
      <c r="G389" s="92" t="s">
        <v>3349</v>
      </c>
      <c r="H389" s="92" t="s">
        <v>3350</v>
      </c>
      <c r="I389" s="78" t="s">
        <v>1344</v>
      </c>
      <c r="J389" s="78" t="s">
        <v>1345</v>
      </c>
      <c r="K389" s="80" t="s">
        <v>42</v>
      </c>
      <c r="L389" s="81">
        <v>39500</v>
      </c>
      <c r="M389" s="82">
        <v>20000</v>
      </c>
      <c r="N389" s="78"/>
      <c r="O389" s="78" t="s">
        <v>1346</v>
      </c>
      <c r="P389" s="83"/>
      <c r="Q389" s="84"/>
      <c r="R389" s="84" t="s">
        <v>214</v>
      </c>
      <c r="S389" s="84"/>
      <c r="T389" s="85"/>
      <c r="U389" s="78"/>
      <c r="V389" s="78"/>
      <c r="W389" s="78"/>
      <c r="X389" s="86">
        <v>39500</v>
      </c>
      <c r="Y389" s="86">
        <v>14268.46</v>
      </c>
      <c r="Z389" s="87">
        <v>20000</v>
      </c>
      <c r="AA389" s="88">
        <v>19500</v>
      </c>
      <c r="AB389" s="89" t="s">
        <v>1347</v>
      </c>
      <c r="AC389" s="90"/>
      <c r="AD389" s="91" t="str">
        <f>VLOOKUP($G389,'[1]datos totales (FINAL) 2022'!$A$2:$F$408,3,FALSE)</f>
        <v>SI</v>
      </c>
      <c r="AE389" s="78" t="str">
        <f>VLOOKUP($G389,'[1]datos totales (FINAL) 2022'!$A$2:$F$408,4,FALSE)</f>
        <v>OBJETIVO 3: GARANTIZAR UNA VIDA SANA Y PROMOVER EL BIENESTAR</v>
      </c>
      <c r="AF389" s="92">
        <f>VLOOKUP($G389,'[1]datos totales (FINAL) 2022'!$A$2:$F$408,5,FALSE)</f>
        <v>0</v>
      </c>
      <c r="AG389" s="93">
        <f>VLOOKUP($G389,'[1]datos totales (FINAL) 2022'!$A$2:$F$408,6,FALSE)</f>
        <v>0</v>
      </c>
    </row>
    <row r="390" spans="1:33" ht="46.5" customHeight="1" x14ac:dyDescent="0.25">
      <c r="A390" s="78" t="s">
        <v>3217</v>
      </c>
      <c r="B390" s="78" t="s">
        <v>3217</v>
      </c>
      <c r="C390" s="79" t="s">
        <v>42</v>
      </c>
      <c r="D390" s="78" t="s">
        <v>3351</v>
      </c>
      <c r="E390" s="78" t="s">
        <v>2898</v>
      </c>
      <c r="F390" s="78" t="s">
        <v>3136</v>
      </c>
      <c r="G390" s="92" t="s">
        <v>3352</v>
      </c>
      <c r="H390" s="92" t="s">
        <v>3353</v>
      </c>
      <c r="I390" s="78" t="s">
        <v>1348</v>
      </c>
      <c r="J390" s="78"/>
      <c r="K390" s="80" t="s">
        <v>42</v>
      </c>
      <c r="L390" s="81">
        <v>4000</v>
      </c>
      <c r="M390" s="82">
        <v>500</v>
      </c>
      <c r="N390" s="78"/>
      <c r="O390" s="78" t="s">
        <v>1349</v>
      </c>
      <c r="P390" s="83"/>
      <c r="Q390" s="84"/>
      <c r="R390" s="84" t="s">
        <v>214</v>
      </c>
      <c r="S390" s="84"/>
      <c r="T390" s="85"/>
      <c r="U390" s="78"/>
      <c r="V390" s="78"/>
      <c r="W390" s="78"/>
      <c r="X390" s="86">
        <v>4000</v>
      </c>
      <c r="Y390" s="86">
        <v>466.34</v>
      </c>
      <c r="Z390" s="87">
        <v>500</v>
      </c>
      <c r="AA390" s="88">
        <v>3500</v>
      </c>
      <c r="AB390" s="89" t="s">
        <v>1350</v>
      </c>
      <c r="AC390" s="90"/>
      <c r="AD390" s="91" t="str">
        <f>VLOOKUP($G390,'[1]datos totales (FINAL) 2022'!$A$2:$F$408,3,FALSE)</f>
        <v>SI</v>
      </c>
      <c r="AE390" s="78" t="str">
        <f>VLOOKUP($G390,'[1]datos totales (FINAL) 2022'!$A$2:$F$408,4,FALSE)</f>
        <v>OBJETIVO 3: GARANTIZAR UNA VIDA SANA Y PROMOVER EL BIENESTAR</v>
      </c>
      <c r="AF390" s="92">
        <f>VLOOKUP($G390,'[1]datos totales (FINAL) 2022'!$A$2:$F$408,5,FALSE)</f>
        <v>0</v>
      </c>
      <c r="AG390" s="93">
        <f>VLOOKUP($G390,'[1]datos totales (FINAL) 2022'!$A$2:$F$408,6,FALSE)</f>
        <v>0</v>
      </c>
    </row>
    <row r="391" spans="1:33" ht="46.5" hidden="1" customHeight="1" x14ac:dyDescent="0.25">
      <c r="A391" s="78" t="s">
        <v>3217</v>
      </c>
      <c r="B391" s="78" t="s">
        <v>3217</v>
      </c>
      <c r="C391" s="79" t="s">
        <v>44</v>
      </c>
      <c r="D391" s="78" t="s">
        <v>2845</v>
      </c>
      <c r="E391" s="78" t="s">
        <v>2843</v>
      </c>
      <c r="F391" s="78" t="s">
        <v>494</v>
      </c>
      <c r="G391" s="78" t="s">
        <v>3354</v>
      </c>
      <c r="H391" s="78" t="s">
        <v>3355</v>
      </c>
      <c r="I391" s="78"/>
      <c r="J391" s="78"/>
      <c r="K391" s="80"/>
      <c r="L391" s="81">
        <v>10400</v>
      </c>
      <c r="M391" s="82"/>
      <c r="N391" s="78"/>
      <c r="O391" s="78"/>
      <c r="P391" s="83"/>
      <c r="Q391" s="84"/>
      <c r="R391" s="84"/>
      <c r="S391" s="84"/>
      <c r="T391" s="85"/>
      <c r="U391" s="78"/>
      <c r="V391" s="78"/>
      <c r="W391" s="78"/>
      <c r="X391" s="86"/>
      <c r="Y391" s="86"/>
      <c r="Z391" s="87"/>
      <c r="AA391" s="88"/>
      <c r="AB391" s="89"/>
      <c r="AC391" s="90"/>
      <c r="AD391" s="91" t="str">
        <f>VLOOKUP($G391,'[1]datos totales (FINAL) 2022'!$A$2:$F$408,3,FALSE)</f>
        <v>SI</v>
      </c>
      <c r="AE391" s="78" t="str">
        <f>VLOOKUP($G391,'[1]datos totales (FINAL) 2022'!$A$2:$F$408,4,FALSE)</f>
        <v>OBJETIVO 9: CONSTRUIR INFRAESTRUCTURAS RESILIENTES, PROMOVER LA INDUSTRIALIZACIÓN SOSTENIBLE Y FOMENTAR LA INNOVACIÓN</v>
      </c>
      <c r="AF391" s="92">
        <f>VLOOKUP($G391,'[1]datos totales (FINAL) 2022'!$A$2:$F$408,5,FALSE)</f>
        <v>0</v>
      </c>
      <c r="AG391" s="93">
        <f>VLOOKUP($G391,'[1]datos totales (FINAL) 2022'!$A$2:$F$408,6,FALSE)</f>
        <v>0</v>
      </c>
    </row>
    <row r="392" spans="1:33" ht="46.5" customHeight="1" x14ac:dyDescent="0.25">
      <c r="A392" s="78" t="s">
        <v>3217</v>
      </c>
      <c r="B392" s="78" t="s">
        <v>3217</v>
      </c>
      <c r="C392" s="79" t="s">
        <v>44</v>
      </c>
      <c r="D392" s="78" t="s">
        <v>2854</v>
      </c>
      <c r="E392" s="78" t="s">
        <v>2843</v>
      </c>
      <c r="F392" s="78" t="s">
        <v>2875</v>
      </c>
      <c r="G392" s="92" t="s">
        <v>3356</v>
      </c>
      <c r="H392" s="92" t="s">
        <v>3357</v>
      </c>
      <c r="I392" s="78" t="s">
        <v>2218</v>
      </c>
      <c r="J392" s="78" t="s">
        <v>2219</v>
      </c>
      <c r="K392" s="80" t="s">
        <v>44</v>
      </c>
      <c r="L392" s="81">
        <v>96000</v>
      </c>
      <c r="M392" s="82">
        <v>118240</v>
      </c>
      <c r="N392" s="78" t="s">
        <v>109</v>
      </c>
      <c r="O392" s="78" t="s">
        <v>2220</v>
      </c>
      <c r="P392" s="83"/>
      <c r="Q392" s="84" t="s">
        <v>232</v>
      </c>
      <c r="R392" s="84" t="s">
        <v>222</v>
      </c>
      <c r="S392" s="84" t="s">
        <v>2221</v>
      </c>
      <c r="T392" s="85"/>
      <c r="U392" s="78"/>
      <c r="V392" s="78"/>
      <c r="W392" s="78"/>
      <c r="X392" s="86">
        <v>96000</v>
      </c>
      <c r="Y392" s="86">
        <v>91809.78</v>
      </c>
      <c r="Z392" s="87">
        <v>118240</v>
      </c>
      <c r="AA392" s="88">
        <v>-22240</v>
      </c>
      <c r="AB392" s="89" t="s">
        <v>2222</v>
      </c>
      <c r="AC392" s="90"/>
      <c r="AD392" s="91" t="str">
        <f>VLOOKUP($G392,'[1]datos totales (FINAL) 2022'!$A$2:$F$408,3,FALSE)</f>
        <v>SI</v>
      </c>
      <c r="AE392" s="78" t="str">
        <f>VLOOKUP($G392,'[1]datos totales (FINAL) 2022'!$A$2:$F$408,4,FALSE)</f>
        <v>OBJETIVO 3: GARANTIZAR UNA VIDA SANA Y PROMOVER EL BIENESTAR</v>
      </c>
      <c r="AF392" s="92">
        <f>VLOOKUP($G392,'[1]datos totales (FINAL) 2022'!$A$2:$F$408,5,FALSE)</f>
        <v>0</v>
      </c>
      <c r="AG392" s="93">
        <f>VLOOKUP($G392,'[1]datos totales (FINAL) 2022'!$A$2:$F$408,6,FALSE)</f>
        <v>0</v>
      </c>
    </row>
    <row r="393" spans="1:33" ht="46.5" customHeight="1" x14ac:dyDescent="0.25">
      <c r="A393" s="78" t="s">
        <v>3217</v>
      </c>
      <c r="B393" s="78" t="s">
        <v>3217</v>
      </c>
      <c r="C393" s="79" t="s">
        <v>44</v>
      </c>
      <c r="D393" s="78" t="s">
        <v>2874</v>
      </c>
      <c r="E393" s="78" t="s">
        <v>2843</v>
      </c>
      <c r="F393" s="78" t="s">
        <v>1763</v>
      </c>
      <c r="G393" s="92" t="s">
        <v>2224</v>
      </c>
      <c r="H393" s="92" t="s">
        <v>3358</v>
      </c>
      <c r="I393" s="78" t="s">
        <v>2223</v>
      </c>
      <c r="J393" s="78"/>
      <c r="K393" s="80" t="s">
        <v>44</v>
      </c>
      <c r="L393" s="81">
        <v>2500</v>
      </c>
      <c r="M393" s="82">
        <v>2500</v>
      </c>
      <c r="N393" s="78" t="s">
        <v>109</v>
      </c>
      <c r="O393" s="78" t="s">
        <v>2224</v>
      </c>
      <c r="P393" s="83"/>
      <c r="Q393" s="84" t="s">
        <v>232</v>
      </c>
      <c r="R393" s="84" t="s">
        <v>217</v>
      </c>
      <c r="S393" s="84" t="s">
        <v>2225</v>
      </c>
      <c r="T393" s="85"/>
      <c r="U393" s="78"/>
      <c r="V393" s="78"/>
      <c r="W393" s="78"/>
      <c r="X393" s="86">
        <v>2500</v>
      </c>
      <c r="Y393" s="86">
        <v>1126.96</v>
      </c>
      <c r="Z393" s="87">
        <v>2500</v>
      </c>
      <c r="AA393" s="88">
        <v>0</v>
      </c>
      <c r="AB393" s="89"/>
      <c r="AC393" s="90"/>
      <c r="AD393" s="91" t="str">
        <f>VLOOKUP($G393,'[1]datos totales (FINAL) 2022'!$A$2:$F$408,3,FALSE)</f>
        <v>SI</v>
      </c>
      <c r="AE393" s="78" t="str">
        <f>VLOOKUP($G393,'[1]datos totales (FINAL) 2022'!$A$2:$F$408,4,FALSE)</f>
        <v>OBJETIVO 3: GARANTIZAR UNA VIDA SANA Y PROMOVER EL BIENESTAR</v>
      </c>
      <c r="AF393" s="92">
        <f>VLOOKUP($G393,'[1]datos totales (FINAL) 2022'!$A$2:$F$408,5,FALSE)</f>
        <v>0</v>
      </c>
      <c r="AG393" s="93">
        <f>VLOOKUP($G393,'[1]datos totales (FINAL) 2022'!$A$2:$F$408,6,FALSE)</f>
        <v>0</v>
      </c>
    </row>
    <row r="394" spans="1:33" ht="46.5" customHeight="1" x14ac:dyDescent="0.25">
      <c r="A394" s="78" t="s">
        <v>3217</v>
      </c>
      <c r="B394" s="78" t="s">
        <v>3217</v>
      </c>
      <c r="C394" s="79" t="s">
        <v>44</v>
      </c>
      <c r="D394" s="78" t="s">
        <v>2859</v>
      </c>
      <c r="E394" s="78" t="s">
        <v>2843</v>
      </c>
      <c r="F394" s="78" t="s">
        <v>494</v>
      </c>
      <c r="G394" s="92" t="s">
        <v>2227</v>
      </c>
      <c r="H394" s="92" t="s">
        <v>2226</v>
      </c>
      <c r="I394" s="78" t="s">
        <v>2226</v>
      </c>
      <c r="J394" s="78"/>
      <c r="K394" s="80" t="s">
        <v>44</v>
      </c>
      <c r="L394" s="81">
        <v>4810</v>
      </c>
      <c r="M394" s="82">
        <v>5500</v>
      </c>
      <c r="N394" s="78" t="s">
        <v>109</v>
      </c>
      <c r="O394" s="78" t="s">
        <v>2227</v>
      </c>
      <c r="P394" s="83"/>
      <c r="Q394" s="84" t="s">
        <v>232</v>
      </c>
      <c r="R394" s="84" t="s">
        <v>221</v>
      </c>
      <c r="S394" s="84" t="s">
        <v>2228</v>
      </c>
      <c r="T394" s="85"/>
      <c r="U394" s="78"/>
      <c r="V394" s="78"/>
      <c r="W394" s="78"/>
      <c r="X394" s="86">
        <v>4810</v>
      </c>
      <c r="Y394" s="86">
        <v>3833.2200000000003</v>
      </c>
      <c r="Z394" s="87">
        <v>5500</v>
      </c>
      <c r="AA394" s="88">
        <v>-690</v>
      </c>
      <c r="AB394" s="89" t="s">
        <v>2229</v>
      </c>
      <c r="AC394" s="90"/>
      <c r="AD394" s="91" t="str">
        <f>VLOOKUP($G394,'[1]datos totales (FINAL) 2022'!$A$2:$F$408,3,FALSE)</f>
        <v>SI</v>
      </c>
      <c r="AE394" s="78" t="str">
        <f>VLOOKUP($G394,'[1]datos totales (FINAL) 2022'!$A$2:$F$408,4,FALSE)</f>
        <v>OBJETIVO 9: CONSTRUIR INFRAESTRUCTURAS RESILIENTES, PROMOVER LA INDUSTRIALIZACIÓN SOSTENIBLE Y FOMENTAR LA INNOVACIÓN</v>
      </c>
      <c r="AF394" s="92">
        <f>VLOOKUP($G394,'[1]datos totales (FINAL) 2022'!$A$2:$F$408,5,FALSE)</f>
        <v>0</v>
      </c>
      <c r="AG394" s="93" t="str">
        <f>VLOOKUP($G394,'[1]datos totales (FINAL) 2022'!$A$2:$F$408,6,FALSE)</f>
        <v>También vinculado a los ODS 6, 17, 11, 12, 13, 15</v>
      </c>
    </row>
    <row r="395" spans="1:33" ht="46.5" hidden="1" customHeight="1" x14ac:dyDescent="0.25">
      <c r="A395" s="78" t="s">
        <v>3437</v>
      </c>
      <c r="B395" s="78" t="s">
        <v>3437</v>
      </c>
      <c r="C395" s="79" t="s">
        <v>50</v>
      </c>
      <c r="D395" s="78" t="s">
        <v>2845</v>
      </c>
      <c r="E395" s="78" t="s">
        <v>2843</v>
      </c>
      <c r="F395" s="78" t="s">
        <v>494</v>
      </c>
      <c r="G395" s="78" t="s">
        <v>3450</v>
      </c>
      <c r="H395" s="78" t="s">
        <v>3451</v>
      </c>
      <c r="I395" s="78"/>
      <c r="J395" s="78"/>
      <c r="K395" s="80"/>
      <c r="L395" s="81">
        <v>7688</v>
      </c>
      <c r="M395" s="82"/>
      <c r="N395" s="78"/>
      <c r="O395" s="78"/>
      <c r="P395" s="83"/>
      <c r="Q395" s="84"/>
      <c r="R395" s="84"/>
      <c r="S395" s="84"/>
      <c r="T395" s="85"/>
      <c r="U395" s="78"/>
      <c r="V395" s="78"/>
      <c r="W395" s="78"/>
      <c r="X395" s="86"/>
      <c r="Y395" s="86"/>
      <c r="Z395" s="87"/>
      <c r="AA395" s="88"/>
      <c r="AB395" s="89"/>
      <c r="AC395" s="90"/>
      <c r="AD395" s="94" t="s">
        <v>232</v>
      </c>
      <c r="AE395" s="89" t="s">
        <v>218</v>
      </c>
      <c r="AF395" s="95"/>
      <c r="AG395" s="96"/>
    </row>
    <row r="396" spans="1:33" ht="46.5" customHeight="1" x14ac:dyDescent="0.25">
      <c r="A396" s="78" t="s">
        <v>3437</v>
      </c>
      <c r="B396" s="78" t="s">
        <v>3437</v>
      </c>
      <c r="C396" s="79" t="s">
        <v>50</v>
      </c>
      <c r="D396" s="78" t="s">
        <v>2815</v>
      </c>
      <c r="E396" s="78" t="s">
        <v>2816</v>
      </c>
      <c r="F396" s="78" t="s">
        <v>3452</v>
      </c>
      <c r="G396" s="92" t="s">
        <v>3453</v>
      </c>
      <c r="H396" s="92" t="s">
        <v>3454</v>
      </c>
      <c r="I396" s="78" t="s">
        <v>1263</v>
      </c>
      <c r="J396" s="78" t="s">
        <v>1264</v>
      </c>
      <c r="K396" s="80" t="s">
        <v>50</v>
      </c>
      <c r="L396" s="81">
        <v>25000</v>
      </c>
      <c r="M396" s="82">
        <v>25000</v>
      </c>
      <c r="N396" s="78"/>
      <c r="O396" s="78" t="s">
        <v>1265</v>
      </c>
      <c r="P396" s="83"/>
      <c r="Q396" s="84"/>
      <c r="R396" s="84" t="s">
        <v>214</v>
      </c>
      <c r="S396" s="84"/>
      <c r="T396" s="85" t="s">
        <v>5283</v>
      </c>
      <c r="U396" s="78">
        <v>20</v>
      </c>
      <c r="V396" s="78">
        <v>20</v>
      </c>
      <c r="W396" s="78">
        <v>22</v>
      </c>
      <c r="X396" s="86">
        <v>25000</v>
      </c>
      <c r="Y396" s="86">
        <v>25000</v>
      </c>
      <c r="Z396" s="87">
        <v>25000</v>
      </c>
      <c r="AA396" s="88">
        <v>0</v>
      </c>
      <c r="AB396" s="89"/>
      <c r="AC396" s="90"/>
      <c r="AD396" s="91" t="str">
        <f>VLOOKUP($G396,'[1]datos totales (FINAL) 2022'!$A$2:$F$408,3,FALSE)</f>
        <v>SI</v>
      </c>
      <c r="AE396" s="78" t="str">
        <f>VLOOKUP($G396,'[1]datos totales (FINAL) 2022'!$A$2:$F$408,4,FALSE)</f>
        <v>OBJETIVO 4: GARANTIZAR UNA EDUCACIÓN INCLUSIVA, EQUITATIVA Y DE CALIDAD Y PROMOVER OPORTUNIDADES DE APRENDIZAJE DURANTE TODA LA VIDA PARA TODOS</v>
      </c>
      <c r="AF396" s="92" t="str">
        <f>VLOOKUP($G396,'[1]datos totales (FINAL) 2022'!$A$2:$F$408,5,FALSE)</f>
        <v>Meta 4.c</v>
      </c>
      <c r="AG396" s="93" t="str">
        <f>VLOOKUP($G396,'[1]datos totales (FINAL) 2022'!$A$2:$F$408,6,FALSE)</f>
        <v>También ODS 8</v>
      </c>
    </row>
    <row r="397" spans="1:33" ht="46.5" customHeight="1" x14ac:dyDescent="0.25">
      <c r="A397" s="78" t="s">
        <v>3437</v>
      </c>
      <c r="B397" s="78" t="s">
        <v>3437</v>
      </c>
      <c r="C397" s="79" t="s">
        <v>50</v>
      </c>
      <c r="D397" s="78" t="s">
        <v>2924</v>
      </c>
      <c r="E397" s="78" t="s">
        <v>2816</v>
      </c>
      <c r="F397" s="78" t="s">
        <v>2835</v>
      </c>
      <c r="G397" s="92" t="s">
        <v>3455</v>
      </c>
      <c r="H397" s="92" t="s">
        <v>3456</v>
      </c>
      <c r="I397" s="78" t="s">
        <v>1271</v>
      </c>
      <c r="J397" s="78" t="s">
        <v>1272</v>
      </c>
      <c r="K397" s="80" t="s">
        <v>50</v>
      </c>
      <c r="L397" s="81">
        <v>2500</v>
      </c>
      <c r="M397" s="82">
        <v>2500</v>
      </c>
      <c r="N397" s="78"/>
      <c r="O397" s="78" t="s">
        <v>1273</v>
      </c>
      <c r="P397" s="83"/>
      <c r="Q397" s="84"/>
      <c r="R397" s="84"/>
      <c r="S397" s="84"/>
      <c r="T397" s="85" t="s">
        <v>5000</v>
      </c>
      <c r="U397" s="78" t="s">
        <v>5000</v>
      </c>
      <c r="V397" s="78" t="s">
        <v>5000</v>
      </c>
      <c r="W397" s="78" t="s">
        <v>5000</v>
      </c>
      <c r="X397" s="86">
        <v>2500</v>
      </c>
      <c r="Y397" s="86">
        <v>0</v>
      </c>
      <c r="Z397" s="87">
        <v>2500</v>
      </c>
      <c r="AA397" s="88">
        <v>0</v>
      </c>
      <c r="AB397" s="89" t="s">
        <v>1274</v>
      </c>
      <c r="AC397" s="90"/>
      <c r="AD397" s="91" t="str">
        <f>VLOOKUP($G397,'[1]datos totales (FINAL) 2022'!$A$2:$F$408,3,FALSE)</f>
        <v>SI</v>
      </c>
      <c r="AE397" s="78" t="str">
        <f>VLOOKUP($G397,'[1]datos totales (FINAL) 2022'!$A$2:$F$408,4,FALSE)</f>
        <v>OBJETIVO 4: GARANTIZAR UNA EDUCACIÓN INCLUSIVA, EQUITATIVA Y DE CALIDAD Y PROMOVER OPORTUNIDADES DE APRENDIZAJE DURANTE TODA LA VIDA PARA TODOS</v>
      </c>
      <c r="AF397" s="92" t="str">
        <f>VLOOKUP($G397,'[1]datos totales (FINAL) 2022'!$A$2:$F$408,5,FALSE)</f>
        <v>Meta 4.c</v>
      </c>
      <c r="AG397" s="93" t="str">
        <f>VLOOKUP($G397,'[1]datos totales (FINAL) 2022'!$A$2:$F$408,6,FALSE)</f>
        <v>También ODS 8</v>
      </c>
    </row>
    <row r="398" spans="1:33" ht="46.5" customHeight="1" x14ac:dyDescent="0.25">
      <c r="A398" s="78" t="s">
        <v>3437</v>
      </c>
      <c r="B398" s="78" t="s">
        <v>3437</v>
      </c>
      <c r="C398" s="79" t="s">
        <v>50</v>
      </c>
      <c r="D398" s="78" t="s">
        <v>2897</v>
      </c>
      <c r="E398" s="78" t="s">
        <v>2843</v>
      </c>
      <c r="F398" s="78" t="s">
        <v>498</v>
      </c>
      <c r="G398" s="92" t="s">
        <v>3457</v>
      </c>
      <c r="H398" s="92" t="s">
        <v>3458</v>
      </c>
      <c r="I398" s="78" t="s">
        <v>1263</v>
      </c>
      <c r="J398" s="78" t="s">
        <v>1266</v>
      </c>
      <c r="K398" s="80" t="s">
        <v>50</v>
      </c>
      <c r="L398" s="81">
        <v>10000</v>
      </c>
      <c r="M398" s="82">
        <v>10000</v>
      </c>
      <c r="N398" s="78"/>
      <c r="O398" s="78" t="s">
        <v>1267</v>
      </c>
      <c r="P398" s="83"/>
      <c r="Q398" s="84"/>
      <c r="R398" s="84" t="s">
        <v>214</v>
      </c>
      <c r="S398" s="84"/>
      <c r="T398" s="85" t="s">
        <v>5001</v>
      </c>
      <c r="U398" s="78">
        <v>25</v>
      </c>
      <c r="V398" s="78">
        <v>20</v>
      </c>
      <c r="W398" s="78">
        <v>22</v>
      </c>
      <c r="X398" s="86">
        <v>10000</v>
      </c>
      <c r="Y398" s="86">
        <v>4666.37</v>
      </c>
      <c r="Z398" s="87">
        <v>10000</v>
      </c>
      <c r="AA398" s="88">
        <v>0</v>
      </c>
      <c r="AB398" s="89"/>
      <c r="AC398" s="90"/>
      <c r="AD398" s="91" t="str">
        <f>VLOOKUP($G398,'[1]datos totales (FINAL) 2022'!$A$2:$F$408,3,FALSE)</f>
        <v>SI</v>
      </c>
      <c r="AE398" s="78" t="str">
        <f>VLOOKUP($G398,'[1]datos totales (FINAL) 2022'!$A$2:$F$408,4,FALSE)</f>
        <v>OBJETIVO 4: GARANTIZAR UNA EDUCACIÓN INCLUSIVA, EQUITATIVA Y DE CALIDAD Y PROMOVER OPORTUNIDADES DE APRENDIZAJE DURANTE TODA LA VIDA PARA TODOS</v>
      </c>
      <c r="AF398" s="92" t="str">
        <f>VLOOKUP($G398,'[1]datos totales (FINAL) 2022'!$A$2:$F$408,5,FALSE)</f>
        <v>Meta 4.c</v>
      </c>
      <c r="AG398" s="93" t="str">
        <f>VLOOKUP($G398,'[1]datos totales (FINAL) 2022'!$A$2:$F$408,6,FALSE)</f>
        <v>También ODS 8</v>
      </c>
    </row>
    <row r="399" spans="1:33" ht="46.5" customHeight="1" x14ac:dyDescent="0.25">
      <c r="A399" s="78" t="s">
        <v>3437</v>
      </c>
      <c r="B399" s="78" t="s">
        <v>3437</v>
      </c>
      <c r="C399" s="79" t="s">
        <v>50</v>
      </c>
      <c r="D399" s="78" t="s">
        <v>2901</v>
      </c>
      <c r="E399" s="78" t="s">
        <v>2843</v>
      </c>
      <c r="F399" s="78" t="s">
        <v>498</v>
      </c>
      <c r="G399" s="92" t="s">
        <v>3459</v>
      </c>
      <c r="H399" s="92" t="s">
        <v>3460</v>
      </c>
      <c r="I399" s="78" t="s">
        <v>1268</v>
      </c>
      <c r="J399" s="78" t="s">
        <v>1269</v>
      </c>
      <c r="K399" s="80" t="s">
        <v>50</v>
      </c>
      <c r="L399" s="81">
        <v>188000</v>
      </c>
      <c r="M399" s="82">
        <v>188000</v>
      </c>
      <c r="N399" s="78"/>
      <c r="O399" s="78" t="s">
        <v>1270</v>
      </c>
      <c r="P399" s="83"/>
      <c r="Q399" s="84"/>
      <c r="R399" s="84" t="s">
        <v>214</v>
      </c>
      <c r="S399" s="84"/>
      <c r="T399" s="85" t="s">
        <v>4368</v>
      </c>
      <c r="U399" s="78">
        <v>4</v>
      </c>
      <c r="V399" s="78">
        <v>4</v>
      </c>
      <c r="W399" s="78">
        <v>4</v>
      </c>
      <c r="X399" s="86">
        <v>188000</v>
      </c>
      <c r="Y399" s="86">
        <v>177285.59</v>
      </c>
      <c r="Z399" s="87">
        <v>188000</v>
      </c>
      <c r="AA399" s="88">
        <v>0</v>
      </c>
      <c r="AB399" s="89"/>
      <c r="AC399" s="90"/>
      <c r="AD399" s="91" t="str">
        <f>VLOOKUP($G399,'[1]datos totales (FINAL) 2022'!$A$2:$F$408,3,FALSE)</f>
        <v>SI</v>
      </c>
      <c r="AE399" s="78" t="str">
        <f>VLOOKUP($G399,'[1]datos totales (FINAL) 2022'!$A$2:$F$408,4,FALSE)</f>
        <v>OBJETIVO 4: GARANTIZAR UNA EDUCACIÓN INCLUSIVA, EQUITATIVA Y DE CALIDAD Y PROMOVER OPORTUNIDADES DE APRENDIZAJE DURANTE TODA LA VIDA PARA TODOS</v>
      </c>
      <c r="AF399" s="92" t="str">
        <f>VLOOKUP($G399,'[1]datos totales (FINAL) 2022'!$A$2:$F$408,5,FALSE)</f>
        <v>Metas 4.3, 4.4 y 4.5</v>
      </c>
      <c r="AG399" s="93">
        <f>VLOOKUP($G399,'[1]datos totales (FINAL) 2022'!$A$2:$F$408,6,FALSE)</f>
        <v>0</v>
      </c>
    </row>
    <row r="400" spans="1:33" ht="46.5" customHeight="1" x14ac:dyDescent="0.25">
      <c r="A400" s="78" t="s">
        <v>3463</v>
      </c>
      <c r="B400" s="78" t="s">
        <v>3463</v>
      </c>
      <c r="C400" s="79" t="s">
        <v>52</v>
      </c>
      <c r="D400" s="78" t="s">
        <v>3490</v>
      </c>
      <c r="E400" s="78" t="s">
        <v>2911</v>
      </c>
      <c r="F400" s="78" t="s">
        <v>585</v>
      </c>
      <c r="G400" s="92" t="s">
        <v>2693</v>
      </c>
      <c r="H400" s="92" t="s">
        <v>771</v>
      </c>
      <c r="I400" s="78" t="s">
        <v>699</v>
      </c>
      <c r="J400" s="78" t="s">
        <v>700</v>
      </c>
      <c r="K400" s="80" t="s">
        <v>52</v>
      </c>
      <c r="L400" s="81">
        <v>50000</v>
      </c>
      <c r="M400" s="82">
        <v>50000</v>
      </c>
      <c r="N400" s="78" t="s">
        <v>109</v>
      </c>
      <c r="O400" s="78" t="s">
        <v>701</v>
      </c>
      <c r="P400" s="83"/>
      <c r="Q400" s="84" t="s">
        <v>232</v>
      </c>
      <c r="R400" s="84" t="s">
        <v>218</v>
      </c>
      <c r="S400" s="84" t="s">
        <v>702</v>
      </c>
      <c r="T400" s="85" t="s">
        <v>703</v>
      </c>
      <c r="U400" s="78">
        <v>225</v>
      </c>
      <c r="V400" s="78">
        <v>226</v>
      </c>
      <c r="W400" s="78">
        <v>225</v>
      </c>
      <c r="X400" s="86">
        <v>50000</v>
      </c>
      <c r="Y400" s="86">
        <v>49800</v>
      </c>
      <c r="Z400" s="87">
        <v>50000</v>
      </c>
      <c r="AA400" s="88"/>
      <c r="AB400" s="89"/>
      <c r="AC400" s="90"/>
      <c r="AD400" s="91" t="str">
        <f>VLOOKUP($G400,'[1]datos totales (FINAL) 2022'!$A$2:$F$408,3,FALSE)</f>
        <v>SI</v>
      </c>
      <c r="AE400" s="78" t="str">
        <f>VLOOKUP($G400,'[1]datos totales (FINAL) 2022'!$A$2:$F$408,4,FALSE)</f>
        <v>OBJETIVO 4: GARANTIZAR UNA EDUCACIÓN INCLUSIVA, EQUITATIVA Y DE CALIDAD Y PROMOVER OPORTUNIDADES DE APRENDIZAJE DURANTE TODA LA VIDA PARA TODOS</v>
      </c>
      <c r="AF400" s="92" t="str">
        <f>VLOOKUP($G400,'[1]datos totales (FINAL) 2022'!$A$2:$F$408,5,FALSE)</f>
        <v>Metas 4.3 y 4.4</v>
      </c>
      <c r="AG400" s="93">
        <f>VLOOKUP($G400,'[1]datos totales (FINAL) 2022'!$A$2:$F$408,6,FALSE)</f>
        <v>0</v>
      </c>
    </row>
    <row r="401" spans="1:33" ht="46.5" customHeight="1" x14ac:dyDescent="0.25">
      <c r="A401" s="78" t="s">
        <v>3463</v>
      </c>
      <c r="B401" s="78" t="s">
        <v>3463</v>
      </c>
      <c r="C401" s="79" t="s">
        <v>52</v>
      </c>
      <c r="D401" s="78" t="s">
        <v>3491</v>
      </c>
      <c r="E401" s="78" t="s">
        <v>2911</v>
      </c>
      <c r="F401" s="78" t="s">
        <v>585</v>
      </c>
      <c r="G401" s="92" t="s">
        <v>2694</v>
      </c>
      <c r="H401" s="92" t="s">
        <v>2695</v>
      </c>
      <c r="I401" s="78" t="s">
        <v>704</v>
      </c>
      <c r="J401" s="78" t="s">
        <v>705</v>
      </c>
      <c r="K401" s="80" t="s">
        <v>52</v>
      </c>
      <c r="L401" s="81">
        <v>75000</v>
      </c>
      <c r="M401" s="82">
        <v>75000</v>
      </c>
      <c r="N401" s="78" t="s">
        <v>109</v>
      </c>
      <c r="O401" s="78" t="s">
        <v>706</v>
      </c>
      <c r="P401" s="83"/>
      <c r="Q401" s="84" t="s">
        <v>232</v>
      </c>
      <c r="R401" s="84" t="s">
        <v>218</v>
      </c>
      <c r="S401" s="84" t="s">
        <v>707</v>
      </c>
      <c r="T401" s="85" t="s">
        <v>703</v>
      </c>
      <c r="U401" s="78">
        <v>47</v>
      </c>
      <c r="V401" s="78" t="s">
        <v>5284</v>
      </c>
      <c r="W401" s="78">
        <v>47</v>
      </c>
      <c r="X401" s="86">
        <v>75000</v>
      </c>
      <c r="Y401" s="86">
        <v>0</v>
      </c>
      <c r="Z401" s="87">
        <v>75000</v>
      </c>
      <c r="AA401" s="88">
        <v>0</v>
      </c>
      <c r="AB401" s="89"/>
      <c r="AC401" s="90"/>
      <c r="AD401" s="91" t="str">
        <f>VLOOKUP($G401,'[1]datos totales (FINAL) 2022'!$A$2:$F$408,3,FALSE)</f>
        <v>SI</v>
      </c>
      <c r="AE401" s="78" t="str">
        <f>VLOOKUP($G401,'[1]datos totales (FINAL) 2022'!$A$2:$F$408,4,FALSE)</f>
        <v>OBJETIVO 4: GARANTIZAR UNA EDUCACIÓN INCLUSIVA, EQUITATIVA Y DE CALIDAD Y PROMOVER OPORTUNIDADES DE APRENDIZAJE DURANTE TODA LA VIDA PARA TODOS</v>
      </c>
      <c r="AF401" s="92" t="str">
        <f>VLOOKUP($G401,'[1]datos totales (FINAL) 2022'!$A$2:$F$408,5,FALSE)</f>
        <v>Metas 4.3 y 4.4</v>
      </c>
      <c r="AG401" s="93">
        <f>VLOOKUP($G401,'[1]datos totales (FINAL) 2022'!$A$2:$F$408,6,FALSE)</f>
        <v>0</v>
      </c>
    </row>
    <row r="402" spans="1:33" ht="46.5" customHeight="1" x14ac:dyDescent="0.25">
      <c r="A402" s="78" t="s">
        <v>3463</v>
      </c>
      <c r="B402" s="78" t="s">
        <v>3463</v>
      </c>
      <c r="C402" s="79" t="s">
        <v>52</v>
      </c>
      <c r="D402" s="78" t="s">
        <v>3492</v>
      </c>
      <c r="E402" s="78" t="s">
        <v>2911</v>
      </c>
      <c r="F402" s="78" t="s">
        <v>585</v>
      </c>
      <c r="G402" s="92" t="s">
        <v>2696</v>
      </c>
      <c r="H402" s="92" t="s">
        <v>2697</v>
      </c>
      <c r="I402" s="78" t="s">
        <v>709</v>
      </c>
      <c r="J402" s="78" t="s">
        <v>710</v>
      </c>
      <c r="K402" s="80" t="s">
        <v>52</v>
      </c>
      <c r="L402" s="81">
        <v>300000</v>
      </c>
      <c r="M402" s="82">
        <v>300000</v>
      </c>
      <c r="N402" s="78" t="s">
        <v>109</v>
      </c>
      <c r="O402" s="78" t="s">
        <v>711</v>
      </c>
      <c r="P402" s="83"/>
      <c r="Q402" s="84" t="s">
        <v>232</v>
      </c>
      <c r="R402" s="84" t="s">
        <v>218</v>
      </c>
      <c r="S402" s="84" t="s">
        <v>712</v>
      </c>
      <c r="T402" s="85" t="s">
        <v>703</v>
      </c>
      <c r="U402" s="78">
        <v>235</v>
      </c>
      <c r="V402" s="78" t="s">
        <v>5284</v>
      </c>
      <c r="W402" s="78">
        <v>235</v>
      </c>
      <c r="X402" s="86">
        <v>300000</v>
      </c>
      <c r="Y402" s="86">
        <v>0</v>
      </c>
      <c r="Z402" s="87">
        <v>300000</v>
      </c>
      <c r="AA402" s="88">
        <v>0</v>
      </c>
      <c r="AB402" s="89"/>
      <c r="AC402" s="90"/>
      <c r="AD402" s="91" t="str">
        <f>VLOOKUP($G402,'[1]datos totales (FINAL) 2022'!$A$2:$F$408,3,FALSE)</f>
        <v>SI</v>
      </c>
      <c r="AE402" s="78" t="str">
        <f>VLOOKUP($G402,'[1]datos totales (FINAL) 2022'!$A$2:$F$408,4,FALSE)</f>
        <v>OBJETIVO 4: GARANTIZAR UNA EDUCACIÓN INCLUSIVA, EQUITATIVA Y DE CALIDAD Y PROMOVER OPORTUNIDADES DE APRENDIZAJE DURANTE TODA LA VIDA PARA TODOS</v>
      </c>
      <c r="AF402" s="92" t="str">
        <f>VLOOKUP($G402,'[1]datos totales (FINAL) 2022'!$A$2:$F$408,5,FALSE)</f>
        <v>Metas 4.3 y 4.4</v>
      </c>
      <c r="AG402" s="93">
        <f>VLOOKUP($G402,'[1]datos totales (FINAL) 2022'!$A$2:$F$408,6,FALSE)</f>
        <v>0</v>
      </c>
    </row>
    <row r="403" spans="1:33" ht="46.5" customHeight="1" x14ac:dyDescent="0.25">
      <c r="A403" s="78" t="s">
        <v>3463</v>
      </c>
      <c r="B403" s="78" t="s">
        <v>3463</v>
      </c>
      <c r="C403" s="79" t="s">
        <v>52</v>
      </c>
      <c r="D403" s="78" t="s">
        <v>3493</v>
      </c>
      <c r="E403" s="78" t="s">
        <v>2911</v>
      </c>
      <c r="F403" s="78" t="s">
        <v>585</v>
      </c>
      <c r="G403" s="92" t="s">
        <v>2698</v>
      </c>
      <c r="H403" s="92" t="s">
        <v>2699</v>
      </c>
      <c r="I403" s="78" t="s">
        <v>713</v>
      </c>
      <c r="J403" s="78" t="s">
        <v>714</v>
      </c>
      <c r="K403" s="80" t="s">
        <v>52</v>
      </c>
      <c r="L403" s="81">
        <v>28000</v>
      </c>
      <c r="M403" s="82">
        <v>28000</v>
      </c>
      <c r="N403" s="78" t="s">
        <v>109</v>
      </c>
      <c r="O403" s="78" t="s">
        <v>715</v>
      </c>
      <c r="P403" s="83"/>
      <c r="Q403" s="84" t="s">
        <v>232</v>
      </c>
      <c r="R403" s="84" t="s">
        <v>218</v>
      </c>
      <c r="S403" s="84" t="s">
        <v>716</v>
      </c>
      <c r="T403" s="85" t="s">
        <v>703</v>
      </c>
      <c r="U403" s="78">
        <v>28</v>
      </c>
      <c r="V403" s="78" t="s">
        <v>5284</v>
      </c>
      <c r="W403" s="78">
        <v>28</v>
      </c>
      <c r="X403" s="86">
        <v>28000</v>
      </c>
      <c r="Y403" s="86"/>
      <c r="Z403" s="87">
        <v>28000</v>
      </c>
      <c r="AA403" s="88">
        <v>0</v>
      </c>
      <c r="AB403" s="89"/>
      <c r="AC403" s="90"/>
      <c r="AD403" s="91" t="str">
        <f>VLOOKUP($G403,'[1]datos totales (FINAL) 2022'!$A$2:$F$408,3,FALSE)</f>
        <v>SI</v>
      </c>
      <c r="AE403" s="78" t="str">
        <f>VLOOKUP($G403,'[1]datos totales (FINAL) 2022'!$A$2:$F$408,4,FALSE)</f>
        <v>OBJETIVO 4: GARANTIZAR UNA EDUCACIÓN INCLUSIVA, EQUITATIVA Y DE CALIDAD Y PROMOVER OPORTUNIDADES DE APRENDIZAJE DURANTE TODA LA VIDA PARA TODOS</v>
      </c>
      <c r="AF403" s="92" t="str">
        <f>VLOOKUP($G403,'[1]datos totales (FINAL) 2022'!$A$2:$F$408,5,FALSE)</f>
        <v>Metas 4.3 y 4.4</v>
      </c>
      <c r="AG403" s="93">
        <f>VLOOKUP($G403,'[1]datos totales (FINAL) 2022'!$A$2:$F$408,6,FALSE)</f>
        <v>0</v>
      </c>
    </row>
    <row r="404" spans="1:33" ht="46.5" customHeight="1" x14ac:dyDescent="0.25">
      <c r="A404" s="78" t="s">
        <v>3463</v>
      </c>
      <c r="B404" s="78" t="s">
        <v>3463</v>
      </c>
      <c r="C404" s="79" t="s">
        <v>52</v>
      </c>
      <c r="D404" s="78" t="s">
        <v>3494</v>
      </c>
      <c r="E404" s="78" t="s">
        <v>2911</v>
      </c>
      <c r="F404" s="78" t="s">
        <v>585</v>
      </c>
      <c r="G404" s="92" t="s">
        <v>2700</v>
      </c>
      <c r="H404" s="92" t="s">
        <v>2701</v>
      </c>
      <c r="I404" s="78" t="s">
        <v>717</v>
      </c>
      <c r="J404" s="78" t="s">
        <v>718</v>
      </c>
      <c r="K404" s="80" t="s">
        <v>52</v>
      </c>
      <c r="L404" s="81">
        <v>100000</v>
      </c>
      <c r="M404" s="82">
        <v>100000</v>
      </c>
      <c r="N404" s="78" t="s">
        <v>109</v>
      </c>
      <c r="O404" s="78" t="s">
        <v>719</v>
      </c>
      <c r="P404" s="83"/>
      <c r="Q404" s="84" t="s">
        <v>232</v>
      </c>
      <c r="R404" s="84" t="s">
        <v>218</v>
      </c>
      <c r="S404" s="84" t="s">
        <v>720</v>
      </c>
      <c r="T404" s="85" t="s">
        <v>703</v>
      </c>
      <c r="U404" s="78">
        <v>265</v>
      </c>
      <c r="V404" s="78">
        <v>382</v>
      </c>
      <c r="W404" s="78">
        <v>265</v>
      </c>
      <c r="X404" s="86">
        <v>100000</v>
      </c>
      <c r="Y404" s="86">
        <v>76542.789999999994</v>
      </c>
      <c r="Z404" s="87">
        <v>100000</v>
      </c>
      <c r="AA404" s="88">
        <v>0</v>
      </c>
      <c r="AB404" s="89"/>
      <c r="AC404" s="90"/>
      <c r="AD404" s="91" t="str">
        <f>VLOOKUP($G404,'[1]datos totales (FINAL) 2022'!$A$2:$F$408,3,FALSE)</f>
        <v>SI</v>
      </c>
      <c r="AE404" s="78" t="str">
        <f>VLOOKUP($G404,'[1]datos totales (FINAL) 2022'!$A$2:$F$408,4,FALSE)</f>
        <v>OBJETIVO 4: GARANTIZAR UNA EDUCACIÓN INCLUSIVA, EQUITATIVA Y DE CALIDAD Y PROMOVER OPORTUNIDADES DE APRENDIZAJE DURANTE TODA LA VIDA PARA TODOS</v>
      </c>
      <c r="AF404" s="92" t="str">
        <f>VLOOKUP($G404,'[1]datos totales (FINAL) 2022'!$A$2:$F$408,5,FALSE)</f>
        <v>Metas 4.3 y 4.4</v>
      </c>
      <c r="AG404" s="93" t="str">
        <f>VLOOKUP($G404,'[1]datos totales (FINAL) 2022'!$A$2:$F$408,6,FALSE)</f>
        <v>Vinculado también al ODS 2 (meta 2.1)</v>
      </c>
    </row>
    <row r="405" spans="1:33" ht="46.5" customHeight="1" x14ac:dyDescent="0.25">
      <c r="A405" s="78" t="s">
        <v>3463</v>
      </c>
      <c r="B405" s="78" t="s">
        <v>3463</v>
      </c>
      <c r="C405" s="79" t="s">
        <v>52</v>
      </c>
      <c r="D405" s="78" t="s">
        <v>3495</v>
      </c>
      <c r="E405" s="78" t="s">
        <v>2911</v>
      </c>
      <c r="F405" s="78" t="s">
        <v>585</v>
      </c>
      <c r="G405" s="92" t="s">
        <v>2689</v>
      </c>
      <c r="H405" s="92" t="s">
        <v>4359</v>
      </c>
      <c r="I405" s="78" t="s">
        <v>748</v>
      </c>
      <c r="J405" s="78" t="s">
        <v>754</v>
      </c>
      <c r="K405" s="80" t="s">
        <v>52</v>
      </c>
      <c r="L405" s="81">
        <v>0</v>
      </c>
      <c r="M405" s="82">
        <v>30000</v>
      </c>
      <c r="N405" s="78" t="s">
        <v>109</v>
      </c>
      <c r="O405" s="78" t="s">
        <v>755</v>
      </c>
      <c r="P405" s="83" t="s">
        <v>232</v>
      </c>
      <c r="Q405" s="84" t="s">
        <v>232</v>
      </c>
      <c r="R405" s="84" t="s">
        <v>222</v>
      </c>
      <c r="S405" s="84" t="s">
        <v>756</v>
      </c>
      <c r="T405" s="85" t="s">
        <v>752</v>
      </c>
      <c r="U405" s="78">
        <v>10</v>
      </c>
      <c r="V405" s="78">
        <v>8</v>
      </c>
      <c r="W405" s="78">
        <v>10</v>
      </c>
      <c r="X405" s="86">
        <v>30000</v>
      </c>
      <c r="Y405" s="86">
        <v>24000</v>
      </c>
      <c r="Z405" s="87">
        <v>30000</v>
      </c>
      <c r="AA405" s="88"/>
      <c r="AB405" s="89"/>
      <c r="AC405" s="90"/>
      <c r="AD405" s="94" t="s">
        <v>232</v>
      </c>
      <c r="AE405" s="89" t="s">
        <v>222</v>
      </c>
      <c r="AF405" s="95"/>
      <c r="AG405" s="96" t="s">
        <v>5285</v>
      </c>
    </row>
    <row r="406" spans="1:33" ht="46.5" hidden="1" customHeight="1" x14ac:dyDescent="0.25">
      <c r="A406" s="78" t="s">
        <v>3463</v>
      </c>
      <c r="B406" s="78" t="s">
        <v>3463</v>
      </c>
      <c r="C406" s="79" t="s">
        <v>52</v>
      </c>
      <c r="D406" s="78" t="s">
        <v>3495</v>
      </c>
      <c r="E406" s="78" t="s">
        <v>2911</v>
      </c>
      <c r="F406" s="78" t="s">
        <v>585</v>
      </c>
      <c r="G406" s="78" t="s">
        <v>2689</v>
      </c>
      <c r="H406" s="78" t="s">
        <v>3496</v>
      </c>
      <c r="I406" s="78"/>
      <c r="J406" s="78"/>
      <c r="K406" s="80"/>
      <c r="L406" s="81">
        <v>30000</v>
      </c>
      <c r="M406" s="82"/>
      <c r="N406" s="78"/>
      <c r="O406" s="78"/>
      <c r="P406" s="83"/>
      <c r="Q406" s="84"/>
      <c r="R406" s="84"/>
      <c r="S406" s="84"/>
      <c r="T406" s="85"/>
      <c r="U406" s="78"/>
      <c r="V406" s="78"/>
      <c r="W406" s="78"/>
      <c r="X406" s="86"/>
      <c r="Y406" s="86"/>
      <c r="Z406" s="87"/>
      <c r="AA406" s="88"/>
      <c r="AB406" s="89"/>
      <c r="AC406" s="90"/>
      <c r="AD406" s="94" t="s">
        <v>232</v>
      </c>
      <c r="AE406" s="89" t="s">
        <v>218</v>
      </c>
      <c r="AF406" s="95"/>
      <c r="AG406" s="96" t="s">
        <v>5286</v>
      </c>
    </row>
    <row r="407" spans="1:33" ht="46.5" customHeight="1" x14ac:dyDescent="0.25">
      <c r="A407" s="78" t="s">
        <v>3463</v>
      </c>
      <c r="B407" s="78" t="s">
        <v>3463</v>
      </c>
      <c r="C407" s="79" t="s">
        <v>52</v>
      </c>
      <c r="D407" s="78" t="s">
        <v>3506</v>
      </c>
      <c r="E407" s="78" t="s">
        <v>2911</v>
      </c>
      <c r="F407" s="78" t="s">
        <v>585</v>
      </c>
      <c r="G407" s="92" t="s">
        <v>2783</v>
      </c>
      <c r="H407" s="92" t="s">
        <v>2784</v>
      </c>
      <c r="I407" s="78" t="s">
        <v>731</v>
      </c>
      <c r="J407" s="78" t="s">
        <v>732</v>
      </c>
      <c r="K407" s="80" t="s">
        <v>52</v>
      </c>
      <c r="L407" s="81">
        <v>4000</v>
      </c>
      <c r="M407" s="82">
        <v>4000</v>
      </c>
      <c r="N407" s="78" t="s">
        <v>109</v>
      </c>
      <c r="O407" s="78" t="s">
        <v>733</v>
      </c>
      <c r="P407" s="83" t="s">
        <v>734</v>
      </c>
      <c r="Q407" s="84" t="s">
        <v>232</v>
      </c>
      <c r="R407" s="84" t="s">
        <v>218</v>
      </c>
      <c r="S407" s="84" t="s">
        <v>735</v>
      </c>
      <c r="T407" s="85" t="s">
        <v>703</v>
      </c>
      <c r="U407" s="78">
        <v>4</v>
      </c>
      <c r="V407" s="78" t="s">
        <v>5287</v>
      </c>
      <c r="W407" s="78">
        <v>4</v>
      </c>
      <c r="X407" s="86">
        <v>4000</v>
      </c>
      <c r="Y407" s="86">
        <v>0</v>
      </c>
      <c r="Z407" s="87">
        <v>4000</v>
      </c>
      <c r="AA407" s="88">
        <v>0</v>
      </c>
      <c r="AB407" s="89" t="s">
        <v>736</v>
      </c>
      <c r="AC407" s="90"/>
      <c r="AD407" s="94" t="s">
        <v>232</v>
      </c>
      <c r="AE407" s="89" t="s">
        <v>218</v>
      </c>
      <c r="AF407" s="95"/>
      <c r="AG407" s="96" t="s">
        <v>5286</v>
      </c>
    </row>
    <row r="408" spans="1:33" ht="46.5" customHeight="1" x14ac:dyDescent="0.25">
      <c r="A408" s="78" t="s">
        <v>3463</v>
      </c>
      <c r="B408" s="78" t="s">
        <v>3463</v>
      </c>
      <c r="C408" s="79" t="s">
        <v>52</v>
      </c>
      <c r="D408" s="78" t="s">
        <v>3547</v>
      </c>
      <c r="E408" s="78" t="s">
        <v>2843</v>
      </c>
      <c r="F408" s="78" t="s">
        <v>498</v>
      </c>
      <c r="G408" s="92" t="s">
        <v>3548</v>
      </c>
      <c r="H408" s="92" t="s">
        <v>3549</v>
      </c>
      <c r="I408" s="78"/>
      <c r="J408" s="78" t="s">
        <v>761</v>
      </c>
      <c r="K408" s="80" t="s">
        <v>52</v>
      </c>
      <c r="L408" s="81">
        <v>18000</v>
      </c>
      <c r="M408" s="82">
        <v>18000</v>
      </c>
      <c r="N408" s="78" t="s">
        <v>109</v>
      </c>
      <c r="O408" s="78" t="s">
        <v>762</v>
      </c>
      <c r="P408" s="83"/>
      <c r="Q408" s="84"/>
      <c r="R408" s="84"/>
      <c r="S408" s="84"/>
      <c r="T408" s="85"/>
      <c r="U408" s="78"/>
      <c r="V408" s="78"/>
      <c r="W408" s="78"/>
      <c r="X408" s="86">
        <v>18000</v>
      </c>
      <c r="Y408" s="86"/>
      <c r="Z408" s="87">
        <v>18000</v>
      </c>
      <c r="AA408" s="88">
        <v>0</v>
      </c>
      <c r="AB408" s="89"/>
      <c r="AC408" s="90"/>
      <c r="AD408" s="94" t="s">
        <v>232</v>
      </c>
      <c r="AE408" s="89" t="s">
        <v>218</v>
      </c>
      <c r="AF408" s="95"/>
      <c r="AG408" s="96"/>
    </row>
    <row r="409" spans="1:33" ht="46.5" hidden="1" customHeight="1" x14ac:dyDescent="0.25">
      <c r="A409" s="78" t="s">
        <v>3463</v>
      </c>
      <c r="B409" s="78" t="s">
        <v>3463</v>
      </c>
      <c r="C409" s="79" t="s">
        <v>52</v>
      </c>
      <c r="D409" s="78" t="s">
        <v>2845</v>
      </c>
      <c r="E409" s="78" t="s">
        <v>2843</v>
      </c>
      <c r="F409" s="78" t="s">
        <v>494</v>
      </c>
      <c r="G409" s="78" t="s">
        <v>3483</v>
      </c>
      <c r="H409" s="78" t="s">
        <v>3484</v>
      </c>
      <c r="I409" s="78"/>
      <c r="J409" s="78"/>
      <c r="K409" s="80"/>
      <c r="L409" s="81">
        <v>8500</v>
      </c>
      <c r="M409" s="82"/>
      <c r="N409" s="78"/>
      <c r="O409" s="78"/>
      <c r="P409" s="83"/>
      <c r="Q409" s="84"/>
      <c r="R409" s="84"/>
      <c r="S409" s="84"/>
      <c r="T409" s="85"/>
      <c r="U409" s="78"/>
      <c r="V409" s="78"/>
      <c r="W409" s="78"/>
      <c r="X409" s="86"/>
      <c r="Y409" s="86"/>
      <c r="Z409" s="87"/>
      <c r="AA409" s="88"/>
      <c r="AB409" s="89"/>
      <c r="AC409" s="90"/>
      <c r="AD409" s="91" t="str">
        <f>VLOOKUP($G409,'[1]datos totales (FINAL) 2022'!$A$2:$F$408,3,FALSE)</f>
        <v>SI</v>
      </c>
      <c r="AE409" s="78" t="str">
        <f>VLOOKUP($G409,'[1]datos totales (FINAL) 2022'!$A$2:$F$408,4,FALSE)</f>
        <v>OBJETIVO 4: GARANTIZAR UNA EDUCACIÓN INCLUSIVA, EQUITATIVA Y DE CALIDAD Y PROMOVER OPORTUNIDADES DE APRENDIZAJE DURANTE TODA LA VIDA PARA TODOS</v>
      </c>
      <c r="AF409" s="92">
        <f>VLOOKUP($G409,'[1]datos totales (FINAL) 2022'!$A$2:$F$408,5,FALSE)</f>
        <v>0</v>
      </c>
      <c r="AG409" s="93">
        <f>VLOOKUP($G409,'[1]datos totales (FINAL) 2022'!$A$2:$F$408,6,FALSE)</f>
        <v>0</v>
      </c>
    </row>
    <row r="410" spans="1:33" ht="46.5" customHeight="1" x14ac:dyDescent="0.25">
      <c r="A410" s="78" t="s">
        <v>3463</v>
      </c>
      <c r="B410" s="78" t="s">
        <v>3463</v>
      </c>
      <c r="C410" s="79" t="s">
        <v>52</v>
      </c>
      <c r="D410" s="78" t="s">
        <v>2859</v>
      </c>
      <c r="E410" s="78" t="s">
        <v>2843</v>
      </c>
      <c r="F410" s="78" t="s">
        <v>494</v>
      </c>
      <c r="G410" s="92" t="s">
        <v>3485</v>
      </c>
      <c r="H410" s="92" t="s">
        <v>3486</v>
      </c>
      <c r="I410" s="78" t="s">
        <v>696</v>
      </c>
      <c r="J410" s="78" t="s">
        <v>697</v>
      </c>
      <c r="K410" s="80" t="s">
        <v>52</v>
      </c>
      <c r="L410" s="81">
        <v>5000</v>
      </c>
      <c r="M410" s="82">
        <v>5000</v>
      </c>
      <c r="N410" s="78" t="s">
        <v>109</v>
      </c>
      <c r="O410" s="78" t="s">
        <v>698</v>
      </c>
      <c r="P410" s="83"/>
      <c r="Q410" s="84" t="s">
        <v>233</v>
      </c>
      <c r="R410" s="84" t="s">
        <v>214</v>
      </c>
      <c r="S410" s="84" t="s">
        <v>233</v>
      </c>
      <c r="T410" s="85"/>
      <c r="U410" s="78"/>
      <c r="V410" s="78"/>
      <c r="W410" s="78"/>
      <c r="X410" s="86">
        <v>5000</v>
      </c>
      <c r="Y410" s="86">
        <v>4570.6400000000003</v>
      </c>
      <c r="Z410" s="87">
        <v>5000</v>
      </c>
      <c r="AA410" s="88">
        <v>0</v>
      </c>
      <c r="AB410" s="89"/>
      <c r="AC410" s="90"/>
      <c r="AD410" s="91" t="str">
        <f>VLOOKUP($G410,'[1]datos totales (FINAL) 2022'!$A$2:$F$408,3,FALSE)</f>
        <v>SI</v>
      </c>
      <c r="AE410" s="78" t="str">
        <f>VLOOKUP($G410,'[1]datos totales (FINAL) 2022'!$A$2:$F$408,4,FALSE)</f>
        <v>OBJETIVO 4: GARANTIZAR UNA EDUCACIÓN INCLUSIVA, EQUITATIVA Y DE CALIDAD Y PROMOVER OPORTUNIDADES DE APRENDIZAJE DURANTE TODA LA VIDA PARA TODOS</v>
      </c>
      <c r="AF410" s="92">
        <f>VLOOKUP($G410,'[1]datos totales (FINAL) 2022'!$A$2:$F$408,5,FALSE)</f>
        <v>0</v>
      </c>
      <c r="AG410" s="93">
        <f>VLOOKUP($G410,'[1]datos totales (FINAL) 2022'!$A$2:$F$408,6,FALSE)</f>
        <v>0</v>
      </c>
    </row>
    <row r="411" spans="1:33" ht="46.5" hidden="1" customHeight="1" x14ac:dyDescent="0.25">
      <c r="A411" s="78" t="s">
        <v>3463</v>
      </c>
      <c r="B411" s="78" t="s">
        <v>3463</v>
      </c>
      <c r="C411" s="79" t="s">
        <v>52</v>
      </c>
      <c r="D411" s="78" t="s">
        <v>3487</v>
      </c>
      <c r="E411" s="78" t="s">
        <v>2843</v>
      </c>
      <c r="F411" s="78" t="s">
        <v>497</v>
      </c>
      <c r="G411" s="78" t="s">
        <v>3488</v>
      </c>
      <c r="H411" s="78" t="s">
        <v>3489</v>
      </c>
      <c r="I411" s="78"/>
      <c r="J411" s="78"/>
      <c r="K411" s="80"/>
      <c r="L411" s="81">
        <v>0</v>
      </c>
      <c r="M411" s="82"/>
      <c r="N411" s="78"/>
      <c r="O411" s="78"/>
      <c r="P411" s="83"/>
      <c r="Q411" s="84"/>
      <c r="R411" s="84"/>
      <c r="S411" s="84"/>
      <c r="T411" s="85"/>
      <c r="U411" s="78"/>
      <c r="V411" s="78"/>
      <c r="W411" s="78"/>
      <c r="X411" s="86"/>
      <c r="Y411" s="86"/>
      <c r="Z411" s="87"/>
      <c r="AA411" s="88"/>
      <c r="AB411" s="89"/>
      <c r="AC411" s="90"/>
      <c r="AD411" s="94" t="s">
        <v>233</v>
      </c>
      <c r="AE411" s="89"/>
      <c r="AF411" s="95"/>
      <c r="AG411" s="96"/>
    </row>
    <row r="412" spans="1:33" ht="46.5" customHeight="1" x14ac:dyDescent="0.25">
      <c r="A412" s="78" t="s">
        <v>3463</v>
      </c>
      <c r="B412" s="78" t="s">
        <v>3463</v>
      </c>
      <c r="C412" s="79" t="s">
        <v>52</v>
      </c>
      <c r="D412" s="78" t="s">
        <v>2941</v>
      </c>
      <c r="E412" s="78" t="s">
        <v>2843</v>
      </c>
      <c r="F412" s="78" t="s">
        <v>2871</v>
      </c>
      <c r="G412" s="92" t="s">
        <v>3497</v>
      </c>
      <c r="H412" s="92" t="s">
        <v>3498</v>
      </c>
      <c r="I412" s="78" t="s">
        <v>588</v>
      </c>
      <c r="J412" s="78" t="s">
        <v>596</v>
      </c>
      <c r="K412" s="80" t="s">
        <v>52</v>
      </c>
      <c r="L412" s="81">
        <v>18000</v>
      </c>
      <c r="M412" s="82">
        <v>18000</v>
      </c>
      <c r="N412" s="78" t="s">
        <v>109</v>
      </c>
      <c r="O412" s="78" t="s">
        <v>763</v>
      </c>
      <c r="P412" s="83"/>
      <c r="Q412" s="84" t="s">
        <v>233</v>
      </c>
      <c r="R412" s="84" t="s">
        <v>214</v>
      </c>
      <c r="S412" s="84" t="s">
        <v>233</v>
      </c>
      <c r="T412" s="85" t="s">
        <v>597</v>
      </c>
      <c r="U412" s="78">
        <v>4</v>
      </c>
      <c r="V412" s="78" t="s">
        <v>4365</v>
      </c>
      <c r="W412" s="78"/>
      <c r="X412" s="86">
        <v>18000</v>
      </c>
      <c r="Y412" s="86">
        <v>9569.02</v>
      </c>
      <c r="Z412" s="87">
        <v>18000</v>
      </c>
      <c r="AA412" s="88">
        <v>0</v>
      </c>
      <c r="AB412" s="89"/>
      <c r="AC412" s="90"/>
      <c r="AD412" s="91" t="str">
        <f>VLOOKUP($G412,'[1]datos totales (FINAL) 2022'!$A$2:$F$408,3,FALSE)</f>
        <v>SI</v>
      </c>
      <c r="AE412" s="78" t="str">
        <f>VLOOKUP($G412,'[1]datos totales (FINAL) 2022'!$A$2:$F$408,4,FALSE)</f>
        <v>OBJETIVO 4: GARANTIZAR UNA EDUCACIÓN INCLUSIVA, EQUITATIVA Y DE CALIDAD Y PROMOVER OPORTUNIDADES DE APRENDIZAJE DURANTE TODA LA VIDA PARA TODOS</v>
      </c>
      <c r="AF412" s="92">
        <f>VLOOKUP($G412,'[1]datos totales (FINAL) 2022'!$A$2:$F$408,5,FALSE)</f>
        <v>0</v>
      </c>
      <c r="AG412" s="93">
        <f>VLOOKUP($G412,'[1]datos totales (FINAL) 2022'!$A$2:$F$408,6,FALSE)</f>
        <v>0</v>
      </c>
    </row>
    <row r="413" spans="1:33" ht="46.5" hidden="1" customHeight="1" x14ac:dyDescent="0.25">
      <c r="A413" s="78" t="s">
        <v>3463</v>
      </c>
      <c r="B413" s="78" t="s">
        <v>3463</v>
      </c>
      <c r="C413" s="79" t="s">
        <v>52</v>
      </c>
      <c r="D413" s="78" t="s">
        <v>3499</v>
      </c>
      <c r="E413" s="78" t="s">
        <v>2911</v>
      </c>
      <c r="F413" s="78" t="s">
        <v>3500</v>
      </c>
      <c r="G413" s="78" t="s">
        <v>3501</v>
      </c>
      <c r="H413" s="78" t="s">
        <v>3502</v>
      </c>
      <c r="I413" s="78"/>
      <c r="J413" s="78"/>
      <c r="K413" s="80"/>
      <c r="L413" s="81">
        <v>0</v>
      </c>
      <c r="M413" s="82"/>
      <c r="N413" s="78"/>
      <c r="O413" s="78"/>
      <c r="P413" s="83"/>
      <c r="Q413" s="84"/>
      <c r="R413" s="84"/>
      <c r="S413" s="84"/>
      <c r="T413" s="85"/>
      <c r="U413" s="78"/>
      <c r="V413" s="78"/>
      <c r="W413" s="78"/>
      <c r="X413" s="86"/>
      <c r="Y413" s="86"/>
      <c r="Z413" s="87"/>
      <c r="AA413" s="88"/>
      <c r="AB413" s="89"/>
      <c r="AC413" s="90"/>
      <c r="AD413" s="94" t="s">
        <v>232</v>
      </c>
      <c r="AE413" s="89" t="s">
        <v>218</v>
      </c>
      <c r="AF413" s="95"/>
      <c r="AG413" s="96"/>
    </row>
    <row r="414" spans="1:33" ht="46.5" customHeight="1" x14ac:dyDescent="0.25">
      <c r="A414" s="78" t="s">
        <v>3463</v>
      </c>
      <c r="B414" s="78" t="s">
        <v>3463</v>
      </c>
      <c r="C414" s="79" t="s">
        <v>52</v>
      </c>
      <c r="D414" s="78" t="s">
        <v>3503</v>
      </c>
      <c r="E414" s="78" t="s">
        <v>2843</v>
      </c>
      <c r="F414" s="78" t="s">
        <v>3189</v>
      </c>
      <c r="G414" s="92" t="s">
        <v>3504</v>
      </c>
      <c r="H414" s="92" t="s">
        <v>3505</v>
      </c>
      <c r="I414" s="78" t="s">
        <v>588</v>
      </c>
      <c r="J414" s="78" t="s">
        <v>598</v>
      </c>
      <c r="K414" s="80" t="s">
        <v>52</v>
      </c>
      <c r="L414" s="81">
        <v>10750</v>
      </c>
      <c r="M414" s="82">
        <v>10750</v>
      </c>
      <c r="N414" s="78" t="s">
        <v>109</v>
      </c>
      <c r="O414" s="78" t="s">
        <v>599</v>
      </c>
      <c r="P414" s="83"/>
      <c r="Q414" s="84" t="s">
        <v>233</v>
      </c>
      <c r="R414" s="84" t="s">
        <v>214</v>
      </c>
      <c r="S414" s="84" t="s">
        <v>233</v>
      </c>
      <c r="T414" s="85" t="s">
        <v>600</v>
      </c>
      <c r="U414" s="78">
        <v>4</v>
      </c>
      <c r="V414" s="78" t="s">
        <v>4365</v>
      </c>
      <c r="W414" s="78"/>
      <c r="X414" s="86">
        <v>10750</v>
      </c>
      <c r="Y414" s="86">
        <v>10750</v>
      </c>
      <c r="Z414" s="87">
        <v>10750</v>
      </c>
      <c r="AA414" s="88">
        <v>0</v>
      </c>
      <c r="AB414" s="89"/>
      <c r="AC414" s="90"/>
      <c r="AD414" s="91" t="str">
        <f>VLOOKUP($G414,'[1]datos totales (FINAL) 2022'!$A$2:$F$408,3,FALSE)</f>
        <v>SI</v>
      </c>
      <c r="AE414" s="78" t="str">
        <f>VLOOKUP($G414,'[1]datos totales (FINAL) 2022'!$A$2:$F$408,4,FALSE)</f>
        <v>OBJETIVO 4: GARANTIZAR UNA EDUCACIÓN INCLUSIVA, EQUITATIVA Y DE CALIDAD Y PROMOVER OPORTUNIDADES DE APRENDIZAJE DURANTE TODA LA VIDA PARA TODOS</v>
      </c>
      <c r="AF414" s="92">
        <f>VLOOKUP($G414,'[1]datos totales (FINAL) 2022'!$A$2:$F$408,5,FALSE)</f>
        <v>0</v>
      </c>
      <c r="AG414" s="93">
        <f>VLOOKUP($G414,'[1]datos totales (FINAL) 2022'!$A$2:$F$408,6,FALSE)</f>
        <v>0</v>
      </c>
    </row>
    <row r="415" spans="1:33" ht="46.5" customHeight="1" x14ac:dyDescent="0.25">
      <c r="A415" s="78" t="s">
        <v>3463</v>
      </c>
      <c r="B415" s="78" t="s">
        <v>3463</v>
      </c>
      <c r="C415" s="79" t="s">
        <v>52</v>
      </c>
      <c r="D415" s="78" t="s">
        <v>3507</v>
      </c>
      <c r="E415" s="78" t="s">
        <v>2843</v>
      </c>
      <c r="F415" s="78" t="s">
        <v>498</v>
      </c>
      <c r="G415" s="92" t="s">
        <v>3508</v>
      </c>
      <c r="H415" s="92" t="s">
        <v>3509</v>
      </c>
      <c r="I415" s="78" t="s">
        <v>601</v>
      </c>
      <c r="J415" s="78" t="s">
        <v>602</v>
      </c>
      <c r="K415" s="80" t="s">
        <v>52</v>
      </c>
      <c r="L415" s="81">
        <v>62220</v>
      </c>
      <c r="M415" s="82">
        <v>14500</v>
      </c>
      <c r="N415" s="78" t="s">
        <v>109</v>
      </c>
      <c r="O415" s="78" t="s">
        <v>603</v>
      </c>
      <c r="P415" s="83"/>
      <c r="Q415" s="84" t="s">
        <v>233</v>
      </c>
      <c r="R415" s="84" t="s">
        <v>214</v>
      </c>
      <c r="S415" s="84" t="s">
        <v>233</v>
      </c>
      <c r="T415" s="85" t="s">
        <v>604</v>
      </c>
      <c r="U415" s="78">
        <v>11</v>
      </c>
      <c r="V415" s="78" t="s">
        <v>4365</v>
      </c>
      <c r="W415" s="78"/>
      <c r="X415" s="86">
        <v>14500</v>
      </c>
      <c r="Y415" s="86">
        <v>28085.42</v>
      </c>
      <c r="Z415" s="87">
        <v>14500</v>
      </c>
      <c r="AA415" s="88">
        <v>0</v>
      </c>
      <c r="AB415" s="89" t="s">
        <v>592</v>
      </c>
      <c r="AC415" s="90"/>
      <c r="AD415" s="91" t="str">
        <f>VLOOKUP($G415,'[1]datos totales (FINAL) 2022'!$A$2:$F$408,3,FALSE)</f>
        <v>SI</v>
      </c>
      <c r="AE415" s="78" t="str">
        <f>VLOOKUP($G415,'[1]datos totales (FINAL) 2022'!$A$2:$F$408,4,FALSE)</f>
        <v>OBJETIVO 4: GARANTIZAR UNA EDUCACIÓN INCLUSIVA, EQUITATIVA Y DE CALIDAD Y PROMOVER OPORTUNIDADES DE APRENDIZAJE DURANTE TODA LA VIDA PARA TODOS</v>
      </c>
      <c r="AF415" s="92" t="str">
        <f>VLOOKUP($G415,'[1]datos totales (FINAL) 2022'!$A$2:$F$408,5,FALSE)</f>
        <v>Metas 4.3 y 4.4</v>
      </c>
      <c r="AG415" s="93">
        <f>VLOOKUP($G415,'[1]datos totales (FINAL) 2022'!$A$2:$F$408,6,FALSE)</f>
        <v>0</v>
      </c>
    </row>
    <row r="416" spans="1:33" ht="46.5" customHeight="1" x14ac:dyDescent="0.25">
      <c r="A416" s="78" t="s">
        <v>3463</v>
      </c>
      <c r="B416" s="78" t="s">
        <v>3463</v>
      </c>
      <c r="C416" s="79" t="s">
        <v>52</v>
      </c>
      <c r="D416" s="78" t="s">
        <v>3507</v>
      </c>
      <c r="E416" s="78" t="s">
        <v>2843</v>
      </c>
      <c r="F416" s="78" t="s">
        <v>498</v>
      </c>
      <c r="G416" s="92" t="s">
        <v>3508</v>
      </c>
      <c r="H416" s="92" t="s">
        <v>3509</v>
      </c>
      <c r="I416" s="78" t="s">
        <v>601</v>
      </c>
      <c r="J416" s="78" t="s">
        <v>605</v>
      </c>
      <c r="K416" s="80" t="s">
        <v>52</v>
      </c>
      <c r="L416" s="81"/>
      <c r="M416" s="82">
        <v>44220</v>
      </c>
      <c r="N416" s="78" t="s">
        <v>109</v>
      </c>
      <c r="O416" s="78" t="s">
        <v>603</v>
      </c>
      <c r="P416" s="83"/>
      <c r="Q416" s="84" t="s">
        <v>233</v>
      </c>
      <c r="R416" s="84" t="s">
        <v>214</v>
      </c>
      <c r="S416" s="84" t="s">
        <v>233</v>
      </c>
      <c r="T416" s="85" t="s">
        <v>606</v>
      </c>
      <c r="U416" s="78">
        <v>26</v>
      </c>
      <c r="V416" s="78" t="s">
        <v>4365</v>
      </c>
      <c r="W416" s="78"/>
      <c r="X416" s="86">
        <v>44220</v>
      </c>
      <c r="Y416" s="86"/>
      <c r="Z416" s="87">
        <v>44220</v>
      </c>
      <c r="AA416" s="88">
        <v>0</v>
      </c>
      <c r="AB416" s="89" t="s">
        <v>592</v>
      </c>
      <c r="AC416" s="90"/>
      <c r="AD416" s="91" t="str">
        <f>VLOOKUP($G416,'[1]datos totales (FINAL) 2022'!$A$2:$F$408,3,FALSE)</f>
        <v>SI</v>
      </c>
      <c r="AE416" s="78" t="str">
        <f>VLOOKUP($G416,'[1]datos totales (FINAL) 2022'!$A$2:$F$408,4,FALSE)</f>
        <v>OBJETIVO 4: GARANTIZAR UNA EDUCACIÓN INCLUSIVA, EQUITATIVA Y DE CALIDAD Y PROMOVER OPORTUNIDADES DE APRENDIZAJE DURANTE TODA LA VIDA PARA TODOS</v>
      </c>
      <c r="AF416" s="92" t="str">
        <f>VLOOKUP($G416,'[1]datos totales (FINAL) 2022'!$A$2:$F$408,5,FALSE)</f>
        <v>Metas 4.3 y 4.4</v>
      </c>
      <c r="AG416" s="93">
        <f>VLOOKUP($G416,'[1]datos totales (FINAL) 2022'!$A$2:$F$408,6,FALSE)</f>
        <v>0</v>
      </c>
    </row>
    <row r="417" spans="1:33" ht="46.5" customHeight="1" x14ac:dyDescent="0.25">
      <c r="A417" s="78" t="s">
        <v>3463</v>
      </c>
      <c r="B417" s="78" t="s">
        <v>3463</v>
      </c>
      <c r="C417" s="79" t="s">
        <v>52</v>
      </c>
      <c r="D417" s="78" t="s">
        <v>3507</v>
      </c>
      <c r="E417" s="78" t="s">
        <v>2843</v>
      </c>
      <c r="F417" s="78" t="s">
        <v>498</v>
      </c>
      <c r="G417" s="92" t="s">
        <v>3508</v>
      </c>
      <c r="H417" s="92" t="s">
        <v>3509</v>
      </c>
      <c r="I417" s="78" t="s">
        <v>601</v>
      </c>
      <c r="J417" s="78" t="s">
        <v>607</v>
      </c>
      <c r="K417" s="80" t="s">
        <v>52</v>
      </c>
      <c r="L417" s="81"/>
      <c r="M417" s="82">
        <v>3500</v>
      </c>
      <c r="N417" s="78" t="s">
        <v>109</v>
      </c>
      <c r="O417" s="78" t="s">
        <v>603</v>
      </c>
      <c r="P417" s="83"/>
      <c r="Q417" s="84" t="s">
        <v>233</v>
      </c>
      <c r="R417" s="84" t="s">
        <v>214</v>
      </c>
      <c r="S417" s="84" t="s">
        <v>233</v>
      </c>
      <c r="T417" s="85" t="s">
        <v>608</v>
      </c>
      <c r="U417" s="78">
        <v>19</v>
      </c>
      <c r="V417" s="78" t="s">
        <v>4365</v>
      </c>
      <c r="W417" s="78"/>
      <c r="X417" s="86">
        <v>3500</v>
      </c>
      <c r="Y417" s="86"/>
      <c r="Z417" s="87">
        <v>3500</v>
      </c>
      <c r="AA417" s="88">
        <v>0</v>
      </c>
      <c r="AB417" s="89"/>
      <c r="AC417" s="90"/>
      <c r="AD417" s="91" t="str">
        <f>VLOOKUP($G417,'[1]datos totales (FINAL) 2022'!$A$2:$F$408,3,FALSE)</f>
        <v>SI</v>
      </c>
      <c r="AE417" s="78" t="str">
        <f>VLOOKUP($G417,'[1]datos totales (FINAL) 2022'!$A$2:$F$408,4,FALSE)</f>
        <v>OBJETIVO 4: GARANTIZAR UNA EDUCACIÓN INCLUSIVA, EQUITATIVA Y DE CALIDAD Y PROMOVER OPORTUNIDADES DE APRENDIZAJE DURANTE TODA LA VIDA PARA TODOS</v>
      </c>
      <c r="AF417" s="92" t="str">
        <f>VLOOKUP($G417,'[1]datos totales (FINAL) 2022'!$A$2:$F$408,5,FALSE)</f>
        <v>Metas 4.3 y 4.4</v>
      </c>
      <c r="AG417" s="93">
        <f>VLOOKUP($G417,'[1]datos totales (FINAL) 2022'!$A$2:$F$408,6,FALSE)</f>
        <v>0</v>
      </c>
    </row>
    <row r="418" spans="1:33" ht="46.5" customHeight="1" x14ac:dyDescent="0.25">
      <c r="A418" s="78" t="s">
        <v>3463</v>
      </c>
      <c r="B418" s="78" t="s">
        <v>3463</v>
      </c>
      <c r="C418" s="79" t="s">
        <v>52</v>
      </c>
      <c r="D418" s="78" t="s">
        <v>3510</v>
      </c>
      <c r="E418" s="78" t="s">
        <v>2843</v>
      </c>
      <c r="F418" s="78" t="s">
        <v>3511</v>
      </c>
      <c r="G418" s="92" t="s">
        <v>3512</v>
      </c>
      <c r="H418" s="92" t="s">
        <v>3513</v>
      </c>
      <c r="I418" s="78" t="s">
        <v>609</v>
      </c>
      <c r="J418" s="78" t="s">
        <v>610</v>
      </c>
      <c r="K418" s="80" t="s">
        <v>52</v>
      </c>
      <c r="L418" s="81">
        <v>370000</v>
      </c>
      <c r="M418" s="82">
        <v>6991.74</v>
      </c>
      <c r="N418" s="78" t="s">
        <v>109</v>
      </c>
      <c r="O418" s="78" t="s">
        <v>611</v>
      </c>
      <c r="P418" s="83"/>
      <c r="Q418" s="84" t="s">
        <v>233</v>
      </c>
      <c r="R418" s="84" t="s">
        <v>214</v>
      </c>
      <c r="S418" s="84" t="s">
        <v>233</v>
      </c>
      <c r="T418" s="85" t="s">
        <v>612</v>
      </c>
      <c r="U418" s="78">
        <v>4934</v>
      </c>
      <c r="V418" s="78">
        <v>4786</v>
      </c>
      <c r="W418" s="78">
        <v>4500</v>
      </c>
      <c r="X418" s="86">
        <v>6991.74</v>
      </c>
      <c r="Y418" s="86">
        <v>3963</v>
      </c>
      <c r="Z418" s="87">
        <v>6991.74</v>
      </c>
      <c r="AA418" s="88">
        <v>0</v>
      </c>
      <c r="AB418" s="89"/>
      <c r="AC418" s="90"/>
      <c r="AD418" s="91" t="str">
        <f>VLOOKUP($G418,'[1]datos totales (FINAL) 2022'!$A$2:$F$408,3,FALSE)</f>
        <v>SI</v>
      </c>
      <c r="AE418" s="78" t="str">
        <f>VLOOKUP($G418,'[1]datos totales (FINAL) 2022'!$A$2:$F$408,4,FALSE)</f>
        <v>OBJETIVO 4: GARANTIZAR UNA EDUCACIÓN INCLUSIVA, EQUITATIVA Y DE CALIDAD Y PROMOVER OPORTUNIDADES DE APRENDIZAJE DURANTE TODA LA VIDA PARA TODOS</v>
      </c>
      <c r="AF418" s="92">
        <f>VLOOKUP($G418,'[1]datos totales (FINAL) 2022'!$A$2:$F$408,5,FALSE)</f>
        <v>0</v>
      </c>
      <c r="AG418" s="93">
        <f>VLOOKUP($G418,'[1]datos totales (FINAL) 2022'!$A$2:$F$408,6,FALSE)</f>
        <v>0</v>
      </c>
    </row>
    <row r="419" spans="1:33" ht="46.5" customHeight="1" x14ac:dyDescent="0.25">
      <c r="A419" s="78" t="s">
        <v>3463</v>
      </c>
      <c r="B419" s="78" t="s">
        <v>3463</v>
      </c>
      <c r="C419" s="79" t="s">
        <v>52</v>
      </c>
      <c r="D419" s="78" t="s">
        <v>3510</v>
      </c>
      <c r="E419" s="78" t="s">
        <v>2843</v>
      </c>
      <c r="F419" s="78" t="s">
        <v>3511</v>
      </c>
      <c r="G419" s="92" t="s">
        <v>3512</v>
      </c>
      <c r="H419" s="92" t="s">
        <v>3513</v>
      </c>
      <c r="I419" s="78" t="s">
        <v>609</v>
      </c>
      <c r="J419" s="78" t="s">
        <v>613</v>
      </c>
      <c r="K419" s="80" t="s">
        <v>52</v>
      </c>
      <c r="L419" s="81"/>
      <c r="M419" s="82">
        <v>4000</v>
      </c>
      <c r="N419" s="78" t="s">
        <v>109</v>
      </c>
      <c r="O419" s="78" t="s">
        <v>611</v>
      </c>
      <c r="P419" s="83"/>
      <c r="Q419" s="84" t="s">
        <v>233</v>
      </c>
      <c r="R419" s="84" t="s">
        <v>214</v>
      </c>
      <c r="S419" s="84" t="s">
        <v>233</v>
      </c>
      <c r="T419" s="85"/>
      <c r="U419" s="78">
        <v>278</v>
      </c>
      <c r="V419" s="78">
        <v>287</v>
      </c>
      <c r="W419" s="78">
        <v>280</v>
      </c>
      <c r="X419" s="86">
        <v>4000</v>
      </c>
      <c r="Y419" s="86">
        <v>1237.8</v>
      </c>
      <c r="Z419" s="87">
        <v>4000</v>
      </c>
      <c r="AA419" s="88">
        <v>0</v>
      </c>
      <c r="AB419" s="89"/>
      <c r="AC419" s="90"/>
      <c r="AD419" s="91" t="str">
        <f>VLOOKUP($G419,'[1]datos totales (FINAL) 2022'!$A$2:$F$408,3,FALSE)</f>
        <v>SI</v>
      </c>
      <c r="AE419" s="78" t="str">
        <f>VLOOKUP($G419,'[1]datos totales (FINAL) 2022'!$A$2:$F$408,4,FALSE)</f>
        <v>OBJETIVO 4: GARANTIZAR UNA EDUCACIÓN INCLUSIVA, EQUITATIVA Y DE CALIDAD Y PROMOVER OPORTUNIDADES DE APRENDIZAJE DURANTE TODA LA VIDA PARA TODOS</v>
      </c>
      <c r="AF419" s="92">
        <f>VLOOKUP($G419,'[1]datos totales (FINAL) 2022'!$A$2:$F$408,5,FALSE)</f>
        <v>0</v>
      </c>
      <c r="AG419" s="93">
        <f>VLOOKUP($G419,'[1]datos totales (FINAL) 2022'!$A$2:$F$408,6,FALSE)</f>
        <v>0</v>
      </c>
    </row>
    <row r="420" spans="1:33" ht="46.5" customHeight="1" x14ac:dyDescent="0.25">
      <c r="A420" s="78" t="s">
        <v>3463</v>
      </c>
      <c r="B420" s="78" t="s">
        <v>3463</v>
      </c>
      <c r="C420" s="79" t="s">
        <v>52</v>
      </c>
      <c r="D420" s="78" t="s">
        <v>3510</v>
      </c>
      <c r="E420" s="78" t="s">
        <v>2843</v>
      </c>
      <c r="F420" s="78" t="s">
        <v>3511</v>
      </c>
      <c r="G420" s="92" t="s">
        <v>3512</v>
      </c>
      <c r="H420" s="92" t="s">
        <v>3513</v>
      </c>
      <c r="I420" s="78" t="s">
        <v>609</v>
      </c>
      <c r="J420" s="78" t="s">
        <v>614</v>
      </c>
      <c r="K420" s="80" t="s">
        <v>52</v>
      </c>
      <c r="L420" s="81"/>
      <c r="M420" s="82">
        <v>8676.4599999999991</v>
      </c>
      <c r="N420" s="78" t="s">
        <v>109</v>
      </c>
      <c r="O420" s="78" t="s">
        <v>611</v>
      </c>
      <c r="P420" s="83"/>
      <c r="Q420" s="84" t="s">
        <v>233</v>
      </c>
      <c r="R420" s="84" t="s">
        <v>214</v>
      </c>
      <c r="S420" s="84" t="s">
        <v>233</v>
      </c>
      <c r="T420" s="85"/>
      <c r="U420" s="78"/>
      <c r="V420" s="78"/>
      <c r="W420" s="78"/>
      <c r="X420" s="86">
        <v>8676.4599999999991</v>
      </c>
      <c r="Y420" s="86">
        <v>8676.4599999999991</v>
      </c>
      <c r="Z420" s="87">
        <v>8676.4599999999991</v>
      </c>
      <c r="AA420" s="88">
        <v>0</v>
      </c>
      <c r="AB420" s="89" t="s">
        <v>592</v>
      </c>
      <c r="AC420" s="90"/>
      <c r="AD420" s="91" t="str">
        <f>VLOOKUP($G420,'[1]datos totales (FINAL) 2022'!$A$2:$F$408,3,FALSE)</f>
        <v>SI</v>
      </c>
      <c r="AE420" s="78" t="str">
        <f>VLOOKUP($G420,'[1]datos totales (FINAL) 2022'!$A$2:$F$408,4,FALSE)</f>
        <v>OBJETIVO 4: GARANTIZAR UNA EDUCACIÓN INCLUSIVA, EQUITATIVA Y DE CALIDAD Y PROMOVER OPORTUNIDADES DE APRENDIZAJE DURANTE TODA LA VIDA PARA TODOS</v>
      </c>
      <c r="AF420" s="92">
        <f>VLOOKUP($G420,'[1]datos totales (FINAL) 2022'!$A$2:$F$408,5,FALSE)</f>
        <v>0</v>
      </c>
      <c r="AG420" s="93">
        <f>VLOOKUP($G420,'[1]datos totales (FINAL) 2022'!$A$2:$F$408,6,FALSE)</f>
        <v>0</v>
      </c>
    </row>
    <row r="421" spans="1:33" ht="46.5" customHeight="1" x14ac:dyDescent="0.25">
      <c r="A421" s="78" t="s">
        <v>3463</v>
      </c>
      <c r="B421" s="78" t="s">
        <v>3463</v>
      </c>
      <c r="C421" s="79" t="s">
        <v>52</v>
      </c>
      <c r="D421" s="78" t="s">
        <v>3510</v>
      </c>
      <c r="E421" s="78" t="s">
        <v>2843</v>
      </c>
      <c r="F421" s="78" t="s">
        <v>3511</v>
      </c>
      <c r="G421" s="92" t="s">
        <v>3512</v>
      </c>
      <c r="H421" s="92" t="s">
        <v>3513</v>
      </c>
      <c r="I421" s="78" t="s">
        <v>609</v>
      </c>
      <c r="J421" s="78" t="s">
        <v>615</v>
      </c>
      <c r="K421" s="80" t="s">
        <v>52</v>
      </c>
      <c r="L421" s="81"/>
      <c r="M421" s="82">
        <v>8083.32</v>
      </c>
      <c r="N421" s="78" t="s">
        <v>109</v>
      </c>
      <c r="O421" s="78" t="s">
        <v>611</v>
      </c>
      <c r="P421" s="83"/>
      <c r="Q421" s="84" t="s">
        <v>233</v>
      </c>
      <c r="R421" s="84" t="s">
        <v>214</v>
      </c>
      <c r="S421" s="84" t="s">
        <v>233</v>
      </c>
      <c r="T421" s="85"/>
      <c r="U421" s="78"/>
      <c r="V421" s="78"/>
      <c r="W421" s="78"/>
      <c r="X421" s="86">
        <v>8083.32</v>
      </c>
      <c r="Y421" s="86">
        <v>8083.32</v>
      </c>
      <c r="Z421" s="87">
        <v>8083.32</v>
      </c>
      <c r="AA421" s="88">
        <v>0</v>
      </c>
      <c r="AB421" s="89"/>
      <c r="AC421" s="90"/>
      <c r="AD421" s="91" t="str">
        <f>VLOOKUP($G421,'[1]datos totales (FINAL) 2022'!$A$2:$F$408,3,FALSE)</f>
        <v>SI</v>
      </c>
      <c r="AE421" s="78" t="str">
        <f>VLOOKUP($G421,'[1]datos totales (FINAL) 2022'!$A$2:$F$408,4,FALSE)</f>
        <v>OBJETIVO 4: GARANTIZAR UNA EDUCACIÓN INCLUSIVA, EQUITATIVA Y DE CALIDAD Y PROMOVER OPORTUNIDADES DE APRENDIZAJE DURANTE TODA LA VIDA PARA TODOS</v>
      </c>
      <c r="AF421" s="92">
        <f>VLOOKUP($G421,'[1]datos totales (FINAL) 2022'!$A$2:$F$408,5,FALSE)</f>
        <v>0</v>
      </c>
      <c r="AG421" s="93">
        <f>VLOOKUP($G421,'[1]datos totales (FINAL) 2022'!$A$2:$F$408,6,FALSE)</f>
        <v>0</v>
      </c>
    </row>
    <row r="422" spans="1:33" ht="46.5" customHeight="1" x14ac:dyDescent="0.25">
      <c r="A422" s="78" t="s">
        <v>3463</v>
      </c>
      <c r="B422" s="78" t="s">
        <v>3463</v>
      </c>
      <c r="C422" s="79" t="s">
        <v>52</v>
      </c>
      <c r="D422" s="78" t="s">
        <v>3510</v>
      </c>
      <c r="E422" s="78" t="s">
        <v>2843</v>
      </c>
      <c r="F422" s="78" t="s">
        <v>3511</v>
      </c>
      <c r="G422" s="92" t="s">
        <v>3512</v>
      </c>
      <c r="H422" s="92" t="s">
        <v>3513</v>
      </c>
      <c r="I422" s="78" t="s">
        <v>609</v>
      </c>
      <c r="J422" s="78" t="s">
        <v>616</v>
      </c>
      <c r="K422" s="80" t="s">
        <v>52</v>
      </c>
      <c r="L422" s="81"/>
      <c r="M422" s="82">
        <v>4852.53</v>
      </c>
      <c r="N422" s="78" t="s">
        <v>109</v>
      </c>
      <c r="O422" s="78" t="s">
        <v>611</v>
      </c>
      <c r="P422" s="83"/>
      <c r="Q422" s="84" t="s">
        <v>233</v>
      </c>
      <c r="R422" s="84" t="s">
        <v>214</v>
      </c>
      <c r="S422" s="84" t="s">
        <v>233</v>
      </c>
      <c r="T422" s="85"/>
      <c r="U422" s="78"/>
      <c r="V422" s="78"/>
      <c r="W422" s="78"/>
      <c r="X422" s="86">
        <v>4852.53</v>
      </c>
      <c r="Y422" s="86">
        <v>4852.53</v>
      </c>
      <c r="Z422" s="87">
        <v>4852.53</v>
      </c>
      <c r="AA422" s="88">
        <v>0</v>
      </c>
      <c r="AB422" s="89" t="s">
        <v>592</v>
      </c>
      <c r="AC422" s="90"/>
      <c r="AD422" s="91" t="str">
        <f>VLOOKUP($G422,'[1]datos totales (FINAL) 2022'!$A$2:$F$408,3,FALSE)</f>
        <v>SI</v>
      </c>
      <c r="AE422" s="78" t="str">
        <f>VLOOKUP($G422,'[1]datos totales (FINAL) 2022'!$A$2:$F$408,4,FALSE)</f>
        <v>OBJETIVO 4: GARANTIZAR UNA EDUCACIÓN INCLUSIVA, EQUITATIVA Y DE CALIDAD Y PROMOVER OPORTUNIDADES DE APRENDIZAJE DURANTE TODA LA VIDA PARA TODOS</v>
      </c>
      <c r="AF422" s="92">
        <f>VLOOKUP($G422,'[1]datos totales (FINAL) 2022'!$A$2:$F$408,5,FALSE)</f>
        <v>0</v>
      </c>
      <c r="AG422" s="93">
        <f>VLOOKUP($G422,'[1]datos totales (FINAL) 2022'!$A$2:$F$408,6,FALSE)</f>
        <v>0</v>
      </c>
    </row>
    <row r="423" spans="1:33" ht="46.5" customHeight="1" x14ac:dyDescent="0.25">
      <c r="A423" s="78" t="s">
        <v>3463</v>
      </c>
      <c r="B423" s="78" t="s">
        <v>3463</v>
      </c>
      <c r="C423" s="79" t="s">
        <v>52</v>
      </c>
      <c r="D423" s="78" t="s">
        <v>3510</v>
      </c>
      <c r="E423" s="78" t="s">
        <v>2843</v>
      </c>
      <c r="F423" s="78" t="s">
        <v>3511</v>
      </c>
      <c r="G423" s="92" t="s">
        <v>3512</v>
      </c>
      <c r="H423" s="92" t="s">
        <v>3513</v>
      </c>
      <c r="I423" s="78" t="s">
        <v>609</v>
      </c>
      <c r="J423" s="78" t="s">
        <v>617</v>
      </c>
      <c r="K423" s="80" t="s">
        <v>52</v>
      </c>
      <c r="L423" s="81"/>
      <c r="M423" s="82">
        <v>5256.16</v>
      </c>
      <c r="N423" s="78" t="s">
        <v>109</v>
      </c>
      <c r="O423" s="78" t="s">
        <v>611</v>
      </c>
      <c r="P423" s="83"/>
      <c r="Q423" s="84" t="s">
        <v>233</v>
      </c>
      <c r="R423" s="84" t="s">
        <v>214</v>
      </c>
      <c r="S423" s="84" t="s">
        <v>233</v>
      </c>
      <c r="T423" s="85"/>
      <c r="U423" s="78"/>
      <c r="V423" s="78"/>
      <c r="W423" s="78"/>
      <c r="X423" s="86">
        <v>5256.16</v>
      </c>
      <c r="Y423" s="86">
        <v>5256.16</v>
      </c>
      <c r="Z423" s="87">
        <v>5256.16</v>
      </c>
      <c r="AA423" s="88">
        <v>0</v>
      </c>
      <c r="AB423" s="89" t="s">
        <v>592</v>
      </c>
      <c r="AC423" s="90"/>
      <c r="AD423" s="91" t="str">
        <f>VLOOKUP($G423,'[1]datos totales (FINAL) 2022'!$A$2:$F$408,3,FALSE)</f>
        <v>SI</v>
      </c>
      <c r="AE423" s="78" t="str">
        <f>VLOOKUP($G423,'[1]datos totales (FINAL) 2022'!$A$2:$F$408,4,FALSE)</f>
        <v>OBJETIVO 4: GARANTIZAR UNA EDUCACIÓN INCLUSIVA, EQUITATIVA Y DE CALIDAD Y PROMOVER OPORTUNIDADES DE APRENDIZAJE DURANTE TODA LA VIDA PARA TODOS</v>
      </c>
      <c r="AF423" s="92">
        <f>VLOOKUP($G423,'[1]datos totales (FINAL) 2022'!$A$2:$F$408,5,FALSE)</f>
        <v>0</v>
      </c>
      <c r="AG423" s="93">
        <f>VLOOKUP($G423,'[1]datos totales (FINAL) 2022'!$A$2:$F$408,6,FALSE)</f>
        <v>0</v>
      </c>
    </row>
    <row r="424" spans="1:33" ht="46.5" customHeight="1" x14ac:dyDescent="0.25">
      <c r="A424" s="78" t="s">
        <v>3463</v>
      </c>
      <c r="B424" s="78" t="s">
        <v>3463</v>
      </c>
      <c r="C424" s="79" t="s">
        <v>52</v>
      </c>
      <c r="D424" s="78" t="s">
        <v>3510</v>
      </c>
      <c r="E424" s="78" t="s">
        <v>2843</v>
      </c>
      <c r="F424" s="78" t="s">
        <v>3511</v>
      </c>
      <c r="G424" s="92" t="s">
        <v>3512</v>
      </c>
      <c r="H424" s="92" t="s">
        <v>3513</v>
      </c>
      <c r="I424" s="78" t="s">
        <v>609</v>
      </c>
      <c r="J424" s="78" t="s">
        <v>618</v>
      </c>
      <c r="K424" s="80" t="s">
        <v>52</v>
      </c>
      <c r="L424" s="81"/>
      <c r="M424" s="82">
        <v>13287.42</v>
      </c>
      <c r="N424" s="78" t="s">
        <v>109</v>
      </c>
      <c r="O424" s="78" t="s">
        <v>611</v>
      </c>
      <c r="P424" s="83"/>
      <c r="Q424" s="84" t="s">
        <v>233</v>
      </c>
      <c r="R424" s="84"/>
      <c r="S424" s="84" t="s">
        <v>233</v>
      </c>
      <c r="T424" s="85"/>
      <c r="U424" s="78"/>
      <c r="V424" s="78"/>
      <c r="W424" s="78"/>
      <c r="X424" s="86">
        <v>13287.42</v>
      </c>
      <c r="Y424" s="86">
        <v>13287.42</v>
      </c>
      <c r="Z424" s="87">
        <v>13287.42</v>
      </c>
      <c r="AA424" s="88">
        <v>0</v>
      </c>
      <c r="AB424" s="89"/>
      <c r="AC424" s="90"/>
      <c r="AD424" s="91" t="str">
        <f>VLOOKUP($G424,'[1]datos totales (FINAL) 2022'!$A$2:$F$408,3,FALSE)</f>
        <v>SI</v>
      </c>
      <c r="AE424" s="78" t="str">
        <f>VLOOKUP($G424,'[1]datos totales (FINAL) 2022'!$A$2:$F$408,4,FALSE)</f>
        <v>OBJETIVO 4: GARANTIZAR UNA EDUCACIÓN INCLUSIVA, EQUITATIVA Y DE CALIDAD Y PROMOVER OPORTUNIDADES DE APRENDIZAJE DURANTE TODA LA VIDA PARA TODOS</v>
      </c>
      <c r="AF424" s="92">
        <f>VLOOKUP($G424,'[1]datos totales (FINAL) 2022'!$A$2:$F$408,5,FALSE)</f>
        <v>0</v>
      </c>
      <c r="AG424" s="93">
        <f>VLOOKUP($G424,'[1]datos totales (FINAL) 2022'!$A$2:$F$408,6,FALSE)</f>
        <v>0</v>
      </c>
    </row>
    <row r="425" spans="1:33" ht="46.5" customHeight="1" x14ac:dyDescent="0.25">
      <c r="A425" s="78" t="s">
        <v>3463</v>
      </c>
      <c r="B425" s="78" t="s">
        <v>3463</v>
      </c>
      <c r="C425" s="79" t="s">
        <v>52</v>
      </c>
      <c r="D425" s="78" t="s">
        <v>3510</v>
      </c>
      <c r="E425" s="78" t="s">
        <v>2843</v>
      </c>
      <c r="F425" s="78" t="s">
        <v>3511</v>
      </c>
      <c r="G425" s="92" t="s">
        <v>3512</v>
      </c>
      <c r="H425" s="92" t="s">
        <v>3513</v>
      </c>
      <c r="I425" s="78" t="s">
        <v>609</v>
      </c>
      <c r="J425" s="78" t="s">
        <v>619</v>
      </c>
      <c r="K425" s="80" t="s">
        <v>52</v>
      </c>
      <c r="L425" s="81"/>
      <c r="M425" s="82">
        <v>70130.649999999994</v>
      </c>
      <c r="N425" s="78" t="s">
        <v>109</v>
      </c>
      <c r="O425" s="78" t="s">
        <v>611</v>
      </c>
      <c r="P425" s="83"/>
      <c r="Q425" s="84" t="s">
        <v>233</v>
      </c>
      <c r="R425" s="84"/>
      <c r="S425" s="84" t="s">
        <v>233</v>
      </c>
      <c r="T425" s="85"/>
      <c r="U425" s="78"/>
      <c r="V425" s="78"/>
      <c r="W425" s="78"/>
      <c r="X425" s="86">
        <v>70130.649999999994</v>
      </c>
      <c r="Y425" s="86">
        <v>70130.649999999994</v>
      </c>
      <c r="Z425" s="87">
        <v>70130.649999999994</v>
      </c>
      <c r="AA425" s="88">
        <v>0</v>
      </c>
      <c r="AB425" s="89" t="s">
        <v>592</v>
      </c>
      <c r="AC425" s="90"/>
      <c r="AD425" s="91" t="str">
        <f>VLOOKUP($G425,'[1]datos totales (FINAL) 2022'!$A$2:$F$408,3,FALSE)</f>
        <v>SI</v>
      </c>
      <c r="AE425" s="78" t="str">
        <f>VLOOKUP($G425,'[1]datos totales (FINAL) 2022'!$A$2:$F$408,4,FALSE)</f>
        <v>OBJETIVO 4: GARANTIZAR UNA EDUCACIÓN INCLUSIVA, EQUITATIVA Y DE CALIDAD Y PROMOVER OPORTUNIDADES DE APRENDIZAJE DURANTE TODA LA VIDA PARA TODOS</v>
      </c>
      <c r="AF425" s="92">
        <f>VLOOKUP($G425,'[1]datos totales (FINAL) 2022'!$A$2:$F$408,5,FALSE)</f>
        <v>0</v>
      </c>
      <c r="AG425" s="93">
        <f>VLOOKUP($G425,'[1]datos totales (FINAL) 2022'!$A$2:$F$408,6,FALSE)</f>
        <v>0</v>
      </c>
    </row>
    <row r="426" spans="1:33" ht="46.5" customHeight="1" x14ac:dyDescent="0.25">
      <c r="A426" s="78" t="s">
        <v>3463</v>
      </c>
      <c r="B426" s="78" t="s">
        <v>3463</v>
      </c>
      <c r="C426" s="79" t="s">
        <v>52</v>
      </c>
      <c r="D426" s="78" t="s">
        <v>3510</v>
      </c>
      <c r="E426" s="78" t="s">
        <v>2843</v>
      </c>
      <c r="F426" s="78" t="s">
        <v>3511</v>
      </c>
      <c r="G426" s="92" t="s">
        <v>3512</v>
      </c>
      <c r="H426" s="92" t="s">
        <v>3513</v>
      </c>
      <c r="I426" s="78" t="s">
        <v>609</v>
      </c>
      <c r="J426" s="78" t="s">
        <v>620</v>
      </c>
      <c r="K426" s="80" t="s">
        <v>52</v>
      </c>
      <c r="L426" s="81"/>
      <c r="M426" s="82">
        <v>11380.66</v>
      </c>
      <c r="N426" s="78" t="s">
        <v>109</v>
      </c>
      <c r="O426" s="78" t="s">
        <v>611</v>
      </c>
      <c r="P426" s="83"/>
      <c r="Q426" s="84" t="s">
        <v>233</v>
      </c>
      <c r="R426" s="84"/>
      <c r="S426" s="84" t="s">
        <v>233</v>
      </c>
      <c r="T426" s="85"/>
      <c r="U426" s="78"/>
      <c r="V426" s="78"/>
      <c r="W426" s="78"/>
      <c r="X426" s="86">
        <v>11380.66</v>
      </c>
      <c r="Y426" s="86">
        <v>11380.66</v>
      </c>
      <c r="Z426" s="87">
        <v>11380.66</v>
      </c>
      <c r="AA426" s="88">
        <v>0</v>
      </c>
      <c r="AB426" s="89" t="s">
        <v>592</v>
      </c>
      <c r="AC426" s="90"/>
      <c r="AD426" s="91" t="str">
        <f>VLOOKUP($G426,'[1]datos totales (FINAL) 2022'!$A$2:$F$408,3,FALSE)</f>
        <v>SI</v>
      </c>
      <c r="AE426" s="78" t="str">
        <f>VLOOKUP($G426,'[1]datos totales (FINAL) 2022'!$A$2:$F$408,4,FALSE)</f>
        <v>OBJETIVO 4: GARANTIZAR UNA EDUCACIÓN INCLUSIVA, EQUITATIVA Y DE CALIDAD Y PROMOVER OPORTUNIDADES DE APRENDIZAJE DURANTE TODA LA VIDA PARA TODOS</v>
      </c>
      <c r="AF426" s="92">
        <f>VLOOKUP($G426,'[1]datos totales (FINAL) 2022'!$A$2:$F$408,5,FALSE)</f>
        <v>0</v>
      </c>
      <c r="AG426" s="93">
        <f>VLOOKUP($G426,'[1]datos totales (FINAL) 2022'!$A$2:$F$408,6,FALSE)</f>
        <v>0</v>
      </c>
    </row>
    <row r="427" spans="1:33" ht="46.5" customHeight="1" x14ac:dyDescent="0.25">
      <c r="A427" s="78" t="s">
        <v>3463</v>
      </c>
      <c r="B427" s="78" t="s">
        <v>3463</v>
      </c>
      <c r="C427" s="79" t="s">
        <v>52</v>
      </c>
      <c r="D427" s="78" t="s">
        <v>3510</v>
      </c>
      <c r="E427" s="78" t="s">
        <v>2843</v>
      </c>
      <c r="F427" s="78" t="s">
        <v>3511</v>
      </c>
      <c r="G427" s="92" t="s">
        <v>3512</v>
      </c>
      <c r="H427" s="92" t="s">
        <v>3513</v>
      </c>
      <c r="I427" s="78" t="s">
        <v>609</v>
      </c>
      <c r="J427" s="78" t="s">
        <v>621</v>
      </c>
      <c r="K427" s="80" t="s">
        <v>52</v>
      </c>
      <c r="L427" s="81"/>
      <c r="M427" s="82">
        <v>111945.96</v>
      </c>
      <c r="N427" s="78" t="s">
        <v>109</v>
      </c>
      <c r="O427" s="78" t="s">
        <v>611</v>
      </c>
      <c r="P427" s="83"/>
      <c r="Q427" s="84" t="s">
        <v>233</v>
      </c>
      <c r="R427" s="84"/>
      <c r="S427" s="84" t="s">
        <v>233</v>
      </c>
      <c r="T427" s="85"/>
      <c r="U427" s="78"/>
      <c r="V427" s="78"/>
      <c r="W427" s="78"/>
      <c r="X427" s="86">
        <v>111945.96</v>
      </c>
      <c r="Y427" s="86">
        <v>111945.96</v>
      </c>
      <c r="Z427" s="87">
        <v>111945.96</v>
      </c>
      <c r="AA427" s="88">
        <v>0</v>
      </c>
      <c r="AB427" s="89"/>
      <c r="AC427" s="90"/>
      <c r="AD427" s="91" t="str">
        <f>VLOOKUP($G427,'[1]datos totales (FINAL) 2022'!$A$2:$F$408,3,FALSE)</f>
        <v>SI</v>
      </c>
      <c r="AE427" s="78" t="str">
        <f>VLOOKUP($G427,'[1]datos totales (FINAL) 2022'!$A$2:$F$408,4,FALSE)</f>
        <v>OBJETIVO 4: GARANTIZAR UNA EDUCACIÓN INCLUSIVA, EQUITATIVA Y DE CALIDAD Y PROMOVER OPORTUNIDADES DE APRENDIZAJE DURANTE TODA LA VIDA PARA TODOS</v>
      </c>
      <c r="AF427" s="92">
        <f>VLOOKUP($G427,'[1]datos totales (FINAL) 2022'!$A$2:$F$408,5,FALSE)</f>
        <v>0</v>
      </c>
      <c r="AG427" s="93">
        <f>VLOOKUP($G427,'[1]datos totales (FINAL) 2022'!$A$2:$F$408,6,FALSE)</f>
        <v>0</v>
      </c>
    </row>
    <row r="428" spans="1:33" ht="46.5" customHeight="1" x14ac:dyDescent="0.25">
      <c r="A428" s="78" t="s">
        <v>3463</v>
      </c>
      <c r="B428" s="78" t="s">
        <v>3463</v>
      </c>
      <c r="C428" s="79" t="s">
        <v>52</v>
      </c>
      <c r="D428" s="78" t="s">
        <v>3510</v>
      </c>
      <c r="E428" s="78" t="s">
        <v>2843</v>
      </c>
      <c r="F428" s="78" t="s">
        <v>3511</v>
      </c>
      <c r="G428" s="92" t="s">
        <v>3512</v>
      </c>
      <c r="H428" s="92" t="s">
        <v>3513</v>
      </c>
      <c r="I428" s="78" t="s">
        <v>609</v>
      </c>
      <c r="J428" s="78" t="s">
        <v>622</v>
      </c>
      <c r="K428" s="80" t="s">
        <v>52</v>
      </c>
      <c r="L428" s="81"/>
      <c r="M428" s="82">
        <v>42352.2</v>
      </c>
      <c r="N428" s="78" t="s">
        <v>109</v>
      </c>
      <c r="O428" s="78" t="s">
        <v>611</v>
      </c>
      <c r="P428" s="83"/>
      <c r="Q428" s="84" t="s">
        <v>233</v>
      </c>
      <c r="R428" s="84"/>
      <c r="S428" s="84" t="s">
        <v>233</v>
      </c>
      <c r="T428" s="85"/>
      <c r="U428" s="78"/>
      <c r="V428" s="78"/>
      <c r="W428" s="78"/>
      <c r="X428" s="86">
        <v>42352.2</v>
      </c>
      <c r="Y428" s="86">
        <v>42352.2</v>
      </c>
      <c r="Z428" s="87">
        <v>42352.2</v>
      </c>
      <c r="AA428" s="88">
        <v>0</v>
      </c>
      <c r="AB428" s="89" t="s">
        <v>592</v>
      </c>
      <c r="AC428" s="90"/>
      <c r="AD428" s="91" t="str">
        <f>VLOOKUP($G428,'[1]datos totales (FINAL) 2022'!$A$2:$F$408,3,FALSE)</f>
        <v>SI</v>
      </c>
      <c r="AE428" s="78" t="str">
        <f>VLOOKUP($G428,'[1]datos totales (FINAL) 2022'!$A$2:$F$408,4,FALSE)</f>
        <v>OBJETIVO 4: GARANTIZAR UNA EDUCACIÓN INCLUSIVA, EQUITATIVA Y DE CALIDAD Y PROMOVER OPORTUNIDADES DE APRENDIZAJE DURANTE TODA LA VIDA PARA TODOS</v>
      </c>
      <c r="AF428" s="92">
        <f>VLOOKUP($G428,'[1]datos totales (FINAL) 2022'!$A$2:$F$408,5,FALSE)</f>
        <v>0</v>
      </c>
      <c r="AG428" s="93">
        <f>VLOOKUP($G428,'[1]datos totales (FINAL) 2022'!$A$2:$F$408,6,FALSE)</f>
        <v>0</v>
      </c>
    </row>
    <row r="429" spans="1:33" ht="46.5" customHeight="1" x14ac:dyDescent="0.25">
      <c r="A429" s="78" t="s">
        <v>3463</v>
      </c>
      <c r="B429" s="78" t="s">
        <v>3463</v>
      </c>
      <c r="C429" s="79" t="s">
        <v>52</v>
      </c>
      <c r="D429" s="78" t="s">
        <v>3510</v>
      </c>
      <c r="E429" s="78" t="s">
        <v>2843</v>
      </c>
      <c r="F429" s="78" t="s">
        <v>3511</v>
      </c>
      <c r="G429" s="92" t="s">
        <v>3512</v>
      </c>
      <c r="H429" s="92" t="s">
        <v>3513</v>
      </c>
      <c r="I429" s="78" t="s">
        <v>609</v>
      </c>
      <c r="J429" s="78" t="s">
        <v>623</v>
      </c>
      <c r="K429" s="80" t="s">
        <v>52</v>
      </c>
      <c r="L429" s="81"/>
      <c r="M429" s="82">
        <v>7167.13</v>
      </c>
      <c r="N429" s="78" t="s">
        <v>109</v>
      </c>
      <c r="O429" s="78" t="s">
        <v>611</v>
      </c>
      <c r="P429" s="83"/>
      <c r="Q429" s="84" t="s">
        <v>233</v>
      </c>
      <c r="R429" s="84"/>
      <c r="S429" s="84" t="s">
        <v>233</v>
      </c>
      <c r="T429" s="85"/>
      <c r="U429" s="78"/>
      <c r="V429" s="78"/>
      <c r="W429" s="78"/>
      <c r="X429" s="86">
        <v>7167.13</v>
      </c>
      <c r="Y429" s="86">
        <v>0</v>
      </c>
      <c r="Z429" s="87">
        <v>7167.13</v>
      </c>
      <c r="AA429" s="88">
        <v>0</v>
      </c>
      <c r="AB429" s="89" t="s">
        <v>592</v>
      </c>
      <c r="AC429" s="90"/>
      <c r="AD429" s="91" t="str">
        <f>VLOOKUP($G429,'[1]datos totales (FINAL) 2022'!$A$2:$F$408,3,FALSE)</f>
        <v>SI</v>
      </c>
      <c r="AE429" s="78" t="str">
        <f>VLOOKUP($G429,'[1]datos totales (FINAL) 2022'!$A$2:$F$408,4,FALSE)</f>
        <v>OBJETIVO 4: GARANTIZAR UNA EDUCACIÓN INCLUSIVA, EQUITATIVA Y DE CALIDAD Y PROMOVER OPORTUNIDADES DE APRENDIZAJE DURANTE TODA LA VIDA PARA TODOS</v>
      </c>
      <c r="AF429" s="92">
        <f>VLOOKUP($G429,'[1]datos totales (FINAL) 2022'!$A$2:$F$408,5,FALSE)</f>
        <v>0</v>
      </c>
      <c r="AG429" s="93">
        <f>VLOOKUP($G429,'[1]datos totales (FINAL) 2022'!$A$2:$F$408,6,FALSE)</f>
        <v>0</v>
      </c>
    </row>
    <row r="430" spans="1:33" ht="46.5" customHeight="1" x14ac:dyDescent="0.25">
      <c r="A430" s="78" t="s">
        <v>3463</v>
      </c>
      <c r="B430" s="78" t="s">
        <v>3463</v>
      </c>
      <c r="C430" s="79" t="s">
        <v>52</v>
      </c>
      <c r="D430" s="78" t="s">
        <v>3510</v>
      </c>
      <c r="E430" s="78" t="s">
        <v>2843</v>
      </c>
      <c r="F430" s="78" t="s">
        <v>3511</v>
      </c>
      <c r="G430" s="92" t="s">
        <v>3512</v>
      </c>
      <c r="H430" s="92" t="s">
        <v>3513</v>
      </c>
      <c r="I430" s="78" t="s">
        <v>609</v>
      </c>
      <c r="J430" s="78" t="s">
        <v>624</v>
      </c>
      <c r="K430" s="80" t="s">
        <v>52</v>
      </c>
      <c r="L430" s="81"/>
      <c r="M430" s="82">
        <v>34994.53</v>
      </c>
      <c r="N430" s="78" t="s">
        <v>109</v>
      </c>
      <c r="O430" s="78" t="s">
        <v>611</v>
      </c>
      <c r="P430" s="83"/>
      <c r="Q430" s="84" t="s">
        <v>233</v>
      </c>
      <c r="R430" s="84"/>
      <c r="S430" s="84" t="s">
        <v>233</v>
      </c>
      <c r="T430" s="85"/>
      <c r="U430" s="78"/>
      <c r="V430" s="78"/>
      <c r="W430" s="78"/>
      <c r="X430" s="86">
        <v>34994.53</v>
      </c>
      <c r="Y430" s="86">
        <v>0</v>
      </c>
      <c r="Z430" s="87">
        <v>34994.53</v>
      </c>
      <c r="AA430" s="88">
        <v>0</v>
      </c>
      <c r="AB430" s="89"/>
      <c r="AC430" s="90"/>
      <c r="AD430" s="91" t="str">
        <f>VLOOKUP($G430,'[1]datos totales (FINAL) 2022'!$A$2:$F$408,3,FALSE)</f>
        <v>SI</v>
      </c>
      <c r="AE430" s="78" t="str">
        <f>VLOOKUP($G430,'[1]datos totales (FINAL) 2022'!$A$2:$F$408,4,FALSE)</f>
        <v>OBJETIVO 4: GARANTIZAR UNA EDUCACIÓN INCLUSIVA, EQUITATIVA Y DE CALIDAD Y PROMOVER OPORTUNIDADES DE APRENDIZAJE DURANTE TODA LA VIDA PARA TODOS</v>
      </c>
      <c r="AF430" s="92">
        <f>VLOOKUP($G430,'[1]datos totales (FINAL) 2022'!$A$2:$F$408,5,FALSE)</f>
        <v>0</v>
      </c>
      <c r="AG430" s="93">
        <f>VLOOKUP($G430,'[1]datos totales (FINAL) 2022'!$A$2:$F$408,6,FALSE)</f>
        <v>0</v>
      </c>
    </row>
    <row r="431" spans="1:33" ht="46.5" customHeight="1" x14ac:dyDescent="0.25">
      <c r="A431" s="78" t="s">
        <v>3463</v>
      </c>
      <c r="B431" s="78" t="s">
        <v>3463</v>
      </c>
      <c r="C431" s="79" t="s">
        <v>52</v>
      </c>
      <c r="D431" s="78" t="s">
        <v>3510</v>
      </c>
      <c r="E431" s="78" t="s">
        <v>2843</v>
      </c>
      <c r="F431" s="78" t="s">
        <v>3511</v>
      </c>
      <c r="G431" s="92" t="s">
        <v>3512</v>
      </c>
      <c r="H431" s="92" t="s">
        <v>3513</v>
      </c>
      <c r="I431" s="78" t="s">
        <v>609</v>
      </c>
      <c r="J431" s="78" t="s">
        <v>625</v>
      </c>
      <c r="K431" s="80" t="s">
        <v>52</v>
      </c>
      <c r="L431" s="81"/>
      <c r="M431" s="82">
        <v>3278.77</v>
      </c>
      <c r="N431" s="78" t="s">
        <v>109</v>
      </c>
      <c r="O431" s="78" t="s">
        <v>611</v>
      </c>
      <c r="P431" s="83"/>
      <c r="Q431" s="84" t="s">
        <v>233</v>
      </c>
      <c r="R431" s="84"/>
      <c r="S431" s="84" t="s">
        <v>233</v>
      </c>
      <c r="T431" s="85"/>
      <c r="U431" s="78"/>
      <c r="V431" s="78"/>
      <c r="W431" s="78"/>
      <c r="X431" s="86">
        <v>3278.77</v>
      </c>
      <c r="Y431" s="86">
        <v>2611.3200000000002</v>
      </c>
      <c r="Z431" s="87">
        <v>3278.77</v>
      </c>
      <c r="AA431" s="88">
        <v>0</v>
      </c>
      <c r="AB431" s="89" t="s">
        <v>592</v>
      </c>
      <c r="AC431" s="90"/>
      <c r="AD431" s="91" t="str">
        <f>VLOOKUP($G431,'[1]datos totales (FINAL) 2022'!$A$2:$F$408,3,FALSE)</f>
        <v>SI</v>
      </c>
      <c r="AE431" s="78" t="str">
        <f>VLOOKUP($G431,'[1]datos totales (FINAL) 2022'!$A$2:$F$408,4,FALSE)</f>
        <v>OBJETIVO 4: GARANTIZAR UNA EDUCACIÓN INCLUSIVA, EQUITATIVA Y DE CALIDAD Y PROMOVER OPORTUNIDADES DE APRENDIZAJE DURANTE TODA LA VIDA PARA TODOS</v>
      </c>
      <c r="AF431" s="92">
        <f>VLOOKUP($G431,'[1]datos totales (FINAL) 2022'!$A$2:$F$408,5,FALSE)</f>
        <v>0</v>
      </c>
      <c r="AG431" s="93">
        <f>VLOOKUP($G431,'[1]datos totales (FINAL) 2022'!$A$2:$F$408,6,FALSE)</f>
        <v>0</v>
      </c>
    </row>
    <row r="432" spans="1:33" ht="46.5" customHeight="1" x14ac:dyDescent="0.25">
      <c r="A432" s="78" t="s">
        <v>3463</v>
      </c>
      <c r="B432" s="78" t="s">
        <v>3463</v>
      </c>
      <c r="C432" s="79" t="s">
        <v>52</v>
      </c>
      <c r="D432" s="78" t="s">
        <v>3510</v>
      </c>
      <c r="E432" s="78" t="s">
        <v>2843</v>
      </c>
      <c r="F432" s="78" t="s">
        <v>3511</v>
      </c>
      <c r="G432" s="92" t="s">
        <v>3512</v>
      </c>
      <c r="H432" s="92" t="s">
        <v>3513</v>
      </c>
      <c r="I432" s="78" t="s">
        <v>609</v>
      </c>
      <c r="J432" s="78" t="s">
        <v>626</v>
      </c>
      <c r="K432" s="80" t="s">
        <v>52</v>
      </c>
      <c r="L432" s="81"/>
      <c r="M432" s="82">
        <v>5402.28</v>
      </c>
      <c r="N432" s="78" t="s">
        <v>109</v>
      </c>
      <c r="O432" s="78" t="s">
        <v>611</v>
      </c>
      <c r="P432" s="83"/>
      <c r="Q432" s="84" t="s">
        <v>233</v>
      </c>
      <c r="R432" s="84"/>
      <c r="S432" s="84" t="s">
        <v>233</v>
      </c>
      <c r="T432" s="85"/>
      <c r="U432" s="78"/>
      <c r="V432" s="78"/>
      <c r="W432" s="78"/>
      <c r="X432" s="86">
        <v>5402.28</v>
      </c>
      <c r="Y432" s="86">
        <v>5402.28</v>
      </c>
      <c r="Z432" s="87">
        <v>5402.28</v>
      </c>
      <c r="AA432" s="88">
        <v>0</v>
      </c>
      <c r="AB432" s="89"/>
      <c r="AC432" s="90"/>
      <c r="AD432" s="91" t="str">
        <f>VLOOKUP($G432,'[1]datos totales (FINAL) 2022'!$A$2:$F$408,3,FALSE)</f>
        <v>SI</v>
      </c>
      <c r="AE432" s="78" t="str">
        <f>VLOOKUP($G432,'[1]datos totales (FINAL) 2022'!$A$2:$F$408,4,FALSE)</f>
        <v>OBJETIVO 4: GARANTIZAR UNA EDUCACIÓN INCLUSIVA, EQUITATIVA Y DE CALIDAD Y PROMOVER OPORTUNIDADES DE APRENDIZAJE DURANTE TODA LA VIDA PARA TODOS</v>
      </c>
      <c r="AF432" s="92">
        <f>VLOOKUP($G432,'[1]datos totales (FINAL) 2022'!$A$2:$F$408,5,FALSE)</f>
        <v>0</v>
      </c>
      <c r="AG432" s="93">
        <f>VLOOKUP($G432,'[1]datos totales (FINAL) 2022'!$A$2:$F$408,6,FALSE)</f>
        <v>0</v>
      </c>
    </row>
    <row r="433" spans="1:33" ht="46.5" customHeight="1" x14ac:dyDescent="0.25">
      <c r="A433" s="78" t="s">
        <v>3463</v>
      </c>
      <c r="B433" s="78" t="s">
        <v>3463</v>
      </c>
      <c r="C433" s="79" t="s">
        <v>52</v>
      </c>
      <c r="D433" s="78" t="s">
        <v>3510</v>
      </c>
      <c r="E433" s="78" t="s">
        <v>2843</v>
      </c>
      <c r="F433" s="78" t="s">
        <v>3511</v>
      </c>
      <c r="G433" s="92" t="s">
        <v>3512</v>
      </c>
      <c r="H433" s="92" t="s">
        <v>3513</v>
      </c>
      <c r="I433" s="78" t="s">
        <v>609</v>
      </c>
      <c r="J433" s="78" t="s">
        <v>627</v>
      </c>
      <c r="K433" s="80" t="s">
        <v>52</v>
      </c>
      <c r="L433" s="81"/>
      <c r="M433" s="82">
        <v>23653.32</v>
      </c>
      <c r="N433" s="78" t="s">
        <v>109</v>
      </c>
      <c r="O433" s="78" t="s">
        <v>611</v>
      </c>
      <c r="P433" s="83"/>
      <c r="Q433" s="84" t="s">
        <v>233</v>
      </c>
      <c r="R433" s="84" t="s">
        <v>214</v>
      </c>
      <c r="S433" s="84" t="s">
        <v>233</v>
      </c>
      <c r="T433" s="85"/>
      <c r="U433" s="78"/>
      <c r="V433" s="78"/>
      <c r="W433" s="78"/>
      <c r="X433" s="86">
        <v>23653.32</v>
      </c>
      <c r="Y433" s="86">
        <v>23653.32</v>
      </c>
      <c r="Z433" s="87">
        <v>23653.32</v>
      </c>
      <c r="AA433" s="88">
        <v>0</v>
      </c>
      <c r="AB433" s="89" t="s">
        <v>592</v>
      </c>
      <c r="AC433" s="90"/>
      <c r="AD433" s="91" t="str">
        <f>VLOOKUP($G433,'[1]datos totales (FINAL) 2022'!$A$2:$F$408,3,FALSE)</f>
        <v>SI</v>
      </c>
      <c r="AE433" s="78" t="str">
        <f>VLOOKUP($G433,'[1]datos totales (FINAL) 2022'!$A$2:$F$408,4,FALSE)</f>
        <v>OBJETIVO 4: GARANTIZAR UNA EDUCACIÓN INCLUSIVA, EQUITATIVA Y DE CALIDAD Y PROMOVER OPORTUNIDADES DE APRENDIZAJE DURANTE TODA LA VIDA PARA TODOS</v>
      </c>
      <c r="AF433" s="92">
        <f>VLOOKUP($G433,'[1]datos totales (FINAL) 2022'!$A$2:$F$408,5,FALSE)</f>
        <v>0</v>
      </c>
      <c r="AG433" s="93">
        <f>VLOOKUP($G433,'[1]datos totales (FINAL) 2022'!$A$2:$F$408,6,FALSE)</f>
        <v>0</v>
      </c>
    </row>
    <row r="434" spans="1:33" ht="46.5" customHeight="1" x14ac:dyDescent="0.25">
      <c r="A434" s="78" t="s">
        <v>3463</v>
      </c>
      <c r="B434" s="78" t="s">
        <v>3463</v>
      </c>
      <c r="C434" s="79" t="s">
        <v>52</v>
      </c>
      <c r="D434" s="78" t="s">
        <v>3510</v>
      </c>
      <c r="E434" s="78" t="s">
        <v>2843</v>
      </c>
      <c r="F434" s="78" t="s">
        <v>3511</v>
      </c>
      <c r="G434" s="92" t="s">
        <v>3512</v>
      </c>
      <c r="H434" s="92" t="s">
        <v>3513</v>
      </c>
      <c r="I434" s="78" t="s">
        <v>609</v>
      </c>
      <c r="J434" s="78" t="s">
        <v>628</v>
      </c>
      <c r="K434" s="80" t="s">
        <v>52</v>
      </c>
      <c r="L434" s="81"/>
      <c r="M434" s="82">
        <v>1571.14</v>
      </c>
      <c r="N434" s="78" t="s">
        <v>109</v>
      </c>
      <c r="O434" s="78" t="s">
        <v>611</v>
      </c>
      <c r="P434" s="83"/>
      <c r="Q434" s="84" t="s">
        <v>233</v>
      </c>
      <c r="R434" s="84"/>
      <c r="S434" s="84" t="s">
        <v>233</v>
      </c>
      <c r="T434" s="85"/>
      <c r="U434" s="78"/>
      <c r="V434" s="78"/>
      <c r="W434" s="78"/>
      <c r="X434" s="86">
        <v>1571.14</v>
      </c>
      <c r="Y434" s="86">
        <v>1571.14</v>
      </c>
      <c r="Z434" s="87">
        <v>1571.14</v>
      </c>
      <c r="AA434" s="88">
        <v>0</v>
      </c>
      <c r="AB434" s="89" t="s">
        <v>592</v>
      </c>
      <c r="AC434" s="90"/>
      <c r="AD434" s="91" t="str">
        <f>VLOOKUP($G434,'[1]datos totales (FINAL) 2022'!$A$2:$F$408,3,FALSE)</f>
        <v>SI</v>
      </c>
      <c r="AE434" s="78" t="str">
        <f>VLOOKUP($G434,'[1]datos totales (FINAL) 2022'!$A$2:$F$408,4,FALSE)</f>
        <v>OBJETIVO 4: GARANTIZAR UNA EDUCACIÓN INCLUSIVA, EQUITATIVA Y DE CALIDAD Y PROMOVER OPORTUNIDADES DE APRENDIZAJE DURANTE TODA LA VIDA PARA TODOS</v>
      </c>
      <c r="AF434" s="92">
        <f>VLOOKUP($G434,'[1]datos totales (FINAL) 2022'!$A$2:$F$408,5,FALSE)</f>
        <v>0</v>
      </c>
      <c r="AG434" s="93">
        <f>VLOOKUP($G434,'[1]datos totales (FINAL) 2022'!$A$2:$F$408,6,FALSE)</f>
        <v>0</v>
      </c>
    </row>
    <row r="435" spans="1:33" ht="46.5" customHeight="1" x14ac:dyDescent="0.25">
      <c r="A435" s="78" t="s">
        <v>3463</v>
      </c>
      <c r="B435" s="78" t="s">
        <v>3463</v>
      </c>
      <c r="C435" s="79" t="s">
        <v>52</v>
      </c>
      <c r="D435" s="78" t="s">
        <v>3510</v>
      </c>
      <c r="E435" s="78" t="s">
        <v>2843</v>
      </c>
      <c r="F435" s="78" t="s">
        <v>3511</v>
      </c>
      <c r="G435" s="92" t="s">
        <v>3512</v>
      </c>
      <c r="H435" s="92" t="s">
        <v>3513</v>
      </c>
      <c r="I435" s="78" t="s">
        <v>609</v>
      </c>
      <c r="J435" s="78" t="s">
        <v>629</v>
      </c>
      <c r="K435" s="80" t="s">
        <v>52</v>
      </c>
      <c r="L435" s="81"/>
      <c r="M435" s="82">
        <v>2877.69</v>
      </c>
      <c r="N435" s="78" t="s">
        <v>109</v>
      </c>
      <c r="O435" s="78" t="s">
        <v>611</v>
      </c>
      <c r="P435" s="83"/>
      <c r="Q435" s="84" t="s">
        <v>233</v>
      </c>
      <c r="R435" s="84"/>
      <c r="S435" s="84" t="s">
        <v>233</v>
      </c>
      <c r="T435" s="85"/>
      <c r="U435" s="78"/>
      <c r="V435" s="78"/>
      <c r="W435" s="78"/>
      <c r="X435" s="86">
        <v>2877.69</v>
      </c>
      <c r="Y435" s="86">
        <v>2877.69</v>
      </c>
      <c r="Z435" s="87">
        <v>2877.69</v>
      </c>
      <c r="AA435" s="88"/>
      <c r="AB435" s="89"/>
      <c r="AC435" s="90"/>
      <c r="AD435" s="91" t="str">
        <f>VLOOKUP($G435,'[1]datos totales (FINAL) 2022'!$A$2:$F$408,3,FALSE)</f>
        <v>SI</v>
      </c>
      <c r="AE435" s="78" t="str">
        <f>VLOOKUP($G435,'[1]datos totales (FINAL) 2022'!$A$2:$F$408,4,FALSE)</f>
        <v>OBJETIVO 4: GARANTIZAR UNA EDUCACIÓN INCLUSIVA, EQUITATIVA Y DE CALIDAD Y PROMOVER OPORTUNIDADES DE APRENDIZAJE DURANTE TODA LA VIDA PARA TODOS</v>
      </c>
      <c r="AF435" s="92">
        <f>VLOOKUP($G435,'[1]datos totales (FINAL) 2022'!$A$2:$F$408,5,FALSE)</f>
        <v>0</v>
      </c>
      <c r="AG435" s="93">
        <f>VLOOKUP($G435,'[1]datos totales (FINAL) 2022'!$A$2:$F$408,6,FALSE)</f>
        <v>0</v>
      </c>
    </row>
    <row r="436" spans="1:33" ht="46.5" customHeight="1" x14ac:dyDescent="0.25">
      <c r="A436" s="78" t="s">
        <v>3463</v>
      </c>
      <c r="B436" s="78" t="s">
        <v>3463</v>
      </c>
      <c r="C436" s="79" t="s">
        <v>52</v>
      </c>
      <c r="D436" s="78" t="s">
        <v>3510</v>
      </c>
      <c r="E436" s="78" t="s">
        <v>2843</v>
      </c>
      <c r="F436" s="78" t="s">
        <v>3511</v>
      </c>
      <c r="G436" s="92" t="s">
        <v>3512</v>
      </c>
      <c r="H436" s="92" t="s">
        <v>3513</v>
      </c>
      <c r="I436" s="78" t="s">
        <v>609</v>
      </c>
      <c r="J436" s="78" t="s">
        <v>630</v>
      </c>
      <c r="K436" s="80" t="s">
        <v>52</v>
      </c>
      <c r="L436" s="81"/>
      <c r="M436" s="82">
        <v>4098.04</v>
      </c>
      <c r="N436" s="78" t="s">
        <v>109</v>
      </c>
      <c r="O436" s="78" t="s">
        <v>611</v>
      </c>
      <c r="P436" s="83"/>
      <c r="Q436" s="84" t="s">
        <v>233</v>
      </c>
      <c r="R436" s="84"/>
      <c r="S436" s="84" t="s">
        <v>233</v>
      </c>
      <c r="T436" s="85"/>
      <c r="U436" s="78"/>
      <c r="V436" s="78"/>
      <c r="W436" s="78"/>
      <c r="X436" s="86">
        <v>4098.04</v>
      </c>
      <c r="Y436" s="86">
        <v>0</v>
      </c>
      <c r="Z436" s="87">
        <v>4098.04</v>
      </c>
      <c r="AA436" s="88"/>
      <c r="AB436" s="89" t="s">
        <v>592</v>
      </c>
      <c r="AC436" s="90"/>
      <c r="AD436" s="91" t="str">
        <f>VLOOKUP($G436,'[1]datos totales (FINAL) 2022'!$A$2:$F$408,3,FALSE)</f>
        <v>SI</v>
      </c>
      <c r="AE436" s="78" t="str">
        <f>VLOOKUP($G436,'[1]datos totales (FINAL) 2022'!$A$2:$F$408,4,FALSE)</f>
        <v>OBJETIVO 4: GARANTIZAR UNA EDUCACIÓN INCLUSIVA, EQUITATIVA Y DE CALIDAD Y PROMOVER OPORTUNIDADES DE APRENDIZAJE DURANTE TODA LA VIDA PARA TODOS</v>
      </c>
      <c r="AF436" s="92">
        <f>VLOOKUP($G436,'[1]datos totales (FINAL) 2022'!$A$2:$F$408,5,FALSE)</f>
        <v>0</v>
      </c>
      <c r="AG436" s="93">
        <f>VLOOKUP($G436,'[1]datos totales (FINAL) 2022'!$A$2:$F$408,6,FALSE)</f>
        <v>0</v>
      </c>
    </row>
    <row r="437" spans="1:33" ht="46.5" customHeight="1" x14ac:dyDescent="0.25">
      <c r="A437" s="78" t="s">
        <v>3463</v>
      </c>
      <c r="B437" s="78" t="s">
        <v>3463</v>
      </c>
      <c r="C437" s="79" t="s">
        <v>52</v>
      </c>
      <c r="D437" s="78" t="s">
        <v>3514</v>
      </c>
      <c r="E437" s="78" t="s">
        <v>2843</v>
      </c>
      <c r="F437" s="78" t="s">
        <v>497</v>
      </c>
      <c r="G437" s="92" t="s">
        <v>3515</v>
      </c>
      <c r="H437" s="92" t="s">
        <v>3516</v>
      </c>
      <c r="I437" s="78" t="s">
        <v>588</v>
      </c>
      <c r="J437" s="78" t="s">
        <v>589</v>
      </c>
      <c r="K437" s="80" t="s">
        <v>52</v>
      </c>
      <c r="L437" s="81">
        <v>13930</v>
      </c>
      <c r="M437" s="82">
        <v>13930</v>
      </c>
      <c r="N437" s="78" t="s">
        <v>109</v>
      </c>
      <c r="O437" s="78" t="s">
        <v>590</v>
      </c>
      <c r="P437" s="83"/>
      <c r="Q437" s="84" t="s">
        <v>233</v>
      </c>
      <c r="R437" s="84" t="s">
        <v>214</v>
      </c>
      <c r="S437" s="84" t="s">
        <v>233</v>
      </c>
      <c r="T437" s="85" t="s">
        <v>591</v>
      </c>
      <c r="U437" s="78">
        <v>45</v>
      </c>
      <c r="V437" s="78"/>
      <c r="W437" s="78"/>
      <c r="X437" s="86">
        <v>13930</v>
      </c>
      <c r="Y437" s="86">
        <v>2186.19</v>
      </c>
      <c r="Z437" s="87">
        <v>13930</v>
      </c>
      <c r="AA437" s="88">
        <v>0</v>
      </c>
      <c r="AB437" s="89" t="s">
        <v>592</v>
      </c>
      <c r="AC437" s="90"/>
      <c r="AD437" s="91" t="str">
        <f>VLOOKUP($G437,'[1]datos totales (FINAL) 2022'!$A$2:$F$408,3,FALSE)</f>
        <v>SI</v>
      </c>
      <c r="AE437" s="78" t="str">
        <f>VLOOKUP($G437,'[1]datos totales (FINAL) 2022'!$A$2:$F$408,4,FALSE)</f>
        <v>OBJETIVO 4: GARANTIZAR UNA EDUCACIÓN INCLUSIVA, EQUITATIVA Y DE CALIDAD Y PROMOVER OPORTUNIDADES DE APRENDIZAJE DURANTE TODA LA VIDA PARA TODOS</v>
      </c>
      <c r="AF437" s="92">
        <f>VLOOKUP($G437,'[1]datos totales (FINAL) 2022'!$A$2:$F$408,5,FALSE)</f>
        <v>0</v>
      </c>
      <c r="AG437" s="93" t="str">
        <f>VLOOKUP($G437,'[1]datos totales (FINAL) 2022'!$A$2:$F$408,6,FALSE)</f>
        <v>También ODS 17</v>
      </c>
    </row>
    <row r="438" spans="1:33" ht="46.5" customHeight="1" x14ac:dyDescent="0.25">
      <c r="A438" s="78" t="s">
        <v>3463</v>
      </c>
      <c r="B438" s="78" t="s">
        <v>3463</v>
      </c>
      <c r="C438" s="79" t="s">
        <v>52</v>
      </c>
      <c r="D438" s="78" t="s">
        <v>3517</v>
      </c>
      <c r="E438" s="78" t="s">
        <v>2843</v>
      </c>
      <c r="F438" s="78" t="s">
        <v>497</v>
      </c>
      <c r="G438" s="92" t="s">
        <v>3518</v>
      </c>
      <c r="H438" s="92" t="s">
        <v>3519</v>
      </c>
      <c r="I438" s="78" t="s">
        <v>649</v>
      </c>
      <c r="J438" s="78" t="s">
        <v>650</v>
      </c>
      <c r="K438" s="80" t="s">
        <v>52</v>
      </c>
      <c r="L438" s="81">
        <v>15000</v>
      </c>
      <c r="M438" s="82">
        <v>15000</v>
      </c>
      <c r="N438" s="78" t="s">
        <v>109</v>
      </c>
      <c r="O438" s="78" t="s">
        <v>651</v>
      </c>
      <c r="P438" s="83"/>
      <c r="Q438" s="84" t="s">
        <v>233</v>
      </c>
      <c r="R438" s="84" t="s">
        <v>214</v>
      </c>
      <c r="S438" s="84" t="s">
        <v>233</v>
      </c>
      <c r="T438" s="85"/>
      <c r="U438" s="78"/>
      <c r="V438" s="78"/>
      <c r="W438" s="78"/>
      <c r="X438" s="86">
        <v>15000</v>
      </c>
      <c r="Y438" s="86"/>
      <c r="Z438" s="87">
        <v>15000</v>
      </c>
      <c r="AA438" s="88">
        <v>0</v>
      </c>
      <c r="AB438" s="89"/>
      <c r="AC438" s="90"/>
      <c r="AD438" s="91" t="str">
        <f>VLOOKUP($G438,'[1]datos totales (FINAL) 2022'!$A$2:$F$408,3,FALSE)</f>
        <v>SI</v>
      </c>
      <c r="AE438" s="78" t="str">
        <f>VLOOKUP($G438,'[1]datos totales (FINAL) 2022'!$A$2:$F$408,4,FALSE)</f>
        <v>OBJETIVO 4: GARANTIZAR UNA EDUCACIÓN INCLUSIVA, EQUITATIVA Y DE CALIDAD Y PROMOVER OPORTUNIDADES DE APRENDIZAJE DURANTE TODA LA VIDA PARA TODOS</v>
      </c>
      <c r="AF438" s="92">
        <f>VLOOKUP($G438,'[1]datos totales (FINAL) 2022'!$A$2:$F$408,5,FALSE)</f>
        <v>0</v>
      </c>
      <c r="AG438" s="93">
        <f>VLOOKUP($G438,'[1]datos totales (FINAL) 2022'!$A$2:$F$408,6,FALSE)</f>
        <v>0</v>
      </c>
    </row>
    <row r="439" spans="1:33" ht="46.5" hidden="1" customHeight="1" x14ac:dyDescent="0.25">
      <c r="A439" s="78" t="s">
        <v>3463</v>
      </c>
      <c r="B439" s="78" t="s">
        <v>3463</v>
      </c>
      <c r="C439" s="79" t="s">
        <v>52</v>
      </c>
      <c r="D439" s="78" t="s">
        <v>3517</v>
      </c>
      <c r="E439" s="78" t="s">
        <v>2843</v>
      </c>
      <c r="F439" s="78" t="s">
        <v>497</v>
      </c>
      <c r="G439" s="78" t="s">
        <v>3518</v>
      </c>
      <c r="H439" s="78" t="s">
        <v>3519</v>
      </c>
      <c r="I439" s="78" t="s">
        <v>649</v>
      </c>
      <c r="J439" s="78" t="s">
        <v>652</v>
      </c>
      <c r="K439" s="80" t="s">
        <v>52</v>
      </c>
      <c r="L439" s="81"/>
      <c r="M439" s="82"/>
      <c r="N439" s="78"/>
      <c r="O439" s="78" t="s">
        <v>651</v>
      </c>
      <c r="P439" s="83"/>
      <c r="Q439" s="84" t="s">
        <v>233</v>
      </c>
      <c r="R439" s="84" t="s">
        <v>214</v>
      </c>
      <c r="S439" s="84" t="s">
        <v>233</v>
      </c>
      <c r="T439" s="85"/>
      <c r="U439" s="78"/>
      <c r="V439" s="78"/>
      <c r="W439" s="78"/>
      <c r="X439" s="86"/>
      <c r="Y439" s="86"/>
      <c r="Z439" s="87"/>
      <c r="AA439" s="88">
        <v>0</v>
      </c>
      <c r="AB439" s="89"/>
      <c r="AC439" s="90"/>
      <c r="AD439" s="91" t="str">
        <f>VLOOKUP($G439,'[1]datos totales (FINAL) 2022'!$A$2:$F$408,3,FALSE)</f>
        <v>SI</v>
      </c>
      <c r="AE439" s="78" t="str">
        <f>VLOOKUP($G439,'[1]datos totales (FINAL) 2022'!$A$2:$F$408,4,FALSE)</f>
        <v>OBJETIVO 4: GARANTIZAR UNA EDUCACIÓN INCLUSIVA, EQUITATIVA Y DE CALIDAD Y PROMOVER OPORTUNIDADES DE APRENDIZAJE DURANTE TODA LA VIDA PARA TODOS</v>
      </c>
      <c r="AF439" s="92">
        <f>VLOOKUP($G439,'[1]datos totales (FINAL) 2022'!$A$2:$F$408,5,FALSE)</f>
        <v>0</v>
      </c>
      <c r="AG439" s="93">
        <f>VLOOKUP($G439,'[1]datos totales (FINAL) 2022'!$A$2:$F$408,6,FALSE)</f>
        <v>0</v>
      </c>
    </row>
    <row r="440" spans="1:33" ht="46.5" hidden="1" customHeight="1" x14ac:dyDescent="0.25">
      <c r="A440" s="78" t="s">
        <v>3463</v>
      </c>
      <c r="B440" s="78" t="s">
        <v>3463</v>
      </c>
      <c r="C440" s="79" t="s">
        <v>52</v>
      </c>
      <c r="D440" s="78" t="s">
        <v>3517</v>
      </c>
      <c r="E440" s="78" t="s">
        <v>2843</v>
      </c>
      <c r="F440" s="78" t="s">
        <v>497</v>
      </c>
      <c r="G440" s="78" t="s">
        <v>3518</v>
      </c>
      <c r="H440" s="78" t="s">
        <v>3519</v>
      </c>
      <c r="I440" s="78" t="s">
        <v>649</v>
      </c>
      <c r="J440" s="78" t="s">
        <v>653</v>
      </c>
      <c r="K440" s="80" t="s">
        <v>52</v>
      </c>
      <c r="L440" s="81"/>
      <c r="M440" s="82"/>
      <c r="N440" s="78"/>
      <c r="O440" s="78" t="s">
        <v>651</v>
      </c>
      <c r="P440" s="83"/>
      <c r="Q440" s="84" t="s">
        <v>233</v>
      </c>
      <c r="R440" s="84" t="s">
        <v>214</v>
      </c>
      <c r="S440" s="84" t="s">
        <v>233</v>
      </c>
      <c r="T440" s="85"/>
      <c r="U440" s="78"/>
      <c r="V440" s="78"/>
      <c r="W440" s="78"/>
      <c r="X440" s="86"/>
      <c r="Y440" s="86"/>
      <c r="Z440" s="87"/>
      <c r="AA440" s="88">
        <v>0</v>
      </c>
      <c r="AB440" s="89"/>
      <c r="AC440" s="90"/>
      <c r="AD440" s="91" t="str">
        <f>VLOOKUP($G440,'[1]datos totales (FINAL) 2022'!$A$2:$F$408,3,FALSE)</f>
        <v>SI</v>
      </c>
      <c r="AE440" s="78" t="str">
        <f>VLOOKUP($G440,'[1]datos totales (FINAL) 2022'!$A$2:$F$408,4,FALSE)</f>
        <v>OBJETIVO 4: GARANTIZAR UNA EDUCACIÓN INCLUSIVA, EQUITATIVA Y DE CALIDAD Y PROMOVER OPORTUNIDADES DE APRENDIZAJE DURANTE TODA LA VIDA PARA TODOS</v>
      </c>
      <c r="AF440" s="92">
        <f>VLOOKUP($G440,'[1]datos totales (FINAL) 2022'!$A$2:$F$408,5,FALSE)</f>
        <v>0</v>
      </c>
      <c r="AG440" s="93">
        <f>VLOOKUP($G440,'[1]datos totales (FINAL) 2022'!$A$2:$F$408,6,FALSE)</f>
        <v>0</v>
      </c>
    </row>
    <row r="441" spans="1:33" ht="46.5" hidden="1" customHeight="1" x14ac:dyDescent="0.25">
      <c r="A441" s="78" t="s">
        <v>3463</v>
      </c>
      <c r="B441" s="78" t="s">
        <v>3463</v>
      </c>
      <c r="C441" s="79" t="s">
        <v>52</v>
      </c>
      <c r="D441" s="78" t="s">
        <v>3517</v>
      </c>
      <c r="E441" s="78" t="s">
        <v>2843</v>
      </c>
      <c r="F441" s="78" t="s">
        <v>497</v>
      </c>
      <c r="G441" s="78" t="s">
        <v>3518</v>
      </c>
      <c r="H441" s="78" t="s">
        <v>3519</v>
      </c>
      <c r="I441" s="78" t="s">
        <v>649</v>
      </c>
      <c r="J441" s="78" t="s">
        <v>654</v>
      </c>
      <c r="K441" s="80" t="s">
        <v>52</v>
      </c>
      <c r="L441" s="81"/>
      <c r="M441" s="82"/>
      <c r="N441" s="78"/>
      <c r="O441" s="78" t="s">
        <v>651</v>
      </c>
      <c r="P441" s="83"/>
      <c r="Q441" s="84" t="s">
        <v>233</v>
      </c>
      <c r="R441" s="84" t="s">
        <v>214</v>
      </c>
      <c r="S441" s="84" t="s">
        <v>233</v>
      </c>
      <c r="T441" s="85"/>
      <c r="U441" s="78"/>
      <c r="V441" s="78"/>
      <c r="W441" s="78"/>
      <c r="X441" s="86"/>
      <c r="Y441" s="86"/>
      <c r="Z441" s="87"/>
      <c r="AA441" s="88">
        <v>0</v>
      </c>
      <c r="AB441" s="89"/>
      <c r="AC441" s="90"/>
      <c r="AD441" s="91" t="str">
        <f>VLOOKUP($G441,'[1]datos totales (FINAL) 2022'!$A$2:$F$408,3,FALSE)</f>
        <v>SI</v>
      </c>
      <c r="AE441" s="78" t="str">
        <f>VLOOKUP($G441,'[1]datos totales (FINAL) 2022'!$A$2:$F$408,4,FALSE)</f>
        <v>OBJETIVO 4: GARANTIZAR UNA EDUCACIÓN INCLUSIVA, EQUITATIVA Y DE CALIDAD Y PROMOVER OPORTUNIDADES DE APRENDIZAJE DURANTE TODA LA VIDA PARA TODOS</v>
      </c>
      <c r="AF441" s="92">
        <f>VLOOKUP($G441,'[1]datos totales (FINAL) 2022'!$A$2:$F$408,5,FALSE)</f>
        <v>0</v>
      </c>
      <c r="AG441" s="93">
        <f>VLOOKUP($G441,'[1]datos totales (FINAL) 2022'!$A$2:$F$408,6,FALSE)</f>
        <v>0</v>
      </c>
    </row>
    <row r="442" spans="1:33" ht="46.5" hidden="1" customHeight="1" x14ac:dyDescent="0.25">
      <c r="A442" s="78" t="s">
        <v>3463</v>
      </c>
      <c r="B442" s="78" t="s">
        <v>3463</v>
      </c>
      <c r="C442" s="79" t="s">
        <v>52</v>
      </c>
      <c r="D442" s="78" t="s">
        <v>3517</v>
      </c>
      <c r="E442" s="78" t="s">
        <v>2843</v>
      </c>
      <c r="F442" s="78" t="s">
        <v>497</v>
      </c>
      <c r="G442" s="78" t="s">
        <v>3518</v>
      </c>
      <c r="H442" s="78" t="s">
        <v>3519</v>
      </c>
      <c r="I442" s="78" t="s">
        <v>649</v>
      </c>
      <c r="J442" s="78" t="s">
        <v>655</v>
      </c>
      <c r="K442" s="80" t="s">
        <v>52</v>
      </c>
      <c r="L442" s="81"/>
      <c r="M442" s="82"/>
      <c r="N442" s="78"/>
      <c r="O442" s="78" t="s">
        <v>651</v>
      </c>
      <c r="P442" s="83"/>
      <c r="Q442" s="84" t="s">
        <v>233</v>
      </c>
      <c r="R442" s="84" t="s">
        <v>214</v>
      </c>
      <c r="S442" s="84" t="s">
        <v>233</v>
      </c>
      <c r="T442" s="85"/>
      <c r="U442" s="78"/>
      <c r="V442" s="78"/>
      <c r="W442" s="78"/>
      <c r="X442" s="86"/>
      <c r="Y442" s="86"/>
      <c r="Z442" s="87"/>
      <c r="AA442" s="88">
        <v>0</v>
      </c>
      <c r="AB442" s="89"/>
      <c r="AC442" s="90"/>
      <c r="AD442" s="91" t="str">
        <f>VLOOKUP($G442,'[1]datos totales (FINAL) 2022'!$A$2:$F$408,3,FALSE)</f>
        <v>SI</v>
      </c>
      <c r="AE442" s="78" t="str">
        <f>VLOOKUP($G442,'[1]datos totales (FINAL) 2022'!$A$2:$F$408,4,FALSE)</f>
        <v>OBJETIVO 4: GARANTIZAR UNA EDUCACIÓN INCLUSIVA, EQUITATIVA Y DE CALIDAD Y PROMOVER OPORTUNIDADES DE APRENDIZAJE DURANTE TODA LA VIDA PARA TODOS</v>
      </c>
      <c r="AF442" s="92">
        <f>VLOOKUP($G442,'[1]datos totales (FINAL) 2022'!$A$2:$F$408,5,FALSE)</f>
        <v>0</v>
      </c>
      <c r="AG442" s="93">
        <f>VLOOKUP($G442,'[1]datos totales (FINAL) 2022'!$A$2:$F$408,6,FALSE)</f>
        <v>0</v>
      </c>
    </row>
    <row r="443" spans="1:33" ht="46.5" customHeight="1" x14ac:dyDescent="0.25">
      <c r="A443" s="78" t="s">
        <v>3463</v>
      </c>
      <c r="B443" s="78" t="s">
        <v>3463</v>
      </c>
      <c r="C443" s="79" t="s">
        <v>52</v>
      </c>
      <c r="D443" s="78" t="s">
        <v>3520</v>
      </c>
      <c r="E443" s="78" t="s">
        <v>2843</v>
      </c>
      <c r="F443" s="78" t="s">
        <v>2384</v>
      </c>
      <c r="G443" s="92" t="s">
        <v>3521</v>
      </c>
      <c r="H443" s="92" t="s">
        <v>3523</v>
      </c>
      <c r="I443" s="78" t="s">
        <v>742</v>
      </c>
      <c r="J443" s="78" t="s">
        <v>743</v>
      </c>
      <c r="K443" s="80" t="s">
        <v>52</v>
      </c>
      <c r="L443" s="81">
        <v>0</v>
      </c>
      <c r="M443" s="82">
        <v>11000</v>
      </c>
      <c r="N443" s="78" t="s">
        <v>109</v>
      </c>
      <c r="O443" s="78" t="s">
        <v>744</v>
      </c>
      <c r="P443" s="83"/>
      <c r="Q443" s="84" t="s">
        <v>745</v>
      </c>
      <c r="R443" s="84" t="s">
        <v>214</v>
      </c>
      <c r="S443" s="84"/>
      <c r="T443" s="85" t="s">
        <v>746</v>
      </c>
      <c r="U443" s="78" t="s">
        <v>4365</v>
      </c>
      <c r="V443" s="78" t="s">
        <v>4365</v>
      </c>
      <c r="W443" s="78">
        <v>3</v>
      </c>
      <c r="X443" s="86">
        <v>0</v>
      </c>
      <c r="Y443" s="86">
        <v>0</v>
      </c>
      <c r="Z443" s="87">
        <v>11000</v>
      </c>
      <c r="AA443" s="88">
        <v>-11000</v>
      </c>
      <c r="AB443" s="89" t="s">
        <v>747</v>
      </c>
      <c r="AC443" s="90"/>
      <c r="AD443" s="94" t="s">
        <v>232</v>
      </c>
      <c r="AE443" s="89" t="s">
        <v>231</v>
      </c>
      <c r="AF443" s="95"/>
      <c r="AG443" s="96"/>
    </row>
    <row r="444" spans="1:33" ht="46.5" hidden="1" customHeight="1" x14ac:dyDescent="0.25">
      <c r="A444" s="78" t="s">
        <v>3463</v>
      </c>
      <c r="B444" s="78" t="s">
        <v>3463</v>
      </c>
      <c r="C444" s="79" t="s">
        <v>52</v>
      </c>
      <c r="D444" s="78" t="s">
        <v>3520</v>
      </c>
      <c r="E444" s="78" t="s">
        <v>2843</v>
      </c>
      <c r="F444" s="78" t="s">
        <v>2384</v>
      </c>
      <c r="G444" s="78" t="s">
        <v>3521</v>
      </c>
      <c r="H444" s="78" t="s">
        <v>3522</v>
      </c>
      <c r="I444" s="78"/>
      <c r="J444" s="78"/>
      <c r="K444" s="80"/>
      <c r="L444" s="81">
        <v>0</v>
      </c>
      <c r="M444" s="82"/>
      <c r="N444" s="78"/>
      <c r="O444" s="78"/>
      <c r="P444" s="83"/>
      <c r="Q444" s="84"/>
      <c r="R444" s="84"/>
      <c r="S444" s="84"/>
      <c r="T444" s="85"/>
      <c r="U444" s="78"/>
      <c r="V444" s="78"/>
      <c r="W444" s="78"/>
      <c r="X444" s="86"/>
      <c r="Y444" s="86"/>
      <c r="Z444" s="87"/>
      <c r="AA444" s="88"/>
      <c r="AB444" s="89"/>
      <c r="AC444" s="90"/>
      <c r="AD444" s="94" t="s">
        <v>232</v>
      </c>
      <c r="AE444" s="89" t="s">
        <v>218</v>
      </c>
      <c r="AF444" s="95" t="s">
        <v>5288</v>
      </c>
      <c r="AG444" s="96"/>
    </row>
    <row r="445" spans="1:33" ht="46.5" customHeight="1" x14ac:dyDescent="0.25">
      <c r="A445" s="78" t="s">
        <v>3463</v>
      </c>
      <c r="B445" s="78" t="s">
        <v>3463</v>
      </c>
      <c r="C445" s="79" t="s">
        <v>52</v>
      </c>
      <c r="D445" s="78" t="s">
        <v>3524</v>
      </c>
      <c r="E445" s="78" t="s">
        <v>2843</v>
      </c>
      <c r="F445" s="78" t="s">
        <v>3189</v>
      </c>
      <c r="G445" s="92" t="s">
        <v>3525</v>
      </c>
      <c r="H445" s="92" t="s">
        <v>3526</v>
      </c>
      <c r="I445" s="78" t="s">
        <v>588</v>
      </c>
      <c r="J445" s="78" t="s">
        <v>593</v>
      </c>
      <c r="K445" s="80" t="s">
        <v>52</v>
      </c>
      <c r="L445" s="81">
        <v>15500</v>
      </c>
      <c r="M445" s="82">
        <v>15500</v>
      </c>
      <c r="N445" s="78" t="s">
        <v>109</v>
      </c>
      <c r="O445" s="78" t="s">
        <v>594</v>
      </c>
      <c r="P445" s="83"/>
      <c r="Q445" s="84" t="s">
        <v>233</v>
      </c>
      <c r="R445" s="84" t="s">
        <v>214</v>
      </c>
      <c r="S445" s="84" t="s">
        <v>233</v>
      </c>
      <c r="T445" s="85" t="s">
        <v>595</v>
      </c>
      <c r="U445" s="78">
        <v>120</v>
      </c>
      <c r="V445" s="78" t="s">
        <v>4365</v>
      </c>
      <c r="W445" s="78"/>
      <c r="X445" s="86">
        <v>15500</v>
      </c>
      <c r="Y445" s="86">
        <v>14596.52</v>
      </c>
      <c r="Z445" s="87">
        <v>15500</v>
      </c>
      <c r="AA445" s="88">
        <v>0</v>
      </c>
      <c r="AB445" s="89"/>
      <c r="AC445" s="90"/>
      <c r="AD445" s="91" t="str">
        <f>VLOOKUP($G445,'[1]datos totales (FINAL) 2022'!$A$2:$F$408,3,FALSE)</f>
        <v>SI</v>
      </c>
      <c r="AE445" s="78" t="str">
        <f>VLOOKUP($G445,'[1]datos totales (FINAL) 2022'!$A$2:$F$408,4,FALSE)</f>
        <v>OBJETIVO 4: GARANTIZAR UNA EDUCACIÓN INCLUSIVA, EQUITATIVA Y DE CALIDAD Y PROMOVER OPORTUNIDADES DE APRENDIZAJE DURANTE TODA LA VIDA PARA TODOS</v>
      </c>
      <c r="AF445" s="92">
        <f>VLOOKUP($G445,'[1]datos totales (FINAL) 2022'!$A$2:$F$408,5,FALSE)</f>
        <v>0</v>
      </c>
      <c r="AG445" s="93" t="str">
        <f>VLOOKUP($G445,'[1]datos totales (FINAL) 2022'!$A$2:$F$408,6,FALSE)</f>
        <v>También ODS 17</v>
      </c>
    </row>
    <row r="446" spans="1:33" ht="46.5" customHeight="1" x14ac:dyDescent="0.25">
      <c r="A446" s="78" t="s">
        <v>3463</v>
      </c>
      <c r="B446" s="78" t="s">
        <v>3463</v>
      </c>
      <c r="C446" s="79" t="s">
        <v>52</v>
      </c>
      <c r="D446" s="78" t="s">
        <v>3527</v>
      </c>
      <c r="E446" s="78" t="s">
        <v>2843</v>
      </c>
      <c r="F446" s="78" t="s">
        <v>2871</v>
      </c>
      <c r="G446" s="92" t="s">
        <v>3528</v>
      </c>
      <c r="H446" s="92" t="s">
        <v>3529</v>
      </c>
      <c r="I446" s="78" t="s">
        <v>737</v>
      </c>
      <c r="J446" s="78" t="s">
        <v>738</v>
      </c>
      <c r="K446" s="80" t="s">
        <v>52</v>
      </c>
      <c r="L446" s="81">
        <v>0</v>
      </c>
      <c r="M446" s="82">
        <v>14000</v>
      </c>
      <c r="N446" s="78" t="s">
        <v>109</v>
      </c>
      <c r="O446" s="78" t="s">
        <v>739</v>
      </c>
      <c r="P446" s="83"/>
      <c r="Q446" s="84" t="s">
        <v>233</v>
      </c>
      <c r="R446" s="84" t="s">
        <v>214</v>
      </c>
      <c r="S446" s="84"/>
      <c r="T446" s="85" t="s">
        <v>740</v>
      </c>
      <c r="U446" s="78" t="s">
        <v>4365</v>
      </c>
      <c r="V446" s="78" t="s">
        <v>4365</v>
      </c>
      <c r="W446" s="78">
        <v>10</v>
      </c>
      <c r="X446" s="86">
        <v>0</v>
      </c>
      <c r="Y446" s="86">
        <v>0</v>
      </c>
      <c r="Z446" s="87">
        <v>14000</v>
      </c>
      <c r="AA446" s="88">
        <v>-14000</v>
      </c>
      <c r="AB446" s="89" t="s">
        <v>741</v>
      </c>
      <c r="AC446" s="90"/>
      <c r="AD446" s="94" t="s">
        <v>232</v>
      </c>
      <c r="AE446" s="89" t="s">
        <v>218</v>
      </c>
      <c r="AF446" s="95" t="s">
        <v>5288</v>
      </c>
      <c r="AG446" s="96"/>
    </row>
    <row r="447" spans="1:33" ht="46.5" hidden="1" customHeight="1" x14ac:dyDescent="0.25">
      <c r="A447" s="78" t="s">
        <v>3463</v>
      </c>
      <c r="B447" s="78" t="s">
        <v>3463</v>
      </c>
      <c r="C447" s="79" t="s">
        <v>52</v>
      </c>
      <c r="D447" s="78" t="s">
        <v>3527</v>
      </c>
      <c r="E447" s="78" t="s">
        <v>2843</v>
      </c>
      <c r="F447" s="78" t="s">
        <v>3189</v>
      </c>
      <c r="G447" s="78" t="s">
        <v>3530</v>
      </c>
      <c r="H447" s="78" t="s">
        <v>3531</v>
      </c>
      <c r="I447" s="78"/>
      <c r="J447" s="78"/>
      <c r="K447" s="80"/>
      <c r="L447" s="81">
        <v>0</v>
      </c>
      <c r="M447" s="82"/>
      <c r="N447" s="78"/>
      <c r="O447" s="78"/>
      <c r="P447" s="83"/>
      <c r="Q447" s="84"/>
      <c r="R447" s="84"/>
      <c r="S447" s="84"/>
      <c r="T447" s="85"/>
      <c r="U447" s="78"/>
      <c r="V447" s="78"/>
      <c r="W447" s="78"/>
      <c r="X447" s="86"/>
      <c r="Y447" s="86"/>
      <c r="Z447" s="87"/>
      <c r="AA447" s="88"/>
      <c r="AB447" s="89"/>
      <c r="AC447" s="90"/>
      <c r="AD447" s="91" t="str">
        <f>VLOOKUP($G447,'[1]datos totales (FINAL) 2022'!$A$2:$F$408,3,FALSE)</f>
        <v>SI</v>
      </c>
      <c r="AE447" s="78" t="str">
        <f>VLOOKUP($G447,'[1]datos totales (FINAL) 2022'!$A$2:$F$408,4,FALSE)</f>
        <v>OBJETIVO 9: CONSTRUIR INFRAESTRUCTURAS RESILIENTES, PROMOVER LA INDUSTRIALIZACIÓN SOSTENIBLE Y FOMENTAR LA INNOVACIÓN</v>
      </c>
      <c r="AF447" s="92">
        <f>VLOOKUP($G447,'[1]datos totales (FINAL) 2022'!$A$2:$F$408,5,FALSE)</f>
        <v>0</v>
      </c>
      <c r="AG447" s="93">
        <f>VLOOKUP($G447,'[1]datos totales (FINAL) 2022'!$A$2:$F$408,6,FALSE)</f>
        <v>0</v>
      </c>
    </row>
    <row r="448" spans="1:33" ht="46.5" hidden="1" customHeight="1" x14ac:dyDescent="0.25">
      <c r="A448" s="78" t="s">
        <v>3463</v>
      </c>
      <c r="B448" s="78" t="s">
        <v>3463</v>
      </c>
      <c r="C448" s="79" t="s">
        <v>52</v>
      </c>
      <c r="D448" s="78" t="s">
        <v>3532</v>
      </c>
      <c r="E448" s="78" t="s">
        <v>2843</v>
      </c>
      <c r="F448" s="78" t="s">
        <v>2890</v>
      </c>
      <c r="G448" s="78" t="s">
        <v>3533</v>
      </c>
      <c r="H448" s="78" t="s">
        <v>3534</v>
      </c>
      <c r="I448" s="78" t="s">
        <v>645</v>
      </c>
      <c r="J448" s="78" t="s">
        <v>646</v>
      </c>
      <c r="K448" s="80" t="s">
        <v>52</v>
      </c>
      <c r="L448" s="81">
        <v>20000</v>
      </c>
      <c r="M448" s="82">
        <v>0</v>
      </c>
      <c r="N448" s="78" t="s">
        <v>109</v>
      </c>
      <c r="O448" s="78" t="s">
        <v>647</v>
      </c>
      <c r="P448" s="83"/>
      <c r="Q448" s="84" t="s">
        <v>233</v>
      </c>
      <c r="R448" s="84" t="s">
        <v>214</v>
      </c>
      <c r="S448" s="84" t="s">
        <v>233</v>
      </c>
      <c r="T448" s="85"/>
      <c r="U448" s="78"/>
      <c r="V448" s="78"/>
      <c r="W448" s="78"/>
      <c r="X448" s="86">
        <v>20000</v>
      </c>
      <c r="Y448" s="86">
        <v>10807.76</v>
      </c>
      <c r="Z448" s="87">
        <v>0</v>
      </c>
      <c r="AA448" s="88">
        <v>20000</v>
      </c>
      <c r="AB448" s="89" t="s">
        <v>648</v>
      </c>
      <c r="AC448" s="90"/>
      <c r="AD448" s="91" t="str">
        <f>VLOOKUP($G448,'[1]datos totales (FINAL) 2022'!$A$2:$F$408,3,FALSE)</f>
        <v>SI</v>
      </c>
      <c r="AE448" s="78" t="str">
        <f>VLOOKUP($G448,'[1]datos totales (FINAL) 2022'!$A$2:$F$408,4,FALSE)</f>
        <v>OBJETIVO 4: GARANTIZAR UNA EDUCACIÓN INCLUSIVA, EQUITATIVA Y DE CALIDAD Y PROMOVER OPORTUNIDADES DE APRENDIZAJE DURANTE TODA LA VIDA PARA TODOS</v>
      </c>
      <c r="AF448" s="92">
        <f>VLOOKUP($G448,'[1]datos totales (FINAL) 2022'!$A$2:$F$408,5,FALSE)</f>
        <v>0</v>
      </c>
      <c r="AG448" s="93">
        <f>VLOOKUP($G448,'[1]datos totales (FINAL) 2022'!$A$2:$F$408,6,FALSE)</f>
        <v>0</v>
      </c>
    </row>
    <row r="449" spans="1:33" ht="46.5" customHeight="1" x14ac:dyDescent="0.25">
      <c r="A449" s="78" t="s">
        <v>3463</v>
      </c>
      <c r="B449" s="78" t="s">
        <v>3463</v>
      </c>
      <c r="C449" s="79" t="s">
        <v>52</v>
      </c>
      <c r="D449" s="78" t="s">
        <v>3535</v>
      </c>
      <c r="E449" s="78" t="s">
        <v>2843</v>
      </c>
      <c r="F449" s="78" t="s">
        <v>2871</v>
      </c>
      <c r="G449" s="92" t="s">
        <v>3536</v>
      </c>
      <c r="H449" s="92" t="s">
        <v>3537</v>
      </c>
      <c r="I449" s="78" t="s">
        <v>631</v>
      </c>
      <c r="J449" s="78" t="s">
        <v>632</v>
      </c>
      <c r="K449" s="80" t="s">
        <v>52</v>
      </c>
      <c r="L449" s="81">
        <v>25000</v>
      </c>
      <c r="M449" s="82">
        <v>25000</v>
      </c>
      <c r="N449" s="78" t="s">
        <v>109</v>
      </c>
      <c r="O449" s="78" t="s">
        <v>633</v>
      </c>
      <c r="P449" s="83"/>
      <c r="Q449" s="84" t="s">
        <v>233</v>
      </c>
      <c r="R449" s="84" t="s">
        <v>214</v>
      </c>
      <c r="S449" s="84" t="s">
        <v>233</v>
      </c>
      <c r="T449" s="85"/>
      <c r="U449" s="78"/>
      <c r="V449" s="78"/>
      <c r="W449" s="78"/>
      <c r="X449" s="86">
        <v>25000</v>
      </c>
      <c r="Y449" s="86">
        <v>18413.96</v>
      </c>
      <c r="Z449" s="87">
        <v>25000</v>
      </c>
      <c r="AA449" s="88">
        <v>0</v>
      </c>
      <c r="AB449" s="89"/>
      <c r="AC449" s="90"/>
      <c r="AD449" s="91" t="str">
        <f>VLOOKUP($G449,'[1]datos totales (FINAL) 2022'!$A$2:$F$408,3,FALSE)</f>
        <v>SI</v>
      </c>
      <c r="AE449" s="78" t="str">
        <f>VLOOKUP($G449,'[1]datos totales (FINAL) 2022'!$A$2:$F$408,4,FALSE)</f>
        <v>OBJETIVO 4: GARANTIZAR UNA EDUCACIÓN INCLUSIVA, EQUITATIVA Y DE CALIDAD Y PROMOVER OPORTUNIDADES DE APRENDIZAJE DURANTE TODA LA VIDA PARA TODOS</v>
      </c>
      <c r="AF449" s="92">
        <f>VLOOKUP($G449,'[1]datos totales (FINAL) 2022'!$A$2:$F$408,5,FALSE)</f>
        <v>0</v>
      </c>
      <c r="AG449" s="93">
        <f>VLOOKUP($G449,'[1]datos totales (FINAL) 2022'!$A$2:$F$408,6,FALSE)</f>
        <v>0</v>
      </c>
    </row>
    <row r="450" spans="1:33" ht="46.5" hidden="1" customHeight="1" x14ac:dyDescent="0.25">
      <c r="A450" s="78" t="s">
        <v>3463</v>
      </c>
      <c r="B450" s="78" t="s">
        <v>3463</v>
      </c>
      <c r="C450" s="79" t="s">
        <v>52</v>
      </c>
      <c r="D450" s="78" t="s">
        <v>3538</v>
      </c>
      <c r="E450" s="78" t="s">
        <v>2843</v>
      </c>
      <c r="F450" s="78" t="s">
        <v>3189</v>
      </c>
      <c r="G450" s="78" t="s">
        <v>3539</v>
      </c>
      <c r="H450" s="78" t="s">
        <v>3540</v>
      </c>
      <c r="I450" s="78"/>
      <c r="J450" s="78"/>
      <c r="K450" s="80"/>
      <c r="L450" s="81">
        <v>0</v>
      </c>
      <c r="M450" s="82"/>
      <c r="N450" s="78"/>
      <c r="O450" s="78"/>
      <c r="P450" s="83"/>
      <c r="Q450" s="84"/>
      <c r="R450" s="84"/>
      <c r="S450" s="84"/>
      <c r="T450" s="85"/>
      <c r="U450" s="78"/>
      <c r="V450" s="78"/>
      <c r="W450" s="78"/>
      <c r="X450" s="86"/>
      <c r="Y450" s="86"/>
      <c r="Z450" s="87"/>
      <c r="AA450" s="88"/>
      <c r="AB450" s="89"/>
      <c r="AC450" s="90"/>
      <c r="AD450" s="91" t="str">
        <f>VLOOKUP($G450,'[1]datos totales (FINAL) 2022'!$A$2:$F$408,3,FALSE)</f>
        <v>SI</v>
      </c>
      <c r="AE450" s="78" t="str">
        <f>VLOOKUP($G450,'[1]datos totales (FINAL) 2022'!$A$2:$F$408,4,FALSE)</f>
        <v>OBJETIVO 4: GARANTIZAR UNA EDUCACIÓN INCLUSIVA, EQUITATIVA Y DE CALIDAD Y PROMOVER OPORTUNIDADES DE APRENDIZAJE DURANTE TODA LA VIDA PARA TODOS</v>
      </c>
      <c r="AF450" s="92">
        <f>VLOOKUP($G450,'[1]datos totales (FINAL) 2022'!$A$2:$F$408,5,FALSE)</f>
        <v>0</v>
      </c>
      <c r="AG450" s="93">
        <f>VLOOKUP($G450,'[1]datos totales (FINAL) 2022'!$A$2:$F$408,6,FALSE)</f>
        <v>0</v>
      </c>
    </row>
    <row r="451" spans="1:33" ht="46.5" customHeight="1" x14ac:dyDescent="0.25">
      <c r="A451" s="78" t="s">
        <v>3463</v>
      </c>
      <c r="B451" s="78" t="s">
        <v>3463</v>
      </c>
      <c r="C451" s="79" t="s">
        <v>52</v>
      </c>
      <c r="D451" s="78" t="s">
        <v>3541</v>
      </c>
      <c r="E451" s="78" t="s">
        <v>2843</v>
      </c>
      <c r="F451" s="78" t="s">
        <v>2871</v>
      </c>
      <c r="G451" s="92" t="s">
        <v>3542</v>
      </c>
      <c r="H451" s="92" t="s">
        <v>3543</v>
      </c>
      <c r="I451" s="78" t="s">
        <v>634</v>
      </c>
      <c r="J451" s="78" t="s">
        <v>638</v>
      </c>
      <c r="K451" s="80" t="s">
        <v>52</v>
      </c>
      <c r="L451" s="81">
        <v>7000</v>
      </c>
      <c r="M451" s="82">
        <v>13000</v>
      </c>
      <c r="N451" s="78" t="s">
        <v>109</v>
      </c>
      <c r="O451" s="78" t="s">
        <v>639</v>
      </c>
      <c r="P451" s="83"/>
      <c r="Q451" s="84" t="s">
        <v>233</v>
      </c>
      <c r="R451" s="84" t="s">
        <v>214</v>
      </c>
      <c r="S451" s="84" t="s">
        <v>233</v>
      </c>
      <c r="T451" s="85"/>
      <c r="U451" s="78"/>
      <c r="V451" s="78"/>
      <c r="W451" s="78"/>
      <c r="X451" s="86">
        <v>7000</v>
      </c>
      <c r="Y451" s="86">
        <v>2000</v>
      </c>
      <c r="Z451" s="87">
        <v>13000</v>
      </c>
      <c r="AA451" s="88">
        <v>-6000</v>
      </c>
      <c r="AB451" s="89" t="s">
        <v>640</v>
      </c>
      <c r="AC451" s="90"/>
      <c r="AD451" s="91" t="str">
        <f>VLOOKUP($G451,'[1]datos totales (FINAL) 2022'!$A$2:$F$408,3,FALSE)</f>
        <v>SI</v>
      </c>
      <c r="AE451" s="78" t="str">
        <f>VLOOKUP($G451,'[1]datos totales (FINAL) 2022'!$A$2:$F$408,4,FALSE)</f>
        <v>OBJETIVO 4: GARANTIZAR UNA EDUCACIÓN INCLUSIVA, EQUITATIVA Y DE CALIDAD Y PROMOVER OPORTUNIDADES DE APRENDIZAJE DURANTE TODA LA VIDA PARA TODOS</v>
      </c>
      <c r="AF451" s="92">
        <f>VLOOKUP($G451,'[1]datos totales (FINAL) 2022'!$A$2:$F$408,5,FALSE)</f>
        <v>0</v>
      </c>
      <c r="AG451" s="93">
        <f>VLOOKUP($G451,'[1]datos totales (FINAL) 2022'!$A$2:$F$408,6,FALSE)</f>
        <v>0</v>
      </c>
    </row>
    <row r="452" spans="1:33" ht="46.5" customHeight="1" x14ac:dyDescent="0.25">
      <c r="A452" s="78" t="s">
        <v>3463</v>
      </c>
      <c r="B452" s="78" t="s">
        <v>3463</v>
      </c>
      <c r="C452" s="79" t="s">
        <v>52</v>
      </c>
      <c r="D452" s="78" t="s">
        <v>3541</v>
      </c>
      <c r="E452" s="78" t="s">
        <v>2911</v>
      </c>
      <c r="F452" s="78" t="s">
        <v>3441</v>
      </c>
      <c r="G452" s="92" t="s">
        <v>2785</v>
      </c>
      <c r="H452" s="92" t="s">
        <v>2786</v>
      </c>
      <c r="I452" s="78" t="s">
        <v>634</v>
      </c>
      <c r="J452" s="78" t="s">
        <v>635</v>
      </c>
      <c r="K452" s="80" t="s">
        <v>52</v>
      </c>
      <c r="L452" s="81">
        <v>0</v>
      </c>
      <c r="M452" s="82">
        <v>5000</v>
      </c>
      <c r="N452" s="78" t="s">
        <v>109</v>
      </c>
      <c r="O452" s="78" t="s">
        <v>636</v>
      </c>
      <c r="P452" s="83"/>
      <c r="Q452" s="84" t="s">
        <v>233</v>
      </c>
      <c r="R452" s="84"/>
      <c r="S452" s="84" t="s">
        <v>233</v>
      </c>
      <c r="T452" s="85"/>
      <c r="U452" s="78"/>
      <c r="V452" s="78"/>
      <c r="W452" s="78"/>
      <c r="X452" s="86"/>
      <c r="Y452" s="86">
        <v>0</v>
      </c>
      <c r="Z452" s="87">
        <v>5000</v>
      </c>
      <c r="AA452" s="88">
        <v>-5000</v>
      </c>
      <c r="AB452" s="89" t="s">
        <v>637</v>
      </c>
      <c r="AC452" s="90"/>
      <c r="AD452" s="94" t="s">
        <v>232</v>
      </c>
      <c r="AE452" s="89" t="s">
        <v>218</v>
      </c>
      <c r="AF452" s="95"/>
      <c r="AG452" s="96"/>
    </row>
    <row r="453" spans="1:33" ht="46.5" customHeight="1" x14ac:dyDescent="0.25">
      <c r="A453" s="78" t="s">
        <v>3463</v>
      </c>
      <c r="B453" s="78" t="s">
        <v>3463</v>
      </c>
      <c r="C453" s="79" t="s">
        <v>52</v>
      </c>
      <c r="D453" s="78" t="s">
        <v>3544</v>
      </c>
      <c r="E453" s="78" t="s">
        <v>2843</v>
      </c>
      <c r="F453" s="78" t="s">
        <v>2871</v>
      </c>
      <c r="G453" s="92" t="s">
        <v>3545</v>
      </c>
      <c r="H453" s="92" t="s">
        <v>3546</v>
      </c>
      <c r="I453" s="78" t="s">
        <v>661</v>
      </c>
      <c r="J453" s="78" t="s">
        <v>665</v>
      </c>
      <c r="K453" s="80" t="s">
        <v>52</v>
      </c>
      <c r="L453" s="81">
        <v>0</v>
      </c>
      <c r="M453" s="82">
        <v>12000</v>
      </c>
      <c r="N453" s="78" t="s">
        <v>109</v>
      </c>
      <c r="O453" s="78" t="s">
        <v>666</v>
      </c>
      <c r="P453" s="83"/>
      <c r="Q453" s="84"/>
      <c r="R453" s="84"/>
      <c r="S453" s="84"/>
      <c r="T453" s="85"/>
      <c r="U453" s="78"/>
      <c r="V453" s="78"/>
      <c r="W453" s="78"/>
      <c r="X453" s="86">
        <v>0</v>
      </c>
      <c r="Y453" s="86"/>
      <c r="Z453" s="87">
        <v>12000</v>
      </c>
      <c r="AA453" s="88">
        <v>-12000</v>
      </c>
      <c r="AB453" s="89" t="s">
        <v>667</v>
      </c>
      <c r="AC453" s="90"/>
      <c r="AD453" s="94" t="s">
        <v>232</v>
      </c>
      <c r="AE453" s="89" t="s">
        <v>218</v>
      </c>
      <c r="AF453" s="95"/>
      <c r="AG453" s="96" t="s">
        <v>5289</v>
      </c>
    </row>
    <row r="454" spans="1:33" ht="46.5" customHeight="1" x14ac:dyDescent="0.25">
      <c r="A454" s="78" t="s">
        <v>3463</v>
      </c>
      <c r="B454" s="78" t="s">
        <v>3463</v>
      </c>
      <c r="C454" s="79" t="s">
        <v>52</v>
      </c>
      <c r="D454" s="78" t="s">
        <v>3544</v>
      </c>
      <c r="E454" s="78" t="s">
        <v>2911</v>
      </c>
      <c r="F454" s="78" t="s">
        <v>3037</v>
      </c>
      <c r="G454" s="92" t="s">
        <v>2787</v>
      </c>
      <c r="H454" s="92" t="s">
        <v>2788</v>
      </c>
      <c r="I454" s="78" t="s">
        <v>661</v>
      </c>
      <c r="J454" s="78" t="s">
        <v>662</v>
      </c>
      <c r="K454" s="80" t="s">
        <v>52</v>
      </c>
      <c r="L454" s="81">
        <v>36000</v>
      </c>
      <c r="M454" s="82">
        <v>12000</v>
      </c>
      <c r="N454" s="78" t="s">
        <v>109</v>
      </c>
      <c r="O454" s="78" t="s">
        <v>663</v>
      </c>
      <c r="P454" s="83"/>
      <c r="Q454" s="84" t="s">
        <v>233</v>
      </c>
      <c r="R454" s="84" t="s">
        <v>214</v>
      </c>
      <c r="S454" s="84" t="s">
        <v>233</v>
      </c>
      <c r="T454" s="85" t="s">
        <v>664</v>
      </c>
      <c r="U454" s="78">
        <v>16</v>
      </c>
      <c r="V454" s="78">
        <v>17</v>
      </c>
      <c r="W454" s="78"/>
      <c r="X454" s="86">
        <v>12000</v>
      </c>
      <c r="Y454" s="86">
        <v>11999.43</v>
      </c>
      <c r="Z454" s="87">
        <v>12000</v>
      </c>
      <c r="AA454" s="88">
        <v>0</v>
      </c>
      <c r="AB454" s="89"/>
      <c r="AC454" s="90"/>
      <c r="AD454" s="94" t="s">
        <v>232</v>
      </c>
      <c r="AE454" s="89" t="s">
        <v>218</v>
      </c>
      <c r="AF454" s="95"/>
      <c r="AG454" s="96" t="s">
        <v>5209</v>
      </c>
    </row>
    <row r="455" spans="1:33" ht="46.5" customHeight="1" x14ac:dyDescent="0.25">
      <c r="A455" s="78" t="s">
        <v>3463</v>
      </c>
      <c r="B455" s="78" t="s">
        <v>3463</v>
      </c>
      <c r="C455" s="79" t="s">
        <v>52</v>
      </c>
      <c r="D455" s="78" t="s">
        <v>3544</v>
      </c>
      <c r="E455" s="78" t="s">
        <v>2911</v>
      </c>
      <c r="F455" s="78" t="s">
        <v>3037</v>
      </c>
      <c r="G455" s="92" t="s">
        <v>2787</v>
      </c>
      <c r="H455" s="92" t="s">
        <v>2788</v>
      </c>
      <c r="I455" s="78" t="s">
        <v>661</v>
      </c>
      <c r="J455" s="78" t="s">
        <v>668</v>
      </c>
      <c r="K455" s="80" t="s">
        <v>52</v>
      </c>
      <c r="L455" s="81"/>
      <c r="M455" s="82">
        <v>18000</v>
      </c>
      <c r="N455" s="78" t="s">
        <v>109</v>
      </c>
      <c r="O455" s="78" t="s">
        <v>663</v>
      </c>
      <c r="P455" s="83"/>
      <c r="Q455" s="84" t="s">
        <v>233</v>
      </c>
      <c r="R455" s="84" t="s">
        <v>214</v>
      </c>
      <c r="S455" s="84" t="s">
        <v>233</v>
      </c>
      <c r="T455" s="85" t="s">
        <v>669</v>
      </c>
      <c r="U455" s="78">
        <v>55</v>
      </c>
      <c r="V455" s="78">
        <v>79</v>
      </c>
      <c r="W455" s="78"/>
      <c r="X455" s="86">
        <v>18000</v>
      </c>
      <c r="Y455" s="86">
        <v>17937.2</v>
      </c>
      <c r="Z455" s="87">
        <v>18000</v>
      </c>
      <c r="AA455" s="88">
        <v>0</v>
      </c>
      <c r="AB455" s="89"/>
      <c r="AC455" s="90"/>
      <c r="AD455" s="94" t="s">
        <v>232</v>
      </c>
      <c r="AE455" s="89" t="s">
        <v>218</v>
      </c>
      <c r="AF455" s="95"/>
      <c r="AG455" s="96"/>
    </row>
    <row r="456" spans="1:33" ht="46.5" customHeight="1" x14ac:dyDescent="0.25">
      <c r="A456" s="78" t="s">
        <v>3463</v>
      </c>
      <c r="B456" s="78" t="s">
        <v>3463</v>
      </c>
      <c r="C456" s="79" t="s">
        <v>52</v>
      </c>
      <c r="D456" s="78" t="s">
        <v>3544</v>
      </c>
      <c r="E456" s="78" t="s">
        <v>2911</v>
      </c>
      <c r="F456" s="78" t="s">
        <v>3037</v>
      </c>
      <c r="G456" s="92" t="s">
        <v>2787</v>
      </c>
      <c r="H456" s="92" t="s">
        <v>2788</v>
      </c>
      <c r="I456" s="78" t="s">
        <v>661</v>
      </c>
      <c r="J456" s="78" t="s">
        <v>670</v>
      </c>
      <c r="K456" s="80" t="s">
        <v>52</v>
      </c>
      <c r="L456" s="81"/>
      <c r="M456" s="82">
        <v>6000</v>
      </c>
      <c r="N456" s="78" t="s">
        <v>109</v>
      </c>
      <c r="O456" s="78" t="s">
        <v>663</v>
      </c>
      <c r="P456" s="83"/>
      <c r="Q456" s="84" t="s">
        <v>233</v>
      </c>
      <c r="R456" s="84"/>
      <c r="S456" s="84" t="s">
        <v>233</v>
      </c>
      <c r="T456" s="85" t="s">
        <v>671</v>
      </c>
      <c r="U456" s="78">
        <v>5</v>
      </c>
      <c r="V456" s="78">
        <v>3</v>
      </c>
      <c r="W456" s="78"/>
      <c r="X456" s="86">
        <v>6000</v>
      </c>
      <c r="Y456" s="86">
        <v>2700</v>
      </c>
      <c r="Z456" s="87">
        <v>6000</v>
      </c>
      <c r="AA456" s="88">
        <v>0</v>
      </c>
      <c r="AB456" s="89"/>
      <c r="AC456" s="90"/>
      <c r="AD456" s="94" t="s">
        <v>232</v>
      </c>
      <c r="AE456" s="89" t="s">
        <v>218</v>
      </c>
      <c r="AF456" s="95"/>
      <c r="AG456" s="96"/>
    </row>
    <row r="457" spans="1:33" ht="46.5" customHeight="1" x14ac:dyDescent="0.25">
      <c r="A457" s="78" t="s">
        <v>3463</v>
      </c>
      <c r="B457" s="78" t="s">
        <v>3463</v>
      </c>
      <c r="C457" s="79" t="s">
        <v>52</v>
      </c>
      <c r="D457" s="78" t="s">
        <v>3550</v>
      </c>
      <c r="E457" s="78" t="s">
        <v>2911</v>
      </c>
      <c r="F457" s="78" t="s">
        <v>585</v>
      </c>
      <c r="G457" s="92" t="s">
        <v>2691</v>
      </c>
      <c r="H457" s="92" t="s">
        <v>2692</v>
      </c>
      <c r="I457" s="78" t="s">
        <v>748</v>
      </c>
      <c r="J457" s="78" t="s">
        <v>759</v>
      </c>
      <c r="K457" s="80" t="s">
        <v>52</v>
      </c>
      <c r="L457" s="81">
        <v>0</v>
      </c>
      <c r="M457" s="82">
        <v>10500</v>
      </c>
      <c r="N457" s="78" t="s">
        <v>109</v>
      </c>
      <c r="O457" s="78" t="s">
        <v>760</v>
      </c>
      <c r="P457" s="83" t="s">
        <v>232</v>
      </c>
      <c r="Q457" s="84" t="s">
        <v>232</v>
      </c>
      <c r="R457" s="84" t="s">
        <v>222</v>
      </c>
      <c r="S457" s="84" t="s">
        <v>751</v>
      </c>
      <c r="T457" s="85" t="s">
        <v>752</v>
      </c>
      <c r="U457" s="78">
        <v>5</v>
      </c>
      <c r="V457" s="78">
        <v>5</v>
      </c>
      <c r="W457" s="78">
        <v>5</v>
      </c>
      <c r="X457" s="86">
        <v>10500</v>
      </c>
      <c r="Y457" s="86">
        <v>8838.6</v>
      </c>
      <c r="Z457" s="87">
        <v>10500</v>
      </c>
      <c r="AA457" s="88"/>
      <c r="AB457" s="89"/>
      <c r="AC457" s="90"/>
      <c r="AD457" s="94" t="s">
        <v>232</v>
      </c>
      <c r="AE457" s="89" t="s">
        <v>222</v>
      </c>
      <c r="AF457" s="95" t="s">
        <v>5290</v>
      </c>
      <c r="AG457" s="96" t="s">
        <v>5291</v>
      </c>
    </row>
    <row r="458" spans="1:33" ht="46.5" customHeight="1" x14ac:dyDescent="0.25">
      <c r="A458" s="78" t="s">
        <v>3463</v>
      </c>
      <c r="B458" s="78" t="s">
        <v>3463</v>
      </c>
      <c r="C458" s="79" t="s">
        <v>52</v>
      </c>
      <c r="D458" s="78" t="s">
        <v>3551</v>
      </c>
      <c r="E458" s="78" t="s">
        <v>2911</v>
      </c>
      <c r="F458" s="78" t="s">
        <v>585</v>
      </c>
      <c r="G458" s="92" t="s">
        <v>2764</v>
      </c>
      <c r="H458" s="92" t="s">
        <v>2765</v>
      </c>
      <c r="I458" s="78" t="s">
        <v>748</v>
      </c>
      <c r="J458" s="78" t="s">
        <v>749</v>
      </c>
      <c r="K458" s="80" t="s">
        <v>52</v>
      </c>
      <c r="L458" s="81">
        <v>0</v>
      </c>
      <c r="M458" s="82">
        <v>16500</v>
      </c>
      <c r="N458" s="78" t="s">
        <v>109</v>
      </c>
      <c r="O458" s="78" t="s">
        <v>750</v>
      </c>
      <c r="P458" s="83" t="s">
        <v>232</v>
      </c>
      <c r="Q458" s="84" t="s">
        <v>232</v>
      </c>
      <c r="R458" s="84" t="s">
        <v>222</v>
      </c>
      <c r="S458" s="84" t="s">
        <v>751</v>
      </c>
      <c r="T458" s="85" t="s">
        <v>752</v>
      </c>
      <c r="U458" s="78">
        <v>4</v>
      </c>
      <c r="V458" s="78">
        <v>4</v>
      </c>
      <c r="W458" s="78">
        <v>4</v>
      </c>
      <c r="X458" s="86">
        <v>16500</v>
      </c>
      <c r="Y458" s="86">
        <v>12515.8</v>
      </c>
      <c r="Z458" s="87">
        <v>16500</v>
      </c>
      <c r="AA458" s="88"/>
      <c r="AB458" s="89"/>
      <c r="AC458" s="90"/>
      <c r="AD458" s="94" t="s">
        <v>232</v>
      </c>
      <c r="AE458" s="89" t="s">
        <v>222</v>
      </c>
      <c r="AF458" s="95" t="s">
        <v>5290</v>
      </c>
      <c r="AG458" s="96" t="s">
        <v>5291</v>
      </c>
    </row>
    <row r="459" spans="1:33" ht="46.5" customHeight="1" x14ac:dyDescent="0.25">
      <c r="A459" s="78" t="s">
        <v>3463</v>
      </c>
      <c r="B459" s="78" t="s">
        <v>3463</v>
      </c>
      <c r="C459" s="79" t="s">
        <v>52</v>
      </c>
      <c r="D459" s="78" t="s">
        <v>3552</v>
      </c>
      <c r="E459" s="78" t="s">
        <v>2911</v>
      </c>
      <c r="F459" s="78" t="s">
        <v>585</v>
      </c>
      <c r="G459" s="92" t="s">
        <v>2766</v>
      </c>
      <c r="H459" s="92" t="s">
        <v>2767</v>
      </c>
      <c r="I459" s="78" t="s">
        <v>748</v>
      </c>
      <c r="J459" s="78" t="s">
        <v>753</v>
      </c>
      <c r="K459" s="80" t="s">
        <v>52</v>
      </c>
      <c r="L459" s="81">
        <v>0</v>
      </c>
      <c r="M459" s="82">
        <v>30000</v>
      </c>
      <c r="N459" s="78" t="s">
        <v>109</v>
      </c>
      <c r="O459" s="78" t="s">
        <v>750</v>
      </c>
      <c r="P459" s="83" t="s">
        <v>232</v>
      </c>
      <c r="Q459" s="84" t="s">
        <v>232</v>
      </c>
      <c r="R459" s="84" t="s">
        <v>222</v>
      </c>
      <c r="S459" s="84" t="s">
        <v>751</v>
      </c>
      <c r="T459" s="85" t="s">
        <v>752</v>
      </c>
      <c r="U459" s="78">
        <v>2</v>
      </c>
      <c r="V459" s="78">
        <v>2</v>
      </c>
      <c r="W459" s="78">
        <v>2</v>
      </c>
      <c r="X459" s="86">
        <v>42370</v>
      </c>
      <c r="Y459" s="86">
        <v>9681.75</v>
      </c>
      <c r="Z459" s="87">
        <v>30000</v>
      </c>
      <c r="AA459" s="88"/>
      <c r="AB459" s="89"/>
      <c r="AC459" s="90"/>
      <c r="AD459" s="94" t="s">
        <v>232</v>
      </c>
      <c r="AE459" s="89" t="s">
        <v>222</v>
      </c>
      <c r="AF459" s="95" t="s">
        <v>5290</v>
      </c>
      <c r="AG459" s="96" t="s">
        <v>5291</v>
      </c>
    </row>
    <row r="460" spans="1:33" ht="46.5" customHeight="1" x14ac:dyDescent="0.25">
      <c r="A460" s="78" t="s">
        <v>3463</v>
      </c>
      <c r="B460" s="78" t="s">
        <v>3463</v>
      </c>
      <c r="C460" s="79" t="s">
        <v>52</v>
      </c>
      <c r="D460" s="78" t="s">
        <v>3553</v>
      </c>
      <c r="E460" s="78" t="s">
        <v>2911</v>
      </c>
      <c r="F460" s="78" t="s">
        <v>585</v>
      </c>
      <c r="G460" s="92" t="s">
        <v>2768</v>
      </c>
      <c r="H460" s="92" t="s">
        <v>2769</v>
      </c>
      <c r="I460" s="78" t="s">
        <v>748</v>
      </c>
      <c r="J460" s="78" t="s">
        <v>757</v>
      </c>
      <c r="K460" s="80" t="s">
        <v>52</v>
      </c>
      <c r="L460" s="81">
        <v>0</v>
      </c>
      <c r="M460" s="82">
        <v>53225</v>
      </c>
      <c r="N460" s="78" t="s">
        <v>109</v>
      </c>
      <c r="O460" s="78" t="s">
        <v>750</v>
      </c>
      <c r="P460" s="83" t="s">
        <v>232</v>
      </c>
      <c r="Q460" s="84" t="s">
        <v>232</v>
      </c>
      <c r="R460" s="84" t="s">
        <v>222</v>
      </c>
      <c r="S460" s="84" t="s">
        <v>751</v>
      </c>
      <c r="T460" s="85" t="s">
        <v>752</v>
      </c>
      <c r="U460" s="78">
        <v>12</v>
      </c>
      <c r="V460" s="78">
        <v>14</v>
      </c>
      <c r="W460" s="78">
        <v>12</v>
      </c>
      <c r="X460" s="86">
        <v>53225</v>
      </c>
      <c r="Y460" s="86">
        <v>44448.26</v>
      </c>
      <c r="Z460" s="87">
        <v>53225</v>
      </c>
      <c r="AA460" s="88"/>
      <c r="AB460" s="89"/>
      <c r="AC460" s="90"/>
      <c r="AD460" s="94" t="s">
        <v>232</v>
      </c>
      <c r="AE460" s="89" t="s">
        <v>222</v>
      </c>
      <c r="AF460" s="95" t="s">
        <v>5290</v>
      </c>
      <c r="AG460" s="96" t="s">
        <v>5291</v>
      </c>
    </row>
    <row r="461" spans="1:33" ht="46.5" customHeight="1" x14ac:dyDescent="0.25">
      <c r="A461" s="78" t="s">
        <v>3463</v>
      </c>
      <c r="B461" s="78" t="s">
        <v>3463</v>
      </c>
      <c r="C461" s="79" t="s">
        <v>52</v>
      </c>
      <c r="D461" s="78" t="s">
        <v>3554</v>
      </c>
      <c r="E461" s="78" t="s">
        <v>2911</v>
      </c>
      <c r="F461" s="78" t="s">
        <v>585</v>
      </c>
      <c r="G461" s="92" t="s">
        <v>2770</v>
      </c>
      <c r="H461" s="92" t="s">
        <v>2771</v>
      </c>
      <c r="I461" s="78" t="s">
        <v>748</v>
      </c>
      <c r="J461" s="78" t="s">
        <v>758</v>
      </c>
      <c r="K461" s="80" t="s">
        <v>52</v>
      </c>
      <c r="L461" s="81">
        <v>0</v>
      </c>
      <c r="M461" s="82">
        <v>7200</v>
      </c>
      <c r="N461" s="78" t="s">
        <v>109</v>
      </c>
      <c r="O461" s="78" t="s">
        <v>750</v>
      </c>
      <c r="P461" s="83" t="s">
        <v>232</v>
      </c>
      <c r="Q461" s="84" t="s">
        <v>232</v>
      </c>
      <c r="R461" s="84" t="s">
        <v>222</v>
      </c>
      <c r="S461" s="84" t="s">
        <v>751</v>
      </c>
      <c r="T461" s="85" t="s">
        <v>752</v>
      </c>
      <c r="U461" s="78">
        <v>4</v>
      </c>
      <c r="V461" s="78">
        <v>4</v>
      </c>
      <c r="W461" s="78">
        <v>4</v>
      </c>
      <c r="X461" s="86">
        <v>7200</v>
      </c>
      <c r="Y461" s="86">
        <v>7200</v>
      </c>
      <c r="Z461" s="87">
        <v>7200</v>
      </c>
      <c r="AA461" s="88"/>
      <c r="AB461" s="89"/>
      <c r="AC461" s="90"/>
      <c r="AD461" s="94" t="s">
        <v>232</v>
      </c>
      <c r="AE461" s="89" t="s">
        <v>222</v>
      </c>
      <c r="AF461" s="95" t="s">
        <v>5290</v>
      </c>
      <c r="AG461" s="96" t="s">
        <v>5291</v>
      </c>
    </row>
    <row r="462" spans="1:33" ht="46.5" customHeight="1" x14ac:dyDescent="0.25">
      <c r="A462" s="78" t="s">
        <v>3463</v>
      </c>
      <c r="B462" s="78" t="s">
        <v>3463</v>
      </c>
      <c r="C462" s="79" t="s">
        <v>52</v>
      </c>
      <c r="D462" s="78" t="s">
        <v>3555</v>
      </c>
      <c r="E462" s="78" t="s">
        <v>2911</v>
      </c>
      <c r="F462" s="78" t="s">
        <v>585</v>
      </c>
      <c r="G462" s="92" t="s">
        <v>2789</v>
      </c>
      <c r="H462" s="92" t="s">
        <v>2790</v>
      </c>
      <c r="I462" s="78" t="s">
        <v>748</v>
      </c>
      <c r="J462" s="78" t="s">
        <v>4896</v>
      </c>
      <c r="K462" s="80"/>
      <c r="L462" s="81">
        <v>0</v>
      </c>
      <c r="M462" s="82">
        <v>8000</v>
      </c>
      <c r="N462" s="78"/>
      <c r="O462" s="78"/>
      <c r="P462" s="83"/>
      <c r="Q462" s="84"/>
      <c r="R462" s="84"/>
      <c r="S462" s="84"/>
      <c r="T462" s="85" t="s">
        <v>4897</v>
      </c>
      <c r="U462" s="78">
        <v>0</v>
      </c>
      <c r="V462" s="78">
        <v>0</v>
      </c>
      <c r="W462" s="78">
        <v>4</v>
      </c>
      <c r="X462" s="86"/>
      <c r="Y462" s="86"/>
      <c r="Z462" s="87"/>
      <c r="AA462" s="88"/>
      <c r="AB462" s="89"/>
      <c r="AC462" s="90"/>
      <c r="AD462" s="94" t="s">
        <v>232</v>
      </c>
      <c r="AE462" s="89" t="s">
        <v>218</v>
      </c>
      <c r="AF462" s="95"/>
      <c r="AG462" s="96" t="s">
        <v>5209</v>
      </c>
    </row>
    <row r="463" spans="1:33" ht="46.5" customHeight="1" x14ac:dyDescent="0.25">
      <c r="A463" s="78" t="s">
        <v>3463</v>
      </c>
      <c r="B463" s="78" t="s">
        <v>3463</v>
      </c>
      <c r="C463" s="79" t="s">
        <v>587</v>
      </c>
      <c r="D463" s="78" t="s">
        <v>3556</v>
      </c>
      <c r="E463" s="78" t="s">
        <v>2843</v>
      </c>
      <c r="F463" s="78" t="s">
        <v>498</v>
      </c>
      <c r="G463" s="92" t="s">
        <v>3557</v>
      </c>
      <c r="H463" s="92" t="s">
        <v>3558</v>
      </c>
      <c r="I463" s="78" t="s">
        <v>688</v>
      </c>
      <c r="J463" s="78" t="s">
        <v>689</v>
      </c>
      <c r="K463" s="80" t="s">
        <v>52</v>
      </c>
      <c r="L463" s="81">
        <v>10000</v>
      </c>
      <c r="M463" s="82">
        <v>3000</v>
      </c>
      <c r="N463" s="78" t="s">
        <v>109</v>
      </c>
      <c r="O463" s="78" t="s">
        <v>690</v>
      </c>
      <c r="P463" s="83"/>
      <c r="Q463" s="84" t="s">
        <v>233</v>
      </c>
      <c r="R463" s="84" t="s">
        <v>214</v>
      </c>
      <c r="S463" s="84" t="s">
        <v>233</v>
      </c>
      <c r="T463" s="85" t="s">
        <v>691</v>
      </c>
      <c r="U463" s="78">
        <v>0.9</v>
      </c>
      <c r="V463" s="78" t="s">
        <v>4365</v>
      </c>
      <c r="W463" s="78"/>
      <c r="X463" s="86">
        <v>3000</v>
      </c>
      <c r="Y463" s="86"/>
      <c r="Z463" s="87">
        <v>3000</v>
      </c>
      <c r="AA463" s="88">
        <v>0</v>
      </c>
      <c r="AB463" s="89"/>
      <c r="AC463" s="90"/>
      <c r="AD463" s="91" t="str">
        <f>VLOOKUP($G463,'[1]datos totales (FINAL) 2022'!$A$2:$F$408,3,FALSE)</f>
        <v>SI</v>
      </c>
      <c r="AE463" s="78" t="str">
        <f>VLOOKUP($G463,'[1]datos totales (FINAL) 2022'!$A$2:$F$408,4,FALSE)</f>
        <v>OBJETIVO 4: GARANTIZAR UNA EDUCACIÓN INCLUSIVA, EQUITATIVA Y DE CALIDAD Y PROMOVER OPORTUNIDADES DE APRENDIZAJE DURANTE TODA LA VIDA PARA TODOS</v>
      </c>
      <c r="AF463" s="92">
        <f>VLOOKUP($G463,'[1]datos totales (FINAL) 2022'!$A$2:$F$408,5,FALSE)</f>
        <v>0</v>
      </c>
      <c r="AG463" s="93" t="str">
        <f>VLOOKUP($G463,'[1]datos totales (FINAL) 2022'!$A$2:$F$408,6,FALSE)</f>
        <v>También ODS 11</v>
      </c>
    </row>
    <row r="464" spans="1:33" ht="46.5" customHeight="1" x14ac:dyDescent="0.25">
      <c r="A464" s="78" t="s">
        <v>3463</v>
      </c>
      <c r="B464" s="78" t="s">
        <v>3463</v>
      </c>
      <c r="C464" s="79" t="s">
        <v>587</v>
      </c>
      <c r="D464" s="78" t="s">
        <v>3556</v>
      </c>
      <c r="E464" s="78" t="s">
        <v>2843</v>
      </c>
      <c r="F464" s="78" t="s">
        <v>498</v>
      </c>
      <c r="G464" s="92" t="s">
        <v>3557</v>
      </c>
      <c r="H464" s="92" t="s">
        <v>3558</v>
      </c>
      <c r="I464" s="78" t="s">
        <v>688</v>
      </c>
      <c r="J464" s="78" t="s">
        <v>692</v>
      </c>
      <c r="K464" s="80" t="s">
        <v>52</v>
      </c>
      <c r="L464" s="81"/>
      <c r="M464" s="82">
        <v>4000</v>
      </c>
      <c r="N464" s="78"/>
      <c r="O464" s="78" t="s">
        <v>690</v>
      </c>
      <c r="P464" s="83"/>
      <c r="Q464" s="84" t="s">
        <v>233</v>
      </c>
      <c r="R464" s="84" t="s">
        <v>214</v>
      </c>
      <c r="S464" s="84" t="s">
        <v>233</v>
      </c>
      <c r="T464" s="85" t="s">
        <v>693</v>
      </c>
      <c r="U464" s="78">
        <v>0.9</v>
      </c>
      <c r="V464" s="78" t="s">
        <v>4365</v>
      </c>
      <c r="W464" s="78"/>
      <c r="X464" s="86">
        <v>4000</v>
      </c>
      <c r="Y464" s="86">
        <v>0</v>
      </c>
      <c r="Z464" s="87">
        <v>4000</v>
      </c>
      <c r="AA464" s="88">
        <v>0</v>
      </c>
      <c r="AB464" s="89"/>
      <c r="AC464" s="90"/>
      <c r="AD464" s="91" t="str">
        <f>VLOOKUP($G464,'[1]datos totales (FINAL) 2022'!$A$2:$F$408,3,FALSE)</f>
        <v>SI</v>
      </c>
      <c r="AE464" s="78" t="str">
        <f>VLOOKUP($G464,'[1]datos totales (FINAL) 2022'!$A$2:$F$408,4,FALSE)</f>
        <v>OBJETIVO 4: GARANTIZAR UNA EDUCACIÓN INCLUSIVA, EQUITATIVA Y DE CALIDAD Y PROMOVER OPORTUNIDADES DE APRENDIZAJE DURANTE TODA LA VIDA PARA TODOS</v>
      </c>
      <c r="AF464" s="92">
        <f>VLOOKUP($G464,'[1]datos totales (FINAL) 2022'!$A$2:$F$408,5,FALSE)</f>
        <v>0</v>
      </c>
      <c r="AG464" s="93" t="str">
        <f>VLOOKUP($G464,'[1]datos totales (FINAL) 2022'!$A$2:$F$408,6,FALSE)</f>
        <v>También ODS 11</v>
      </c>
    </row>
    <row r="465" spans="1:33" ht="46.5" customHeight="1" x14ac:dyDescent="0.25">
      <c r="A465" s="78" t="s">
        <v>3463</v>
      </c>
      <c r="B465" s="78" t="s">
        <v>3463</v>
      </c>
      <c r="C465" s="79" t="s">
        <v>587</v>
      </c>
      <c r="D465" s="78" t="s">
        <v>3556</v>
      </c>
      <c r="E465" s="78" t="s">
        <v>2843</v>
      </c>
      <c r="F465" s="78" t="s">
        <v>498</v>
      </c>
      <c r="G465" s="92" t="s">
        <v>3557</v>
      </c>
      <c r="H465" s="92" t="s">
        <v>3558</v>
      </c>
      <c r="I465" s="78" t="s">
        <v>688</v>
      </c>
      <c r="J465" s="78" t="s">
        <v>694</v>
      </c>
      <c r="K465" s="80" t="s">
        <v>52</v>
      </c>
      <c r="L465" s="81"/>
      <c r="M465" s="82">
        <v>3000</v>
      </c>
      <c r="N465" s="78"/>
      <c r="O465" s="78" t="s">
        <v>690</v>
      </c>
      <c r="P465" s="83"/>
      <c r="Q465" s="84" t="s">
        <v>233</v>
      </c>
      <c r="R465" s="84" t="s">
        <v>214</v>
      </c>
      <c r="S465" s="84" t="s">
        <v>233</v>
      </c>
      <c r="T465" s="85" t="s">
        <v>695</v>
      </c>
      <c r="U465" s="78">
        <v>0.9</v>
      </c>
      <c r="V465" s="78" t="s">
        <v>4365</v>
      </c>
      <c r="W465" s="78"/>
      <c r="X465" s="86">
        <v>3000</v>
      </c>
      <c r="Y465" s="86">
        <v>0</v>
      </c>
      <c r="Z465" s="87">
        <v>3000</v>
      </c>
      <c r="AA465" s="88">
        <v>0</v>
      </c>
      <c r="AB465" s="89"/>
      <c r="AC465" s="90"/>
      <c r="AD465" s="91" t="str">
        <f>VLOOKUP($G465,'[1]datos totales (FINAL) 2022'!$A$2:$F$408,3,FALSE)</f>
        <v>SI</v>
      </c>
      <c r="AE465" s="78" t="str">
        <f>VLOOKUP($G465,'[1]datos totales (FINAL) 2022'!$A$2:$F$408,4,FALSE)</f>
        <v>OBJETIVO 4: GARANTIZAR UNA EDUCACIÓN INCLUSIVA, EQUITATIVA Y DE CALIDAD Y PROMOVER OPORTUNIDADES DE APRENDIZAJE DURANTE TODA LA VIDA PARA TODOS</v>
      </c>
      <c r="AF465" s="92">
        <f>VLOOKUP($G465,'[1]datos totales (FINAL) 2022'!$A$2:$F$408,5,FALSE)</f>
        <v>0</v>
      </c>
      <c r="AG465" s="93" t="str">
        <f>VLOOKUP($G465,'[1]datos totales (FINAL) 2022'!$A$2:$F$408,6,FALSE)</f>
        <v>También ODS 11</v>
      </c>
    </row>
    <row r="466" spans="1:33" ht="46.5" hidden="1" customHeight="1" x14ac:dyDescent="0.25">
      <c r="A466" s="78" t="s">
        <v>3621</v>
      </c>
      <c r="B466" s="78" t="s">
        <v>3621</v>
      </c>
      <c r="C466" s="79" t="s">
        <v>3622</v>
      </c>
      <c r="D466" s="78" t="s">
        <v>2845</v>
      </c>
      <c r="E466" s="78" t="s">
        <v>2843</v>
      </c>
      <c r="F466" s="78" t="s">
        <v>494</v>
      </c>
      <c r="G466" s="78" t="s">
        <v>3623</v>
      </c>
      <c r="H466" s="78" t="s">
        <v>3624</v>
      </c>
      <c r="I466" s="78"/>
      <c r="J466" s="78"/>
      <c r="K466" s="80"/>
      <c r="L466" s="81">
        <v>0</v>
      </c>
      <c r="M466" s="82"/>
      <c r="N466" s="78"/>
      <c r="O466" s="78"/>
      <c r="P466" s="83"/>
      <c r="Q466" s="84"/>
      <c r="R466" s="84"/>
      <c r="S466" s="84"/>
      <c r="T466" s="85"/>
      <c r="U466" s="78"/>
      <c r="V466" s="78"/>
      <c r="W466" s="78"/>
      <c r="X466" s="86"/>
      <c r="Y466" s="86"/>
      <c r="Z466" s="87"/>
      <c r="AA466" s="88"/>
      <c r="AB466" s="89"/>
      <c r="AC466" s="90"/>
      <c r="AD466" s="94" t="s">
        <v>232</v>
      </c>
      <c r="AE466" s="89" t="s">
        <v>231</v>
      </c>
      <c r="AF466" s="95"/>
      <c r="AG466" s="96"/>
    </row>
    <row r="467" spans="1:33" ht="46.5" hidden="1" customHeight="1" x14ac:dyDescent="0.25">
      <c r="A467" s="78" t="s">
        <v>3621</v>
      </c>
      <c r="B467" s="78" t="s">
        <v>3621</v>
      </c>
      <c r="C467" s="79" t="s">
        <v>3622</v>
      </c>
      <c r="D467" s="78" t="s">
        <v>3069</v>
      </c>
      <c r="E467" s="78" t="s">
        <v>2843</v>
      </c>
      <c r="F467" s="78" t="s">
        <v>494</v>
      </c>
      <c r="G467" s="78" t="s">
        <v>3625</v>
      </c>
      <c r="H467" s="78" t="s">
        <v>3626</v>
      </c>
      <c r="I467" s="78"/>
      <c r="J467" s="78"/>
      <c r="K467" s="80"/>
      <c r="L467" s="81">
        <v>0</v>
      </c>
      <c r="M467" s="82"/>
      <c r="N467" s="78"/>
      <c r="O467" s="78"/>
      <c r="P467" s="83"/>
      <c r="Q467" s="84"/>
      <c r="R467" s="84"/>
      <c r="S467" s="84"/>
      <c r="T467" s="85"/>
      <c r="U467" s="78"/>
      <c r="V467" s="78"/>
      <c r="W467" s="78"/>
      <c r="X467" s="86"/>
      <c r="Y467" s="86"/>
      <c r="Z467" s="87"/>
      <c r="AA467" s="88"/>
      <c r="AB467" s="89"/>
      <c r="AC467" s="90"/>
      <c r="AD467" s="94" t="s">
        <v>232</v>
      </c>
      <c r="AE467" s="89" t="s">
        <v>230</v>
      </c>
      <c r="AF467" s="95" t="s">
        <v>5232</v>
      </c>
      <c r="AG467" s="96"/>
    </row>
    <row r="468" spans="1:33" ht="46.5" hidden="1" customHeight="1" x14ac:dyDescent="0.25">
      <c r="A468" s="78" t="s">
        <v>3621</v>
      </c>
      <c r="B468" s="78" t="s">
        <v>3621</v>
      </c>
      <c r="C468" s="79" t="s">
        <v>3622</v>
      </c>
      <c r="D468" s="78" t="s">
        <v>3479</v>
      </c>
      <c r="E468" s="78" t="s">
        <v>2843</v>
      </c>
      <c r="F468" s="78" t="s">
        <v>2871</v>
      </c>
      <c r="G468" s="78" t="s">
        <v>3627</v>
      </c>
      <c r="H468" s="78" t="s">
        <v>3628</v>
      </c>
      <c r="I468" s="78"/>
      <c r="J468" s="78"/>
      <c r="K468" s="80"/>
      <c r="L468" s="81">
        <v>0</v>
      </c>
      <c r="M468" s="82"/>
      <c r="N468" s="78"/>
      <c r="O468" s="78"/>
      <c r="P468" s="83"/>
      <c r="Q468" s="84"/>
      <c r="R468" s="84"/>
      <c r="S468" s="84"/>
      <c r="T468" s="85"/>
      <c r="U468" s="78"/>
      <c r="V468" s="78"/>
      <c r="W468" s="78"/>
      <c r="X468" s="86"/>
      <c r="Y468" s="86"/>
      <c r="Z468" s="87"/>
      <c r="AA468" s="88"/>
      <c r="AB468" s="89"/>
      <c r="AC468" s="90"/>
      <c r="AD468" s="94" t="s">
        <v>232</v>
      </c>
      <c r="AE468" s="89" t="s">
        <v>231</v>
      </c>
      <c r="AF468" s="95"/>
      <c r="AG468" s="96" t="s">
        <v>5292</v>
      </c>
    </row>
    <row r="469" spans="1:33" ht="46.5" customHeight="1" x14ac:dyDescent="0.25">
      <c r="A469" s="78" t="s">
        <v>3629</v>
      </c>
      <c r="B469" s="78" t="s">
        <v>3629</v>
      </c>
      <c r="C469" s="79" t="s">
        <v>115</v>
      </c>
      <c r="D469" s="78" t="s">
        <v>2845</v>
      </c>
      <c r="E469" s="78" t="s">
        <v>2843</v>
      </c>
      <c r="F469" s="78" t="s">
        <v>494</v>
      </c>
      <c r="G469" s="92" t="s">
        <v>3630</v>
      </c>
      <c r="H469" s="92" t="s">
        <v>3631</v>
      </c>
      <c r="I469" s="78" t="s">
        <v>267</v>
      </c>
      <c r="J469" s="78" t="s">
        <v>268</v>
      </c>
      <c r="K469" s="80" t="s">
        <v>115</v>
      </c>
      <c r="L469" s="81">
        <v>9000</v>
      </c>
      <c r="M469" s="82">
        <v>9000</v>
      </c>
      <c r="N469" s="78"/>
      <c r="O469" s="78" t="s">
        <v>273</v>
      </c>
      <c r="P469" s="83"/>
      <c r="Q469" s="84" t="s">
        <v>233</v>
      </c>
      <c r="R469" s="84" t="s">
        <v>214</v>
      </c>
      <c r="S469" s="84"/>
      <c r="T469" s="85"/>
      <c r="U469" s="78"/>
      <c r="V469" s="78"/>
      <c r="W469" s="78"/>
      <c r="X469" s="86">
        <v>9000</v>
      </c>
      <c r="Y469" s="86">
        <v>5004.76</v>
      </c>
      <c r="Z469" s="87">
        <v>9000</v>
      </c>
      <c r="AA469" s="88">
        <f t="shared" ref="AA469:AA475" si="0">X469-Z469</f>
        <v>0</v>
      </c>
      <c r="AB469" s="89"/>
      <c r="AC469" s="90"/>
      <c r="AD469" s="91" t="str">
        <f>VLOOKUP($G469,'[1]datos totales (FINAL) 2022'!$A$2:$F$408,3,FALSE)</f>
        <v>SI</v>
      </c>
      <c r="AE469" s="78" t="str">
        <f>VLOOKUP($G469,'[1]datos totales (FINAL) 2022'!$A$2:$F$408,4,FALSE)</f>
        <v>OBJETIVO 4: GARANTIZAR UNA EDUCACIÓN INCLUSIVA, EQUITATIVA Y DE CALIDAD Y PROMOVER OPORTUNIDADES DE APRENDIZAJE DURANTE TODA LA VIDA PARA TODOS</v>
      </c>
      <c r="AF469" s="92">
        <f>VLOOKUP($G469,'[1]datos totales (FINAL) 2022'!$A$2:$F$408,5,FALSE)</f>
        <v>0</v>
      </c>
      <c r="AG469" s="93">
        <f>VLOOKUP($G469,'[1]datos totales (FINAL) 2022'!$A$2:$F$408,6,FALSE)</f>
        <v>0</v>
      </c>
    </row>
    <row r="470" spans="1:33" ht="46.5" hidden="1" customHeight="1" x14ac:dyDescent="0.25">
      <c r="A470" s="78" t="s">
        <v>3629</v>
      </c>
      <c r="B470" s="78" t="s">
        <v>3629</v>
      </c>
      <c r="C470" s="79" t="s">
        <v>115</v>
      </c>
      <c r="D470" s="78" t="s">
        <v>2845</v>
      </c>
      <c r="E470" s="78" t="s">
        <v>2843</v>
      </c>
      <c r="F470" s="78" t="s">
        <v>494</v>
      </c>
      <c r="G470" s="78" t="s">
        <v>3630</v>
      </c>
      <c r="H470" s="78" t="s">
        <v>3631</v>
      </c>
      <c r="I470" s="78" t="s">
        <v>267</v>
      </c>
      <c r="J470" s="78" t="s">
        <v>269</v>
      </c>
      <c r="K470" s="80" t="s">
        <v>115</v>
      </c>
      <c r="L470" s="81"/>
      <c r="M470" s="82"/>
      <c r="N470" s="78"/>
      <c r="O470" s="78" t="s">
        <v>273</v>
      </c>
      <c r="P470" s="83"/>
      <c r="Q470" s="84" t="s">
        <v>233</v>
      </c>
      <c r="R470" s="84" t="s">
        <v>214</v>
      </c>
      <c r="S470" s="84"/>
      <c r="T470" s="85"/>
      <c r="U470" s="78"/>
      <c r="V470" s="78"/>
      <c r="W470" s="78"/>
      <c r="X470" s="86"/>
      <c r="Y470" s="86"/>
      <c r="Z470" s="87"/>
      <c r="AA470" s="88">
        <f t="shared" si="0"/>
        <v>0</v>
      </c>
      <c r="AB470" s="89"/>
      <c r="AC470" s="90"/>
      <c r="AD470" s="91" t="str">
        <f>VLOOKUP($G470,'[1]datos totales (FINAL) 2022'!$A$2:$F$408,3,FALSE)</f>
        <v>SI</v>
      </c>
      <c r="AE470" s="78" t="str">
        <f>VLOOKUP($G470,'[1]datos totales (FINAL) 2022'!$A$2:$F$408,4,FALSE)</f>
        <v>OBJETIVO 4: GARANTIZAR UNA EDUCACIÓN INCLUSIVA, EQUITATIVA Y DE CALIDAD Y PROMOVER OPORTUNIDADES DE APRENDIZAJE DURANTE TODA LA VIDA PARA TODOS</v>
      </c>
      <c r="AF470" s="92">
        <f>VLOOKUP($G470,'[1]datos totales (FINAL) 2022'!$A$2:$F$408,5,FALSE)</f>
        <v>0</v>
      </c>
      <c r="AG470" s="93">
        <f>VLOOKUP($G470,'[1]datos totales (FINAL) 2022'!$A$2:$F$408,6,FALSE)</f>
        <v>0</v>
      </c>
    </row>
    <row r="471" spans="1:33" ht="46.5" hidden="1" customHeight="1" x14ac:dyDescent="0.25">
      <c r="A471" s="78" t="s">
        <v>3629</v>
      </c>
      <c r="B471" s="78" t="s">
        <v>3629</v>
      </c>
      <c r="C471" s="79" t="s">
        <v>115</v>
      </c>
      <c r="D471" s="78" t="s">
        <v>2845</v>
      </c>
      <c r="E471" s="78" t="s">
        <v>2843</v>
      </c>
      <c r="F471" s="78" t="s">
        <v>494</v>
      </c>
      <c r="G471" s="78" t="s">
        <v>3630</v>
      </c>
      <c r="H471" s="78" t="s">
        <v>3631</v>
      </c>
      <c r="I471" s="78" t="s">
        <v>267</v>
      </c>
      <c r="J471" s="78" t="s">
        <v>270</v>
      </c>
      <c r="K471" s="80" t="s">
        <v>115</v>
      </c>
      <c r="L471" s="81"/>
      <c r="M471" s="82"/>
      <c r="N471" s="78"/>
      <c r="O471" s="78" t="s">
        <v>273</v>
      </c>
      <c r="P471" s="83"/>
      <c r="Q471" s="84" t="s">
        <v>233</v>
      </c>
      <c r="R471" s="84" t="s">
        <v>214</v>
      </c>
      <c r="S471" s="84"/>
      <c r="T471" s="85"/>
      <c r="U471" s="78"/>
      <c r="V471" s="78"/>
      <c r="W471" s="78"/>
      <c r="X471" s="86"/>
      <c r="Y471" s="86"/>
      <c r="Z471" s="87"/>
      <c r="AA471" s="88">
        <f t="shared" si="0"/>
        <v>0</v>
      </c>
      <c r="AB471" s="89"/>
      <c r="AC471" s="90"/>
      <c r="AD471" s="91" t="str">
        <f>VLOOKUP($G471,'[1]datos totales (FINAL) 2022'!$A$2:$F$408,3,FALSE)</f>
        <v>SI</v>
      </c>
      <c r="AE471" s="78" t="str">
        <f>VLOOKUP($G471,'[1]datos totales (FINAL) 2022'!$A$2:$F$408,4,FALSE)</f>
        <v>OBJETIVO 4: GARANTIZAR UNA EDUCACIÓN INCLUSIVA, EQUITATIVA Y DE CALIDAD Y PROMOVER OPORTUNIDADES DE APRENDIZAJE DURANTE TODA LA VIDA PARA TODOS</v>
      </c>
      <c r="AF471" s="92">
        <f>VLOOKUP($G471,'[1]datos totales (FINAL) 2022'!$A$2:$F$408,5,FALSE)</f>
        <v>0</v>
      </c>
      <c r="AG471" s="93">
        <f>VLOOKUP($G471,'[1]datos totales (FINAL) 2022'!$A$2:$F$408,6,FALSE)</f>
        <v>0</v>
      </c>
    </row>
    <row r="472" spans="1:33" ht="46.5" customHeight="1" x14ac:dyDescent="0.25">
      <c r="A472" s="78" t="s">
        <v>3629</v>
      </c>
      <c r="B472" s="78" t="s">
        <v>3629</v>
      </c>
      <c r="C472" s="79" t="s">
        <v>115</v>
      </c>
      <c r="D472" s="78" t="s">
        <v>3614</v>
      </c>
      <c r="E472" s="78" t="s">
        <v>2911</v>
      </c>
      <c r="F472" s="78" t="s">
        <v>2987</v>
      </c>
      <c r="G472" s="92" t="s">
        <v>2791</v>
      </c>
      <c r="H472" s="92" t="s">
        <v>2792</v>
      </c>
      <c r="I472" s="78" t="s">
        <v>271</v>
      </c>
      <c r="J472" s="78" t="s">
        <v>272</v>
      </c>
      <c r="K472" s="80" t="s">
        <v>115</v>
      </c>
      <c r="L472" s="81">
        <v>6000</v>
      </c>
      <c r="M472" s="82">
        <v>6000</v>
      </c>
      <c r="N472" s="78"/>
      <c r="O472" s="78" t="s">
        <v>274</v>
      </c>
      <c r="P472" s="83"/>
      <c r="Q472" s="84" t="s">
        <v>233</v>
      </c>
      <c r="R472" s="84"/>
      <c r="S472" s="84"/>
      <c r="T472" s="85" t="s">
        <v>4436</v>
      </c>
      <c r="U472" s="78">
        <v>12</v>
      </c>
      <c r="V472" s="78">
        <v>11</v>
      </c>
      <c r="W472" s="78">
        <v>12</v>
      </c>
      <c r="X472" s="86">
        <v>6000</v>
      </c>
      <c r="Y472" s="86">
        <v>6000</v>
      </c>
      <c r="Z472" s="87">
        <v>6000</v>
      </c>
      <c r="AA472" s="88">
        <f t="shared" si="0"/>
        <v>0</v>
      </c>
      <c r="AB472" s="89"/>
      <c r="AC472" s="90"/>
      <c r="AD472" s="91" t="str">
        <f>VLOOKUP($G472,'[1]datos totales (FINAL) 2022'!$A$2:$F$408,3,FALSE)</f>
        <v>SI</v>
      </c>
      <c r="AE472" s="78" t="str">
        <f>VLOOKUP($G472,'[1]datos totales (FINAL) 2022'!$A$2:$F$408,4,FALSE)</f>
        <v>OBJETIVO 4: GARANTIZAR UNA EDUCACIÓN INCLUSIVA, EQUITATIVA Y DE CALIDAD Y PROMOVER OPORTUNIDADES DE APRENDIZAJE DURANTE TODA LA VIDA PARA TODOS</v>
      </c>
      <c r="AF472" s="92">
        <f>VLOOKUP($G472,'[1]datos totales (FINAL) 2022'!$A$2:$F$408,5,FALSE)</f>
        <v>0</v>
      </c>
      <c r="AG472" s="93" t="str">
        <f>VLOOKUP($G472,'[1]datos totales (FINAL) 2022'!$A$2:$F$408,6,FALSE)</f>
        <v>ODS 11 (meta 11.4)</v>
      </c>
    </row>
    <row r="473" spans="1:33" ht="46.5" customHeight="1" x14ac:dyDescent="0.25">
      <c r="A473" s="78" t="s">
        <v>3629</v>
      </c>
      <c r="B473" s="78" t="s">
        <v>3629</v>
      </c>
      <c r="C473" s="79" t="s">
        <v>116</v>
      </c>
      <c r="D473" s="78" t="s">
        <v>2845</v>
      </c>
      <c r="E473" s="78" t="s">
        <v>2843</v>
      </c>
      <c r="F473" s="78" t="s">
        <v>494</v>
      </c>
      <c r="G473" s="92" t="s">
        <v>3632</v>
      </c>
      <c r="H473" s="92" t="s">
        <v>3633</v>
      </c>
      <c r="I473" s="78" t="s">
        <v>277</v>
      </c>
      <c r="J473" s="78" t="s">
        <v>278</v>
      </c>
      <c r="K473" s="80" t="s">
        <v>116</v>
      </c>
      <c r="L473" s="81">
        <v>6500</v>
      </c>
      <c r="M473" s="82">
        <v>6000</v>
      </c>
      <c r="N473" s="78"/>
      <c r="O473" s="78" t="s">
        <v>281</v>
      </c>
      <c r="P473" s="83"/>
      <c r="Q473" s="84"/>
      <c r="R473" s="84" t="s">
        <v>214</v>
      </c>
      <c r="S473" s="84"/>
      <c r="T473" s="85"/>
      <c r="U473" s="78"/>
      <c r="V473" s="78"/>
      <c r="W473" s="78"/>
      <c r="X473" s="86">
        <v>6000</v>
      </c>
      <c r="Y473" s="86">
        <v>2844.5</v>
      </c>
      <c r="Z473" s="87">
        <v>6000</v>
      </c>
      <c r="AA473" s="88">
        <f t="shared" si="0"/>
        <v>0</v>
      </c>
      <c r="AB473" s="89"/>
      <c r="AC473" s="90"/>
      <c r="AD473" s="91" t="str">
        <f>VLOOKUP($G473,'[1]datos totales (FINAL) 2022'!$A$2:$F$408,3,FALSE)</f>
        <v>SI</v>
      </c>
      <c r="AE473" s="78" t="str">
        <f>VLOOKUP($G473,'[1]datos totales (FINAL) 2022'!$A$2:$F$408,4,FALSE)</f>
        <v>OBJETIVO 5: LOGRAR LA IGUALDAD ENTRE LOS GÉNEROS Y EMPODERAR A TODAS LAS MUJERES Y LAS NIÑAS</v>
      </c>
      <c r="AF473" s="92" t="str">
        <f>VLOOKUP($G473,'[1]datos totales (FINAL) 2022'!$A$2:$F$408,5,FALSE)</f>
        <v>Metas 5,1, 5.2, 5.5, 5.b y 5.c</v>
      </c>
      <c r="AG473" s="93">
        <f>VLOOKUP($G473,'[1]datos totales (FINAL) 2022'!$A$2:$F$408,6,FALSE)</f>
        <v>0</v>
      </c>
    </row>
    <row r="474" spans="1:33" ht="46.5" hidden="1" customHeight="1" x14ac:dyDescent="0.25">
      <c r="A474" s="78" t="s">
        <v>3629</v>
      </c>
      <c r="B474" s="78" t="s">
        <v>3629</v>
      </c>
      <c r="C474" s="79" t="s">
        <v>116</v>
      </c>
      <c r="D474" s="78" t="s">
        <v>2845</v>
      </c>
      <c r="E474" s="78" t="s">
        <v>2843</v>
      </c>
      <c r="F474" s="78" t="s">
        <v>494</v>
      </c>
      <c r="G474" s="78" t="s">
        <v>3632</v>
      </c>
      <c r="H474" s="78" t="s">
        <v>3633</v>
      </c>
      <c r="I474" s="78" t="s">
        <v>277</v>
      </c>
      <c r="J474" s="78" t="s">
        <v>279</v>
      </c>
      <c r="K474" s="80" t="s">
        <v>116</v>
      </c>
      <c r="L474" s="81"/>
      <c r="M474" s="82"/>
      <c r="N474" s="78"/>
      <c r="O474" s="78" t="s">
        <v>281</v>
      </c>
      <c r="P474" s="83"/>
      <c r="Q474" s="84"/>
      <c r="R474" s="84" t="s">
        <v>214</v>
      </c>
      <c r="S474" s="84"/>
      <c r="T474" s="85"/>
      <c r="U474" s="78"/>
      <c r="V474" s="78"/>
      <c r="W474" s="78"/>
      <c r="X474" s="86"/>
      <c r="Y474" s="86"/>
      <c r="Z474" s="87"/>
      <c r="AA474" s="88">
        <f t="shared" si="0"/>
        <v>0</v>
      </c>
      <c r="AB474" s="89"/>
      <c r="AC474" s="90"/>
      <c r="AD474" s="91" t="str">
        <f>VLOOKUP($G474,'[1]datos totales (FINAL) 2022'!$A$2:$F$408,3,FALSE)</f>
        <v>SI</v>
      </c>
      <c r="AE474" s="78" t="str">
        <f>VLOOKUP($G474,'[1]datos totales (FINAL) 2022'!$A$2:$F$408,4,FALSE)</f>
        <v>OBJETIVO 5: LOGRAR LA IGUALDAD ENTRE LOS GÉNEROS Y EMPODERAR A TODAS LAS MUJERES Y LAS NIÑAS</v>
      </c>
      <c r="AF474" s="92" t="str">
        <f>VLOOKUP($G474,'[1]datos totales (FINAL) 2022'!$A$2:$F$408,5,FALSE)</f>
        <v>Metas 5,1, 5.2, 5.5, 5.b y 5.c</v>
      </c>
      <c r="AG474" s="93">
        <f>VLOOKUP($G474,'[1]datos totales (FINAL) 2022'!$A$2:$F$408,6,FALSE)</f>
        <v>0</v>
      </c>
    </row>
    <row r="475" spans="1:33" ht="46.5" hidden="1" customHeight="1" x14ac:dyDescent="0.25">
      <c r="A475" s="78" t="s">
        <v>3629</v>
      </c>
      <c r="B475" s="78" t="s">
        <v>3629</v>
      </c>
      <c r="C475" s="79" t="s">
        <v>116</v>
      </c>
      <c r="D475" s="78" t="s">
        <v>2845</v>
      </c>
      <c r="E475" s="78" t="s">
        <v>2843</v>
      </c>
      <c r="F475" s="78" t="s">
        <v>494</v>
      </c>
      <c r="G475" s="78" t="s">
        <v>3632</v>
      </c>
      <c r="H475" s="78" t="s">
        <v>3633</v>
      </c>
      <c r="I475" s="78" t="s">
        <v>277</v>
      </c>
      <c r="J475" s="78" t="s">
        <v>280</v>
      </c>
      <c r="K475" s="80" t="s">
        <v>116</v>
      </c>
      <c r="L475" s="81"/>
      <c r="M475" s="82"/>
      <c r="N475" s="78"/>
      <c r="O475" s="78" t="s">
        <v>281</v>
      </c>
      <c r="P475" s="83"/>
      <c r="Q475" s="84"/>
      <c r="R475" s="84" t="s">
        <v>214</v>
      </c>
      <c r="S475" s="84"/>
      <c r="T475" s="85"/>
      <c r="U475" s="78"/>
      <c r="V475" s="78"/>
      <c r="W475" s="78"/>
      <c r="X475" s="86"/>
      <c r="Y475" s="86"/>
      <c r="Z475" s="87"/>
      <c r="AA475" s="88">
        <f t="shared" si="0"/>
        <v>0</v>
      </c>
      <c r="AB475" s="89"/>
      <c r="AC475" s="90"/>
      <c r="AD475" s="91" t="str">
        <f>VLOOKUP($G475,'[1]datos totales (FINAL) 2022'!$A$2:$F$408,3,FALSE)</f>
        <v>SI</v>
      </c>
      <c r="AE475" s="78" t="str">
        <f>VLOOKUP($G475,'[1]datos totales (FINAL) 2022'!$A$2:$F$408,4,FALSE)</f>
        <v>OBJETIVO 5: LOGRAR LA IGUALDAD ENTRE LOS GÉNEROS Y EMPODERAR A TODAS LAS MUJERES Y LAS NIÑAS</v>
      </c>
      <c r="AF475" s="92" t="str">
        <f>VLOOKUP($G475,'[1]datos totales (FINAL) 2022'!$A$2:$F$408,5,FALSE)</f>
        <v>Metas 5,1, 5.2, 5.5, 5.b y 5.c</v>
      </c>
      <c r="AG475" s="93">
        <f>VLOOKUP($G475,'[1]datos totales (FINAL) 2022'!$A$2:$F$408,6,FALSE)</f>
        <v>0</v>
      </c>
    </row>
    <row r="476" spans="1:33" ht="46.5" customHeight="1" x14ac:dyDescent="0.25">
      <c r="A476" s="78" t="s">
        <v>3629</v>
      </c>
      <c r="B476" s="78" t="s">
        <v>3629</v>
      </c>
      <c r="C476" s="79" t="s">
        <v>117</v>
      </c>
      <c r="D476" s="78" t="s">
        <v>3336</v>
      </c>
      <c r="E476" s="78" t="s">
        <v>2843</v>
      </c>
      <c r="F476" s="78" t="s">
        <v>498</v>
      </c>
      <c r="G476" s="92" t="s">
        <v>3634</v>
      </c>
      <c r="H476" s="92" t="s">
        <v>194</v>
      </c>
      <c r="I476" s="78" t="s">
        <v>282</v>
      </c>
      <c r="J476" s="78" t="s">
        <v>283</v>
      </c>
      <c r="K476" s="80" t="s">
        <v>117</v>
      </c>
      <c r="L476" s="81">
        <v>75400</v>
      </c>
      <c r="M476" s="82">
        <v>19900</v>
      </c>
      <c r="N476" s="78"/>
      <c r="O476" s="78" t="s">
        <v>288</v>
      </c>
      <c r="P476" s="83"/>
      <c r="Q476" s="84" t="s">
        <v>232</v>
      </c>
      <c r="R476" s="84" t="s">
        <v>219</v>
      </c>
      <c r="S476" s="84"/>
      <c r="T476" s="85" t="s">
        <v>289</v>
      </c>
      <c r="U476" s="78">
        <v>9</v>
      </c>
      <c r="V476" s="78">
        <v>7</v>
      </c>
      <c r="W476" s="78">
        <v>9</v>
      </c>
      <c r="X476" s="86">
        <v>19900</v>
      </c>
      <c r="Y476" s="86">
        <v>15000</v>
      </c>
      <c r="Z476" s="87">
        <v>19900</v>
      </c>
      <c r="AA476" s="88"/>
      <c r="AB476" s="89"/>
      <c r="AC476" s="90"/>
      <c r="AD476" s="91" t="str">
        <f>VLOOKUP($G476,'[1]datos totales (FINAL) 2022'!$A$2:$F$408,3,FALSE)</f>
        <v>SI</v>
      </c>
      <c r="AE476" s="78" t="str">
        <f>VLOOKUP($G476,'[1]datos totales (FINAL) 2022'!$A$2:$F$408,4,FALSE)</f>
        <v>OBJETIVO 4: GARANTIZAR UNA EDUCACIÓN INCLUSIVA, EQUITATIVA Y DE CALIDAD Y PROMOVER OPORTUNIDADES DE APRENDIZAJE DURANTE TODA LA VIDA PARA TODOS</v>
      </c>
      <c r="AF476" s="92">
        <f>VLOOKUP($G476,'[1]datos totales (FINAL) 2022'!$A$2:$F$408,5,FALSE)</f>
        <v>0</v>
      </c>
      <c r="AG476" s="93" t="str">
        <f>VLOOKUP($G476,'[1]datos totales (FINAL) 2022'!$A$2:$F$408,6,FALSE)</f>
        <v>También ODS 5 y 17</v>
      </c>
    </row>
    <row r="477" spans="1:33" ht="46.5" customHeight="1" x14ac:dyDescent="0.25">
      <c r="A477" s="78" t="s">
        <v>3629</v>
      </c>
      <c r="B477" s="78" t="s">
        <v>3629</v>
      </c>
      <c r="C477" s="79" t="s">
        <v>117</v>
      </c>
      <c r="D477" s="78" t="s">
        <v>3336</v>
      </c>
      <c r="E477" s="78" t="s">
        <v>2843</v>
      </c>
      <c r="F477" s="78" t="s">
        <v>498</v>
      </c>
      <c r="G477" s="92" t="s">
        <v>3634</v>
      </c>
      <c r="H477" s="92" t="s">
        <v>194</v>
      </c>
      <c r="I477" s="78" t="s">
        <v>282</v>
      </c>
      <c r="J477" s="78" t="s">
        <v>286</v>
      </c>
      <c r="K477" s="80" t="s">
        <v>117</v>
      </c>
      <c r="L477" s="81"/>
      <c r="M477" s="82">
        <v>3200</v>
      </c>
      <c r="N477" s="78"/>
      <c r="O477" s="78" t="s">
        <v>288</v>
      </c>
      <c r="P477" s="83"/>
      <c r="Q477" s="84" t="s">
        <v>233</v>
      </c>
      <c r="R477" s="84"/>
      <c r="S477" s="84"/>
      <c r="T477" s="85" t="s">
        <v>292</v>
      </c>
      <c r="U477" s="78">
        <v>3</v>
      </c>
      <c r="V477" s="78"/>
      <c r="W477" s="78">
        <v>3</v>
      </c>
      <c r="X477" s="86">
        <v>3200</v>
      </c>
      <c r="Y477" s="86">
        <v>1200</v>
      </c>
      <c r="Z477" s="87">
        <v>3200</v>
      </c>
      <c r="AA477" s="88"/>
      <c r="AB477" s="89"/>
      <c r="AC477" s="90"/>
      <c r="AD477" s="91" t="str">
        <f>VLOOKUP($G477,'[1]datos totales (FINAL) 2022'!$A$2:$F$408,3,FALSE)</f>
        <v>SI</v>
      </c>
      <c r="AE477" s="78" t="str">
        <f>VLOOKUP($G477,'[1]datos totales (FINAL) 2022'!$A$2:$F$408,4,FALSE)</f>
        <v>OBJETIVO 4: GARANTIZAR UNA EDUCACIÓN INCLUSIVA, EQUITATIVA Y DE CALIDAD Y PROMOVER OPORTUNIDADES DE APRENDIZAJE DURANTE TODA LA VIDA PARA TODOS</v>
      </c>
      <c r="AF477" s="92">
        <f>VLOOKUP($G477,'[1]datos totales (FINAL) 2022'!$A$2:$F$408,5,FALSE)</f>
        <v>0</v>
      </c>
      <c r="AG477" s="93" t="str">
        <f>VLOOKUP($G477,'[1]datos totales (FINAL) 2022'!$A$2:$F$408,6,FALSE)</f>
        <v>También ODS 5 y 17</v>
      </c>
    </row>
    <row r="478" spans="1:33" ht="46.5" customHeight="1" x14ac:dyDescent="0.25">
      <c r="A478" s="78" t="s">
        <v>3629</v>
      </c>
      <c r="B478" s="78" t="s">
        <v>3629</v>
      </c>
      <c r="C478" s="79" t="s">
        <v>117</v>
      </c>
      <c r="D478" s="78" t="s">
        <v>3336</v>
      </c>
      <c r="E478" s="78" t="s">
        <v>2843</v>
      </c>
      <c r="F478" s="78" t="s">
        <v>498</v>
      </c>
      <c r="G478" s="92" t="s">
        <v>3634</v>
      </c>
      <c r="H478" s="92" t="s">
        <v>194</v>
      </c>
      <c r="I478" s="78" t="s">
        <v>295</v>
      </c>
      <c r="J478" s="78" t="s">
        <v>297</v>
      </c>
      <c r="K478" s="80" t="s">
        <v>117</v>
      </c>
      <c r="L478" s="81"/>
      <c r="M478" s="82">
        <v>13400</v>
      </c>
      <c r="N478" s="78"/>
      <c r="O478" s="78" t="s">
        <v>288</v>
      </c>
      <c r="P478" s="83"/>
      <c r="Q478" s="84" t="s">
        <v>233</v>
      </c>
      <c r="R478" s="84"/>
      <c r="S478" s="84"/>
      <c r="T478" s="85" t="s">
        <v>299</v>
      </c>
      <c r="U478" s="78">
        <v>2000</v>
      </c>
      <c r="V478" s="78"/>
      <c r="W478" s="78"/>
      <c r="X478" s="86">
        <v>12000</v>
      </c>
      <c r="Y478" s="86">
        <v>5000</v>
      </c>
      <c r="Z478" s="87">
        <v>13400</v>
      </c>
      <c r="AA478" s="88">
        <v>-1400</v>
      </c>
      <c r="AB478" s="89" t="s">
        <v>300</v>
      </c>
      <c r="AC478" s="90"/>
      <c r="AD478" s="91" t="str">
        <f>VLOOKUP($G478,'[1]datos totales (FINAL) 2022'!$A$2:$F$408,3,FALSE)</f>
        <v>SI</v>
      </c>
      <c r="AE478" s="78" t="str">
        <f>VLOOKUP($G478,'[1]datos totales (FINAL) 2022'!$A$2:$F$408,4,FALSE)</f>
        <v>OBJETIVO 4: GARANTIZAR UNA EDUCACIÓN INCLUSIVA, EQUITATIVA Y DE CALIDAD Y PROMOVER OPORTUNIDADES DE APRENDIZAJE DURANTE TODA LA VIDA PARA TODOS</v>
      </c>
      <c r="AF478" s="92">
        <f>VLOOKUP($G478,'[1]datos totales (FINAL) 2022'!$A$2:$F$408,5,FALSE)</f>
        <v>0</v>
      </c>
      <c r="AG478" s="93" t="str">
        <f>VLOOKUP($G478,'[1]datos totales (FINAL) 2022'!$A$2:$F$408,6,FALSE)</f>
        <v>También ODS 5 y 17</v>
      </c>
    </row>
    <row r="479" spans="1:33" ht="46.5" customHeight="1" x14ac:dyDescent="0.25">
      <c r="A479" s="78" t="s">
        <v>3629</v>
      </c>
      <c r="B479" s="78" t="s">
        <v>3629</v>
      </c>
      <c r="C479" s="79" t="s">
        <v>117</v>
      </c>
      <c r="D479" s="78" t="s">
        <v>3336</v>
      </c>
      <c r="E479" s="78" t="s">
        <v>2843</v>
      </c>
      <c r="F479" s="78" t="s">
        <v>498</v>
      </c>
      <c r="G479" s="92" t="s">
        <v>3634</v>
      </c>
      <c r="H479" s="92" t="s">
        <v>194</v>
      </c>
      <c r="I479" s="78" t="s">
        <v>282</v>
      </c>
      <c r="J479" s="78" t="s">
        <v>284</v>
      </c>
      <c r="K479" s="80" t="s">
        <v>117</v>
      </c>
      <c r="L479" s="81"/>
      <c r="M479" s="82">
        <v>19500</v>
      </c>
      <c r="N479" s="78"/>
      <c r="O479" s="78" t="s">
        <v>288</v>
      </c>
      <c r="P479" s="83"/>
      <c r="Q479" s="84" t="s">
        <v>232</v>
      </c>
      <c r="R479" s="84" t="s">
        <v>219</v>
      </c>
      <c r="S479" s="84"/>
      <c r="T479" s="85" t="s">
        <v>290</v>
      </c>
      <c r="U479" s="78">
        <v>8</v>
      </c>
      <c r="V479" s="78">
        <v>6</v>
      </c>
      <c r="W479" s="78">
        <v>8</v>
      </c>
      <c r="X479" s="86">
        <v>19500</v>
      </c>
      <c r="Y479" s="86">
        <v>8400</v>
      </c>
      <c r="Z479" s="87">
        <v>19500</v>
      </c>
      <c r="AA479" s="88"/>
      <c r="AB479" s="89" t="s">
        <v>293</v>
      </c>
      <c r="AC479" s="90"/>
      <c r="AD479" s="91" t="str">
        <f>VLOOKUP($G479,'[1]datos totales (FINAL) 2022'!$A$2:$F$408,3,FALSE)</f>
        <v>SI</v>
      </c>
      <c r="AE479" s="78" t="str">
        <f>VLOOKUP($G479,'[1]datos totales (FINAL) 2022'!$A$2:$F$408,4,FALSE)</f>
        <v>OBJETIVO 4: GARANTIZAR UNA EDUCACIÓN INCLUSIVA, EQUITATIVA Y DE CALIDAD Y PROMOVER OPORTUNIDADES DE APRENDIZAJE DURANTE TODA LA VIDA PARA TODOS</v>
      </c>
      <c r="AF479" s="92">
        <f>VLOOKUP($G479,'[1]datos totales (FINAL) 2022'!$A$2:$F$408,5,FALSE)</f>
        <v>0</v>
      </c>
      <c r="AG479" s="93" t="str">
        <f>VLOOKUP($G479,'[1]datos totales (FINAL) 2022'!$A$2:$F$408,6,FALSE)</f>
        <v>También ODS 5 y 17</v>
      </c>
    </row>
    <row r="480" spans="1:33" ht="46.5" customHeight="1" x14ac:dyDescent="0.25">
      <c r="A480" s="78" t="s">
        <v>3629</v>
      </c>
      <c r="B480" s="78" t="s">
        <v>3629</v>
      </c>
      <c r="C480" s="79" t="s">
        <v>117</v>
      </c>
      <c r="D480" s="78" t="s">
        <v>3336</v>
      </c>
      <c r="E480" s="78" t="s">
        <v>2843</v>
      </c>
      <c r="F480" s="78" t="s">
        <v>498</v>
      </c>
      <c r="G480" s="92" t="s">
        <v>3634</v>
      </c>
      <c r="H480" s="92" t="s">
        <v>194</v>
      </c>
      <c r="I480" s="78" t="s">
        <v>282</v>
      </c>
      <c r="J480" s="78" t="s">
        <v>285</v>
      </c>
      <c r="K480" s="80" t="s">
        <v>117</v>
      </c>
      <c r="L480" s="81"/>
      <c r="M480" s="82">
        <v>11000</v>
      </c>
      <c r="N480" s="78"/>
      <c r="O480" s="78" t="s">
        <v>288</v>
      </c>
      <c r="P480" s="83"/>
      <c r="Q480" s="84" t="s">
        <v>232</v>
      </c>
      <c r="R480" s="84" t="s">
        <v>219</v>
      </c>
      <c r="S480" s="84"/>
      <c r="T480" s="85" t="s">
        <v>291</v>
      </c>
      <c r="U480" s="78">
        <v>4</v>
      </c>
      <c r="V480" s="78">
        <v>4</v>
      </c>
      <c r="W480" s="78">
        <v>4</v>
      </c>
      <c r="X480" s="86">
        <v>9800</v>
      </c>
      <c r="Y480" s="86">
        <v>6300</v>
      </c>
      <c r="Z480" s="87">
        <v>11000</v>
      </c>
      <c r="AA480" s="88">
        <v>-1200</v>
      </c>
      <c r="AB480" s="89" t="s">
        <v>294</v>
      </c>
      <c r="AC480" s="90"/>
      <c r="AD480" s="91" t="str">
        <f>VLOOKUP($G480,'[1]datos totales (FINAL) 2022'!$A$2:$F$408,3,FALSE)</f>
        <v>SI</v>
      </c>
      <c r="AE480" s="78" t="str">
        <f>VLOOKUP($G480,'[1]datos totales (FINAL) 2022'!$A$2:$F$408,4,FALSE)</f>
        <v>OBJETIVO 4: GARANTIZAR UNA EDUCACIÓN INCLUSIVA, EQUITATIVA Y DE CALIDAD Y PROMOVER OPORTUNIDADES DE APRENDIZAJE DURANTE TODA LA VIDA PARA TODOS</v>
      </c>
      <c r="AF480" s="92">
        <f>VLOOKUP($G480,'[1]datos totales (FINAL) 2022'!$A$2:$F$408,5,FALSE)</f>
        <v>0</v>
      </c>
      <c r="AG480" s="93" t="str">
        <f>VLOOKUP($G480,'[1]datos totales (FINAL) 2022'!$A$2:$F$408,6,FALSE)</f>
        <v>También ODS 5 y 17</v>
      </c>
    </row>
    <row r="481" spans="1:33" ht="46.5" customHeight="1" x14ac:dyDescent="0.25">
      <c r="A481" s="78" t="s">
        <v>3629</v>
      </c>
      <c r="B481" s="78" t="s">
        <v>3629</v>
      </c>
      <c r="C481" s="79" t="s">
        <v>117</v>
      </c>
      <c r="D481" s="78" t="s">
        <v>3336</v>
      </c>
      <c r="E481" s="78" t="s">
        <v>2843</v>
      </c>
      <c r="F481" s="78" t="s">
        <v>498</v>
      </c>
      <c r="G481" s="92" t="s">
        <v>3634</v>
      </c>
      <c r="H481" s="92" t="s">
        <v>194</v>
      </c>
      <c r="I481" s="78" t="s">
        <v>295</v>
      </c>
      <c r="J481" s="78" t="s">
        <v>296</v>
      </c>
      <c r="K481" s="80" t="s">
        <v>117</v>
      </c>
      <c r="L481" s="81"/>
      <c r="M481" s="82">
        <v>8000</v>
      </c>
      <c r="N481" s="78"/>
      <c r="O481" s="78" t="s">
        <v>288</v>
      </c>
      <c r="P481" s="83"/>
      <c r="Q481" s="84" t="s">
        <v>232</v>
      </c>
      <c r="R481" s="84" t="s">
        <v>218</v>
      </c>
      <c r="S481" s="84"/>
      <c r="T481" s="85" t="s">
        <v>298</v>
      </c>
      <c r="U481" s="78">
        <v>6</v>
      </c>
      <c r="V481" s="78">
        <v>4</v>
      </c>
      <c r="W481" s="78">
        <v>6</v>
      </c>
      <c r="X481" s="86">
        <v>8000</v>
      </c>
      <c r="Y481" s="86">
        <v>5000</v>
      </c>
      <c r="Z481" s="87">
        <v>8000</v>
      </c>
      <c r="AA481" s="88">
        <v>0</v>
      </c>
      <c r="AB481" s="89"/>
      <c r="AC481" s="90"/>
      <c r="AD481" s="91" t="str">
        <f>VLOOKUP($G481,'[1]datos totales (FINAL) 2022'!$A$2:$F$408,3,FALSE)</f>
        <v>SI</v>
      </c>
      <c r="AE481" s="78" t="str">
        <f>VLOOKUP($G481,'[1]datos totales (FINAL) 2022'!$A$2:$F$408,4,FALSE)</f>
        <v>OBJETIVO 4: GARANTIZAR UNA EDUCACIÓN INCLUSIVA, EQUITATIVA Y DE CALIDAD Y PROMOVER OPORTUNIDADES DE APRENDIZAJE DURANTE TODA LA VIDA PARA TODOS</v>
      </c>
      <c r="AF481" s="92">
        <f>VLOOKUP($G481,'[1]datos totales (FINAL) 2022'!$A$2:$F$408,5,FALSE)</f>
        <v>0</v>
      </c>
      <c r="AG481" s="93" t="str">
        <f>VLOOKUP($G481,'[1]datos totales (FINAL) 2022'!$A$2:$F$408,6,FALSE)</f>
        <v>También ODS 5 y 17</v>
      </c>
    </row>
    <row r="482" spans="1:33" ht="46.5" customHeight="1" x14ac:dyDescent="0.25">
      <c r="A482" s="78" t="s">
        <v>3629</v>
      </c>
      <c r="B482" s="78" t="s">
        <v>3629</v>
      </c>
      <c r="C482" s="79" t="s">
        <v>117</v>
      </c>
      <c r="D482" s="78" t="s">
        <v>3336</v>
      </c>
      <c r="E482" s="78" t="s">
        <v>2843</v>
      </c>
      <c r="F482" s="78" t="s">
        <v>498</v>
      </c>
      <c r="G482" s="92" t="s">
        <v>3634</v>
      </c>
      <c r="H482" s="92" t="s">
        <v>194</v>
      </c>
      <c r="I482" s="78" t="s">
        <v>282</v>
      </c>
      <c r="J482" s="78" t="s">
        <v>287</v>
      </c>
      <c r="K482" s="80" t="s">
        <v>117</v>
      </c>
      <c r="L482" s="81"/>
      <c r="M482" s="82">
        <v>3000</v>
      </c>
      <c r="N482" s="78"/>
      <c r="O482" s="78" t="s">
        <v>288</v>
      </c>
      <c r="P482" s="83"/>
      <c r="Q482" s="84" t="s">
        <v>233</v>
      </c>
      <c r="R482" s="84"/>
      <c r="S482" s="84"/>
      <c r="T482" s="85" t="s">
        <v>4438</v>
      </c>
      <c r="U482" s="78">
        <v>3</v>
      </c>
      <c r="V482" s="78">
        <v>3</v>
      </c>
      <c r="W482" s="78">
        <v>3</v>
      </c>
      <c r="X482" s="86">
        <v>3000</v>
      </c>
      <c r="Y482" s="86"/>
      <c r="Z482" s="87">
        <v>3000</v>
      </c>
      <c r="AA482" s="88"/>
      <c r="AB482" s="89"/>
      <c r="AC482" s="90"/>
      <c r="AD482" s="91" t="str">
        <f>VLOOKUP($G482,'[1]datos totales (FINAL) 2022'!$A$2:$F$408,3,FALSE)</f>
        <v>SI</v>
      </c>
      <c r="AE482" s="78" t="str">
        <f>VLOOKUP($G482,'[1]datos totales (FINAL) 2022'!$A$2:$F$408,4,FALSE)</f>
        <v>OBJETIVO 4: GARANTIZAR UNA EDUCACIÓN INCLUSIVA, EQUITATIVA Y DE CALIDAD Y PROMOVER OPORTUNIDADES DE APRENDIZAJE DURANTE TODA LA VIDA PARA TODOS</v>
      </c>
      <c r="AF482" s="92">
        <f>VLOOKUP($G482,'[1]datos totales (FINAL) 2022'!$A$2:$F$408,5,FALSE)</f>
        <v>0</v>
      </c>
      <c r="AG482" s="93" t="str">
        <f>VLOOKUP($G482,'[1]datos totales (FINAL) 2022'!$A$2:$F$408,6,FALSE)</f>
        <v>También ODS 5 y 17</v>
      </c>
    </row>
    <row r="483" spans="1:33" ht="46.5" hidden="1" customHeight="1" x14ac:dyDescent="0.25">
      <c r="A483" s="78" t="s">
        <v>3629</v>
      </c>
      <c r="B483" s="78" t="s">
        <v>3629</v>
      </c>
      <c r="C483" s="79" t="s">
        <v>117</v>
      </c>
      <c r="D483" s="78" t="s">
        <v>3336</v>
      </c>
      <c r="E483" s="78" t="s">
        <v>2843</v>
      </c>
      <c r="F483" s="78" t="s">
        <v>498</v>
      </c>
      <c r="G483" s="78" t="s">
        <v>3634</v>
      </c>
      <c r="H483" s="78" t="s">
        <v>194</v>
      </c>
      <c r="I483" s="78" t="s">
        <v>320</v>
      </c>
      <c r="J483" s="78" t="s">
        <v>321</v>
      </c>
      <c r="K483" s="80" t="s">
        <v>117</v>
      </c>
      <c r="L483" s="81"/>
      <c r="M483" s="82"/>
      <c r="N483" s="78"/>
      <c r="O483" s="78" t="s">
        <v>288</v>
      </c>
      <c r="P483" s="83"/>
      <c r="Q483" s="84" t="s">
        <v>233</v>
      </c>
      <c r="R483" s="84"/>
      <c r="S483" s="84"/>
      <c r="T483" s="85" t="s">
        <v>322</v>
      </c>
      <c r="U483" s="78" t="s">
        <v>4440</v>
      </c>
      <c r="V483" s="78" t="s">
        <v>1219</v>
      </c>
      <c r="W483" s="78"/>
      <c r="X483" s="86">
        <v>3000</v>
      </c>
      <c r="Y483" s="86"/>
      <c r="Z483" s="87"/>
      <c r="AA483" s="88">
        <v>3000</v>
      </c>
      <c r="AB483" s="89" t="s">
        <v>323</v>
      </c>
      <c r="AC483" s="90"/>
      <c r="AD483" s="91" t="str">
        <f>VLOOKUP($G483,'[1]datos totales (FINAL) 2022'!$A$2:$F$408,3,FALSE)</f>
        <v>SI</v>
      </c>
      <c r="AE483" s="78" t="str">
        <f>VLOOKUP($G483,'[1]datos totales (FINAL) 2022'!$A$2:$F$408,4,FALSE)</f>
        <v>OBJETIVO 4: GARANTIZAR UNA EDUCACIÓN INCLUSIVA, EQUITATIVA Y DE CALIDAD Y PROMOVER OPORTUNIDADES DE APRENDIZAJE DURANTE TODA LA VIDA PARA TODOS</v>
      </c>
      <c r="AF483" s="92">
        <f>VLOOKUP($G483,'[1]datos totales (FINAL) 2022'!$A$2:$F$408,5,FALSE)</f>
        <v>0</v>
      </c>
      <c r="AG483" s="93" t="str">
        <f>VLOOKUP($G483,'[1]datos totales (FINAL) 2022'!$A$2:$F$408,6,FALSE)</f>
        <v>También ODS 5 y 17</v>
      </c>
    </row>
    <row r="484" spans="1:33" ht="46.5" customHeight="1" x14ac:dyDescent="0.25">
      <c r="A484" s="78" t="s">
        <v>3629</v>
      </c>
      <c r="B484" s="78" t="s">
        <v>3629</v>
      </c>
      <c r="C484" s="79" t="s">
        <v>117</v>
      </c>
      <c r="D484" s="78" t="s">
        <v>3336</v>
      </c>
      <c r="E484" s="78" t="s">
        <v>2911</v>
      </c>
      <c r="F484" s="78" t="s">
        <v>2964</v>
      </c>
      <c r="G484" s="92" t="s">
        <v>2793</v>
      </c>
      <c r="H484" s="92" t="s">
        <v>2794</v>
      </c>
      <c r="I484" s="78" t="s">
        <v>301</v>
      </c>
      <c r="J484" s="78" t="s">
        <v>302</v>
      </c>
      <c r="K484" s="80" t="s">
        <v>117</v>
      </c>
      <c r="L484" s="81">
        <v>4300</v>
      </c>
      <c r="M484" s="82">
        <v>1000</v>
      </c>
      <c r="N484" s="78"/>
      <c r="O484" s="78" t="s">
        <v>308</v>
      </c>
      <c r="P484" s="83"/>
      <c r="Q484" s="84" t="s">
        <v>233</v>
      </c>
      <c r="R484" s="84"/>
      <c r="S484" s="84"/>
      <c r="T484" s="85" t="s">
        <v>309</v>
      </c>
      <c r="U484" s="78">
        <v>2</v>
      </c>
      <c r="V484" s="78">
        <v>2</v>
      </c>
      <c r="W484" s="78">
        <v>2</v>
      </c>
      <c r="X484" s="86">
        <v>1000</v>
      </c>
      <c r="Y484" s="86">
        <v>1000</v>
      </c>
      <c r="Z484" s="87">
        <v>1000</v>
      </c>
      <c r="AA484" s="88">
        <v>0</v>
      </c>
      <c r="AB484" s="89"/>
      <c r="AC484" s="90"/>
      <c r="AD484" s="94" t="s">
        <v>232</v>
      </c>
      <c r="AE484" s="89" t="s">
        <v>222</v>
      </c>
      <c r="AF484" s="95" t="s">
        <v>5205</v>
      </c>
      <c r="AG484" s="96" t="s">
        <v>5293</v>
      </c>
    </row>
    <row r="485" spans="1:33" ht="46.5" hidden="1" customHeight="1" x14ac:dyDescent="0.25">
      <c r="A485" s="78" t="s">
        <v>3629</v>
      </c>
      <c r="B485" s="78" t="s">
        <v>3629</v>
      </c>
      <c r="C485" s="79" t="s">
        <v>117</v>
      </c>
      <c r="D485" s="78" t="s">
        <v>3336</v>
      </c>
      <c r="E485" s="78" t="s">
        <v>2911</v>
      </c>
      <c r="F485" s="78" t="s">
        <v>2964</v>
      </c>
      <c r="G485" s="78" t="s">
        <v>2793</v>
      </c>
      <c r="H485" s="78" t="s">
        <v>2794</v>
      </c>
      <c r="I485" s="78" t="s">
        <v>301</v>
      </c>
      <c r="J485" s="78" t="s">
        <v>303</v>
      </c>
      <c r="K485" s="80" t="s">
        <v>117</v>
      </c>
      <c r="L485" s="81"/>
      <c r="M485" s="82"/>
      <c r="N485" s="78"/>
      <c r="O485" s="78" t="s">
        <v>308</v>
      </c>
      <c r="P485" s="83"/>
      <c r="Q485" s="84" t="s">
        <v>233</v>
      </c>
      <c r="R485" s="84"/>
      <c r="S485" s="84"/>
      <c r="T485" s="85" t="s">
        <v>309</v>
      </c>
      <c r="U485" s="78">
        <v>1</v>
      </c>
      <c r="V485" s="78">
        <v>1</v>
      </c>
      <c r="W485" s="78"/>
      <c r="X485" s="86">
        <v>2000</v>
      </c>
      <c r="Y485" s="86">
        <v>2000</v>
      </c>
      <c r="Z485" s="87"/>
      <c r="AA485" s="88">
        <v>2000</v>
      </c>
      <c r="AB485" s="89" t="s">
        <v>311</v>
      </c>
      <c r="AC485" s="90"/>
      <c r="AD485" s="94" t="s">
        <v>232</v>
      </c>
      <c r="AE485" s="89" t="s">
        <v>222</v>
      </c>
      <c r="AF485" s="95" t="s">
        <v>5205</v>
      </c>
      <c r="AG485" s="96" t="s">
        <v>5188</v>
      </c>
    </row>
    <row r="486" spans="1:33" ht="46.5" hidden="1" customHeight="1" x14ac:dyDescent="0.25">
      <c r="A486" s="78" t="s">
        <v>3629</v>
      </c>
      <c r="B486" s="78" t="s">
        <v>3629</v>
      </c>
      <c r="C486" s="79" t="s">
        <v>117</v>
      </c>
      <c r="D486" s="78" t="s">
        <v>3336</v>
      </c>
      <c r="E486" s="78" t="s">
        <v>2911</v>
      </c>
      <c r="F486" s="78" t="s">
        <v>2964</v>
      </c>
      <c r="G486" s="78" t="s">
        <v>2793</v>
      </c>
      <c r="H486" s="78" t="s">
        <v>2794</v>
      </c>
      <c r="I486" s="78" t="s">
        <v>301</v>
      </c>
      <c r="J486" s="78" t="s">
        <v>306</v>
      </c>
      <c r="K486" s="80" t="s">
        <v>117</v>
      </c>
      <c r="L486" s="81"/>
      <c r="M486" s="82"/>
      <c r="N486" s="78"/>
      <c r="O486" s="78" t="s">
        <v>308</v>
      </c>
      <c r="P486" s="83"/>
      <c r="Q486" s="84" t="s">
        <v>233</v>
      </c>
      <c r="R486" s="84"/>
      <c r="S486" s="84"/>
      <c r="T486" s="85" t="s">
        <v>310</v>
      </c>
      <c r="U486" s="78" t="s">
        <v>4441</v>
      </c>
      <c r="V486" s="78"/>
      <c r="W486" s="78"/>
      <c r="X486" s="86">
        <v>100</v>
      </c>
      <c r="Y486" s="86"/>
      <c r="Z486" s="87"/>
      <c r="AA486" s="88">
        <v>100</v>
      </c>
      <c r="AB486" s="89" t="s">
        <v>312</v>
      </c>
      <c r="AC486" s="90"/>
      <c r="AD486" s="94" t="s">
        <v>232</v>
      </c>
      <c r="AE486" s="89" t="s">
        <v>231</v>
      </c>
      <c r="AF486" s="95"/>
      <c r="AG486" s="96" t="s">
        <v>5294</v>
      </c>
    </row>
    <row r="487" spans="1:33" ht="46.5" customHeight="1" x14ac:dyDescent="0.25">
      <c r="A487" s="78" t="s">
        <v>3629</v>
      </c>
      <c r="B487" s="78" t="s">
        <v>3629</v>
      </c>
      <c r="C487" s="79" t="s">
        <v>117</v>
      </c>
      <c r="D487" s="78" t="s">
        <v>3336</v>
      </c>
      <c r="E487" s="78" t="s">
        <v>2911</v>
      </c>
      <c r="F487" s="78" t="s">
        <v>2964</v>
      </c>
      <c r="G487" s="92" t="s">
        <v>2793</v>
      </c>
      <c r="H487" s="92" t="s">
        <v>2794</v>
      </c>
      <c r="I487" s="78" t="s">
        <v>301</v>
      </c>
      <c r="J487" s="78" t="s">
        <v>304</v>
      </c>
      <c r="K487" s="80" t="s">
        <v>117</v>
      </c>
      <c r="L487" s="81"/>
      <c r="M487" s="82">
        <v>1500</v>
      </c>
      <c r="N487" s="78"/>
      <c r="O487" s="78" t="s">
        <v>308</v>
      </c>
      <c r="P487" s="83"/>
      <c r="Q487" s="84" t="s">
        <v>233</v>
      </c>
      <c r="R487" s="84"/>
      <c r="S487" s="84"/>
      <c r="T487" s="85" t="s">
        <v>4442</v>
      </c>
      <c r="U487" s="78" t="s">
        <v>4443</v>
      </c>
      <c r="V487" s="78" t="s">
        <v>4443</v>
      </c>
      <c r="W487" s="78">
        <v>50</v>
      </c>
      <c r="X487" s="86"/>
      <c r="Y487" s="86"/>
      <c r="Z487" s="87">
        <v>1500</v>
      </c>
      <c r="AA487" s="88">
        <v>-1500</v>
      </c>
      <c r="AB487" s="89" t="s">
        <v>311</v>
      </c>
      <c r="AC487" s="90"/>
      <c r="AD487" s="94" t="s">
        <v>232</v>
      </c>
      <c r="AE487" s="89" t="s">
        <v>231</v>
      </c>
      <c r="AF487" s="95"/>
      <c r="AG487" s="96" t="s">
        <v>5294</v>
      </c>
    </row>
    <row r="488" spans="1:33" ht="46.5" customHeight="1" x14ac:dyDescent="0.25">
      <c r="A488" s="78" t="s">
        <v>3629</v>
      </c>
      <c r="B488" s="78" t="s">
        <v>3629</v>
      </c>
      <c r="C488" s="79" t="s">
        <v>117</v>
      </c>
      <c r="D488" s="78" t="s">
        <v>3336</v>
      </c>
      <c r="E488" s="78" t="s">
        <v>2911</v>
      </c>
      <c r="F488" s="78" t="s">
        <v>2964</v>
      </c>
      <c r="G488" s="92" t="s">
        <v>2793</v>
      </c>
      <c r="H488" s="92" t="s">
        <v>2794</v>
      </c>
      <c r="I488" s="78" t="s">
        <v>301</v>
      </c>
      <c r="J488" s="78" t="s">
        <v>307</v>
      </c>
      <c r="K488" s="80" t="s">
        <v>117</v>
      </c>
      <c r="L488" s="81"/>
      <c r="M488" s="82">
        <v>600</v>
      </c>
      <c r="N488" s="78"/>
      <c r="O488" s="78" t="s">
        <v>308</v>
      </c>
      <c r="P488" s="83"/>
      <c r="Q488" s="84" t="s">
        <v>233</v>
      </c>
      <c r="R488" s="84"/>
      <c r="S488" s="84"/>
      <c r="T488" s="85" t="s">
        <v>310</v>
      </c>
      <c r="U488" s="78">
        <v>1</v>
      </c>
      <c r="V488" s="78">
        <v>1</v>
      </c>
      <c r="W488" s="78">
        <v>1</v>
      </c>
      <c r="X488" s="86">
        <v>600</v>
      </c>
      <c r="Y488" s="86">
        <v>600</v>
      </c>
      <c r="Z488" s="87">
        <v>600</v>
      </c>
      <c r="AA488" s="88">
        <v>0</v>
      </c>
      <c r="AB488" s="89"/>
      <c r="AC488" s="90"/>
      <c r="AD488" s="94" t="s">
        <v>232</v>
      </c>
      <c r="AE488" s="89" t="s">
        <v>231</v>
      </c>
      <c r="AF488" s="95"/>
      <c r="AG488" s="96" t="s">
        <v>5294</v>
      </c>
    </row>
    <row r="489" spans="1:33" ht="46.5" customHeight="1" x14ac:dyDescent="0.25">
      <c r="A489" s="78" t="s">
        <v>3629</v>
      </c>
      <c r="B489" s="78" t="s">
        <v>3629</v>
      </c>
      <c r="C489" s="79" t="s">
        <v>117</v>
      </c>
      <c r="D489" s="78" t="s">
        <v>3336</v>
      </c>
      <c r="E489" s="78" t="s">
        <v>2911</v>
      </c>
      <c r="F489" s="78" t="s">
        <v>2964</v>
      </c>
      <c r="G489" s="92" t="s">
        <v>2793</v>
      </c>
      <c r="H489" s="92" t="s">
        <v>2794</v>
      </c>
      <c r="I489" s="78" t="s">
        <v>301</v>
      </c>
      <c r="J489" s="78" t="s">
        <v>305</v>
      </c>
      <c r="K489" s="80" t="s">
        <v>117</v>
      </c>
      <c r="L489" s="81"/>
      <c r="M489" s="82">
        <v>600</v>
      </c>
      <c r="N489" s="78"/>
      <c r="O489" s="78" t="s">
        <v>308</v>
      </c>
      <c r="P489" s="83"/>
      <c r="Q489" s="84" t="s">
        <v>233</v>
      </c>
      <c r="R489" s="84"/>
      <c r="S489" s="84"/>
      <c r="T489" s="85" t="s">
        <v>310</v>
      </c>
      <c r="U489" s="78">
        <v>1</v>
      </c>
      <c r="V489" s="78">
        <v>1</v>
      </c>
      <c r="W489" s="78">
        <v>1</v>
      </c>
      <c r="X489" s="86">
        <v>600</v>
      </c>
      <c r="Y489" s="86">
        <v>600</v>
      </c>
      <c r="Z489" s="87">
        <v>600</v>
      </c>
      <c r="AA489" s="88">
        <v>0</v>
      </c>
      <c r="AB489" s="89"/>
      <c r="AC489" s="90"/>
      <c r="AD489" s="94" t="s">
        <v>232</v>
      </c>
      <c r="AE489" s="89" t="s">
        <v>231</v>
      </c>
      <c r="AF489" s="95"/>
      <c r="AG489" s="96" t="s">
        <v>5294</v>
      </c>
    </row>
    <row r="490" spans="1:33" ht="46.5" customHeight="1" x14ac:dyDescent="0.25">
      <c r="A490" s="78" t="s">
        <v>3629</v>
      </c>
      <c r="B490" s="78" t="s">
        <v>3629</v>
      </c>
      <c r="C490" s="79" t="s">
        <v>117</v>
      </c>
      <c r="D490" s="78" t="s">
        <v>3336</v>
      </c>
      <c r="E490" s="78" t="s">
        <v>2911</v>
      </c>
      <c r="F490" s="78" t="s">
        <v>3441</v>
      </c>
      <c r="G490" s="92" t="s">
        <v>2772</v>
      </c>
      <c r="H490" s="92" t="s">
        <v>330</v>
      </c>
      <c r="I490" s="78" t="s">
        <v>313</v>
      </c>
      <c r="J490" s="78" t="s">
        <v>314</v>
      </c>
      <c r="K490" s="80" t="s">
        <v>117</v>
      </c>
      <c r="L490" s="81">
        <v>7600</v>
      </c>
      <c r="M490" s="82">
        <v>1050</v>
      </c>
      <c r="N490" s="78"/>
      <c r="O490" s="78" t="s">
        <v>317</v>
      </c>
      <c r="P490" s="83"/>
      <c r="Q490" s="84" t="s">
        <v>233</v>
      </c>
      <c r="R490" s="84"/>
      <c r="S490" s="84"/>
      <c r="T490" s="85" t="s">
        <v>318</v>
      </c>
      <c r="U490" s="78">
        <v>3</v>
      </c>
      <c r="V490" s="78"/>
      <c r="W490" s="78">
        <v>3</v>
      </c>
      <c r="X490" s="86">
        <v>1050</v>
      </c>
      <c r="Y490" s="86">
        <v>1050</v>
      </c>
      <c r="Z490" s="87">
        <v>1050</v>
      </c>
      <c r="AA490" s="88">
        <v>0</v>
      </c>
      <c r="AB490" s="89"/>
      <c r="AC490" s="90"/>
      <c r="AD490" s="94" t="s">
        <v>232</v>
      </c>
      <c r="AE490" s="89" t="s">
        <v>218</v>
      </c>
      <c r="AF490" s="95" t="s">
        <v>5295</v>
      </c>
      <c r="AG490" s="96" t="s">
        <v>5296</v>
      </c>
    </row>
    <row r="491" spans="1:33" ht="46.5" customHeight="1" x14ac:dyDescent="0.25">
      <c r="A491" s="78" t="s">
        <v>3629</v>
      </c>
      <c r="B491" s="78" t="s">
        <v>3629</v>
      </c>
      <c r="C491" s="79" t="s">
        <v>117</v>
      </c>
      <c r="D491" s="78" t="s">
        <v>3336</v>
      </c>
      <c r="E491" s="78" t="s">
        <v>2911</v>
      </c>
      <c r="F491" s="78" t="s">
        <v>3441</v>
      </c>
      <c r="G491" s="92" t="s">
        <v>2772</v>
      </c>
      <c r="H491" s="92" t="s">
        <v>330</v>
      </c>
      <c r="I491" s="78" t="s">
        <v>313</v>
      </c>
      <c r="J491" s="78" t="s">
        <v>315</v>
      </c>
      <c r="K491" s="80" t="s">
        <v>117</v>
      </c>
      <c r="L491" s="81"/>
      <c r="M491" s="82">
        <v>1750</v>
      </c>
      <c r="N491" s="78"/>
      <c r="O491" s="78" t="s">
        <v>317</v>
      </c>
      <c r="P491" s="83"/>
      <c r="Q491" s="84" t="s">
        <v>233</v>
      </c>
      <c r="R491" s="84"/>
      <c r="S491" s="84"/>
      <c r="T491" s="85" t="s">
        <v>318</v>
      </c>
      <c r="U491" s="78">
        <v>3</v>
      </c>
      <c r="V491" s="78"/>
      <c r="W491" s="78">
        <v>3</v>
      </c>
      <c r="X491" s="86">
        <v>1750</v>
      </c>
      <c r="Y491" s="86">
        <v>1750</v>
      </c>
      <c r="Z491" s="87">
        <v>1750</v>
      </c>
      <c r="AA491" s="88">
        <v>0</v>
      </c>
      <c r="AB491" s="89"/>
      <c r="AC491" s="90"/>
      <c r="AD491" s="94" t="s">
        <v>232</v>
      </c>
      <c r="AE491" s="89" t="s">
        <v>218</v>
      </c>
      <c r="AF491" s="95" t="s">
        <v>5295</v>
      </c>
      <c r="AG491" s="96" t="s">
        <v>5296</v>
      </c>
    </row>
    <row r="492" spans="1:33" ht="46.5" customHeight="1" x14ac:dyDescent="0.25">
      <c r="A492" s="78" t="s">
        <v>3629</v>
      </c>
      <c r="B492" s="78" t="s">
        <v>3629</v>
      </c>
      <c r="C492" s="79" t="s">
        <v>117</v>
      </c>
      <c r="D492" s="78" t="s">
        <v>3336</v>
      </c>
      <c r="E492" s="78" t="s">
        <v>2911</v>
      </c>
      <c r="F492" s="78" t="s">
        <v>3441</v>
      </c>
      <c r="G492" s="92" t="s">
        <v>2772</v>
      </c>
      <c r="H492" s="92" t="s">
        <v>330</v>
      </c>
      <c r="I492" s="78" t="s">
        <v>313</v>
      </c>
      <c r="J492" s="78" t="s">
        <v>316</v>
      </c>
      <c r="K492" s="80" t="s">
        <v>117</v>
      </c>
      <c r="L492" s="81"/>
      <c r="M492" s="82">
        <v>2800</v>
      </c>
      <c r="N492" s="78"/>
      <c r="O492" s="78" t="s">
        <v>317</v>
      </c>
      <c r="P492" s="83"/>
      <c r="Q492" s="84" t="s">
        <v>233</v>
      </c>
      <c r="R492" s="84"/>
      <c r="S492" s="84"/>
      <c r="T492" s="85" t="s">
        <v>310</v>
      </c>
      <c r="U492" s="78">
        <v>3</v>
      </c>
      <c r="V492" s="78">
        <v>3</v>
      </c>
      <c r="W492" s="78">
        <v>4</v>
      </c>
      <c r="X492" s="86">
        <v>1800</v>
      </c>
      <c r="Y492" s="86">
        <v>2200</v>
      </c>
      <c r="Z492" s="87">
        <v>2800</v>
      </c>
      <c r="AA492" s="88">
        <v>-1000</v>
      </c>
      <c r="AB492" s="89" t="s">
        <v>319</v>
      </c>
      <c r="AC492" s="90"/>
      <c r="AD492" s="94" t="s">
        <v>232</v>
      </c>
      <c r="AE492" s="89" t="s">
        <v>218</v>
      </c>
      <c r="AF492" s="95" t="s">
        <v>5295</v>
      </c>
      <c r="AG492" s="96" t="s">
        <v>5296</v>
      </c>
    </row>
    <row r="493" spans="1:33" ht="46.5" customHeight="1" x14ac:dyDescent="0.25">
      <c r="A493" s="78" t="s">
        <v>3629</v>
      </c>
      <c r="B493" s="78" t="s">
        <v>3629</v>
      </c>
      <c r="C493" s="79" t="s">
        <v>117</v>
      </c>
      <c r="D493" s="78" t="s">
        <v>3336</v>
      </c>
      <c r="E493" s="78" t="s">
        <v>2911</v>
      </c>
      <c r="F493" s="78" t="s">
        <v>3441</v>
      </c>
      <c r="G493" s="92" t="s">
        <v>2772</v>
      </c>
      <c r="H493" s="92" t="s">
        <v>330</v>
      </c>
      <c r="I493" s="78" t="s">
        <v>313</v>
      </c>
      <c r="J493" s="78" t="s">
        <v>314</v>
      </c>
      <c r="K493" s="80" t="s">
        <v>117</v>
      </c>
      <c r="L493" s="81"/>
      <c r="M493" s="82">
        <v>1050</v>
      </c>
      <c r="N493" s="78"/>
      <c r="O493" s="78" t="s">
        <v>317</v>
      </c>
      <c r="P493" s="83"/>
      <c r="Q493" s="84" t="s">
        <v>233</v>
      </c>
      <c r="R493" s="84"/>
      <c r="S493" s="84"/>
      <c r="T493" s="85" t="s">
        <v>318</v>
      </c>
      <c r="U493" s="78">
        <v>3</v>
      </c>
      <c r="V493" s="78"/>
      <c r="W493" s="78">
        <v>3</v>
      </c>
      <c r="X493" s="86">
        <v>1050</v>
      </c>
      <c r="Y493" s="86">
        <v>1050</v>
      </c>
      <c r="Z493" s="87">
        <v>1050</v>
      </c>
      <c r="AA493" s="88">
        <v>0</v>
      </c>
      <c r="AB493" s="89"/>
      <c r="AC493" s="90"/>
      <c r="AD493" s="94" t="s">
        <v>232</v>
      </c>
      <c r="AE493" s="89" t="s">
        <v>218</v>
      </c>
      <c r="AF493" s="95" t="s">
        <v>5295</v>
      </c>
      <c r="AG493" s="96" t="s">
        <v>5296</v>
      </c>
    </row>
    <row r="494" spans="1:33" ht="46.5" customHeight="1" x14ac:dyDescent="0.25">
      <c r="A494" s="78" t="s">
        <v>3629</v>
      </c>
      <c r="B494" s="78" t="s">
        <v>3629</v>
      </c>
      <c r="C494" s="79" t="s">
        <v>117</v>
      </c>
      <c r="D494" s="78" t="s">
        <v>3336</v>
      </c>
      <c r="E494" s="78" t="s">
        <v>2911</v>
      </c>
      <c r="F494" s="78" t="s">
        <v>3441</v>
      </c>
      <c r="G494" s="92" t="s">
        <v>2772</v>
      </c>
      <c r="H494" s="92" t="s">
        <v>330</v>
      </c>
      <c r="I494" s="78" t="s">
        <v>313</v>
      </c>
      <c r="J494" s="78" t="s">
        <v>315</v>
      </c>
      <c r="K494" s="80" t="s">
        <v>117</v>
      </c>
      <c r="L494" s="81"/>
      <c r="M494" s="82">
        <v>1750</v>
      </c>
      <c r="N494" s="78"/>
      <c r="O494" s="78" t="s">
        <v>317</v>
      </c>
      <c r="P494" s="83"/>
      <c r="Q494" s="84" t="s">
        <v>233</v>
      </c>
      <c r="R494" s="84"/>
      <c r="S494" s="84"/>
      <c r="T494" s="85" t="s">
        <v>318</v>
      </c>
      <c r="U494" s="78">
        <v>3</v>
      </c>
      <c r="V494" s="78"/>
      <c r="W494" s="78">
        <v>3</v>
      </c>
      <c r="X494" s="86">
        <v>1750</v>
      </c>
      <c r="Y494" s="86">
        <v>1750</v>
      </c>
      <c r="Z494" s="87">
        <v>1750</v>
      </c>
      <c r="AA494" s="88">
        <v>0</v>
      </c>
      <c r="AB494" s="89"/>
      <c r="AC494" s="90"/>
      <c r="AD494" s="94" t="s">
        <v>232</v>
      </c>
      <c r="AE494" s="89" t="s">
        <v>218</v>
      </c>
      <c r="AF494" s="95" t="s">
        <v>5295</v>
      </c>
      <c r="AG494" s="96" t="s">
        <v>5296</v>
      </c>
    </row>
    <row r="495" spans="1:33" ht="46.5" customHeight="1" x14ac:dyDescent="0.25">
      <c r="A495" s="78" t="s">
        <v>3629</v>
      </c>
      <c r="B495" s="78" t="s">
        <v>3629</v>
      </c>
      <c r="C495" s="79" t="s">
        <v>117</v>
      </c>
      <c r="D495" s="78" t="s">
        <v>3336</v>
      </c>
      <c r="E495" s="78" t="s">
        <v>2911</v>
      </c>
      <c r="F495" s="78" t="s">
        <v>3441</v>
      </c>
      <c r="G495" s="92" t="s">
        <v>2772</v>
      </c>
      <c r="H495" s="92" t="s">
        <v>330</v>
      </c>
      <c r="I495" s="78" t="s">
        <v>313</v>
      </c>
      <c r="J495" s="78" t="s">
        <v>316</v>
      </c>
      <c r="K495" s="80" t="s">
        <v>117</v>
      </c>
      <c r="L495" s="81"/>
      <c r="M495" s="82">
        <v>2800</v>
      </c>
      <c r="N495" s="78"/>
      <c r="O495" s="78" t="s">
        <v>317</v>
      </c>
      <c r="P495" s="83"/>
      <c r="Q495" s="84" t="s">
        <v>233</v>
      </c>
      <c r="R495" s="84"/>
      <c r="S495" s="84"/>
      <c r="T495" s="85" t="s">
        <v>310</v>
      </c>
      <c r="U495" s="78">
        <v>3</v>
      </c>
      <c r="V495" s="78">
        <v>3</v>
      </c>
      <c r="W495" s="78">
        <v>4</v>
      </c>
      <c r="X495" s="86">
        <v>1800</v>
      </c>
      <c r="Y495" s="86">
        <v>2200</v>
      </c>
      <c r="Z495" s="87">
        <v>2800</v>
      </c>
      <c r="AA495" s="88">
        <v>-1000</v>
      </c>
      <c r="AB495" s="89" t="s">
        <v>319</v>
      </c>
      <c r="AC495" s="90"/>
      <c r="AD495" s="94" t="s">
        <v>232</v>
      </c>
      <c r="AE495" s="89" t="s">
        <v>218</v>
      </c>
      <c r="AF495" s="95" t="s">
        <v>5295</v>
      </c>
      <c r="AG495" s="96" t="s">
        <v>5296</v>
      </c>
    </row>
    <row r="496" spans="1:33" ht="46.5" customHeight="1" x14ac:dyDescent="0.25">
      <c r="A496" s="78" t="s">
        <v>3629</v>
      </c>
      <c r="B496" s="78" t="s">
        <v>3629</v>
      </c>
      <c r="C496" s="79" t="s">
        <v>117</v>
      </c>
      <c r="D496" s="78" t="s">
        <v>3336</v>
      </c>
      <c r="E496" s="78" t="s">
        <v>3635</v>
      </c>
      <c r="F496" s="78" t="s">
        <v>3636</v>
      </c>
      <c r="G496" s="92" t="s">
        <v>3637</v>
      </c>
      <c r="H496" s="92" t="s">
        <v>3638</v>
      </c>
      <c r="I496" s="78" t="s">
        <v>324</v>
      </c>
      <c r="J496" s="78" t="s">
        <v>325</v>
      </c>
      <c r="K496" s="80" t="s">
        <v>117</v>
      </c>
      <c r="L496" s="81">
        <v>8000</v>
      </c>
      <c r="M496" s="82">
        <v>8000</v>
      </c>
      <c r="N496" s="78"/>
      <c r="O496" s="78" t="s">
        <v>326</v>
      </c>
      <c r="P496" s="83"/>
      <c r="Q496" s="84" t="s">
        <v>233</v>
      </c>
      <c r="R496" s="84"/>
      <c r="S496" s="84"/>
      <c r="T496" s="85" t="s">
        <v>327</v>
      </c>
      <c r="U496" s="78">
        <v>3</v>
      </c>
      <c r="V496" s="78"/>
      <c r="W496" s="78">
        <v>3</v>
      </c>
      <c r="X496" s="86">
        <v>8000</v>
      </c>
      <c r="Y496" s="86">
        <v>8000</v>
      </c>
      <c r="Z496" s="87">
        <v>8000</v>
      </c>
      <c r="AA496" s="88">
        <v>0</v>
      </c>
      <c r="AB496" s="89"/>
      <c r="AC496" s="90"/>
      <c r="AD496" s="94" t="s">
        <v>232</v>
      </c>
      <c r="AE496" s="89" t="s">
        <v>223</v>
      </c>
      <c r="AF496" s="95"/>
      <c r="AG496" s="96"/>
    </row>
    <row r="497" spans="1:33" ht="46.5" customHeight="1" x14ac:dyDescent="0.25">
      <c r="A497" s="78" t="s">
        <v>3629</v>
      </c>
      <c r="B497" s="78" t="s">
        <v>3629</v>
      </c>
      <c r="C497" s="79" t="s">
        <v>118</v>
      </c>
      <c r="D497" s="78" t="s">
        <v>3336</v>
      </c>
      <c r="E497" s="78" t="s">
        <v>2843</v>
      </c>
      <c r="F497" s="78" t="s">
        <v>498</v>
      </c>
      <c r="G497" s="92" t="s">
        <v>3639</v>
      </c>
      <c r="H497" s="92" t="s">
        <v>367</v>
      </c>
      <c r="I497" s="78" t="s">
        <v>357</v>
      </c>
      <c r="J497" s="78" t="s">
        <v>359</v>
      </c>
      <c r="K497" s="80" t="s">
        <v>118</v>
      </c>
      <c r="L497" s="81">
        <v>62300</v>
      </c>
      <c r="M497" s="82">
        <v>300</v>
      </c>
      <c r="N497" s="78"/>
      <c r="O497" s="78" t="s">
        <v>362</v>
      </c>
      <c r="P497" s="83"/>
      <c r="Q497" s="84"/>
      <c r="R497" s="84"/>
      <c r="S497" s="84"/>
      <c r="T497" s="85"/>
      <c r="U497" s="78" t="s">
        <v>365</v>
      </c>
      <c r="V497" s="78"/>
      <c r="W497" s="78"/>
      <c r="X497" s="86">
        <v>0</v>
      </c>
      <c r="Y497" s="86"/>
      <c r="Z497" s="87">
        <v>300</v>
      </c>
      <c r="AA497" s="88">
        <f>X497-Z497</f>
        <v>-300</v>
      </c>
      <c r="AB497" s="89"/>
      <c r="AC497" s="90"/>
      <c r="AD497" s="91" t="str">
        <f>VLOOKUP($G497,'[1]datos totales (FINAL) 2022'!$A$2:$F$408,3,FALSE)</f>
        <v>SI</v>
      </c>
      <c r="AE497" s="78" t="str">
        <f>VLOOKUP($G497,'[1]datos totales (FINAL) 2022'!$A$2:$F$408,4,FALSE)</f>
        <v>OBJETIVO 4: GARANTIZAR UNA EDUCACIÓN INCLUSIVA, EQUITATIVA Y DE CALIDAD Y PROMOVER OPORTUNIDADES DE APRENDIZAJE DURANTE TODA LA VIDA PARA TODOS</v>
      </c>
      <c r="AF497" s="92">
        <f>VLOOKUP($G497,'[1]datos totales (FINAL) 2022'!$A$2:$F$408,5,FALSE)</f>
        <v>0</v>
      </c>
      <c r="AG497" s="93" t="str">
        <f>VLOOKUP($G497,'[1]datos totales (FINAL) 2022'!$A$2:$F$408,6,FALSE)</f>
        <v>También ODS 5, 8, 11 y 17</v>
      </c>
    </row>
    <row r="498" spans="1:33" ht="46.5" customHeight="1" x14ac:dyDescent="0.25">
      <c r="A498" s="78" t="s">
        <v>3629</v>
      </c>
      <c r="B498" s="78" t="s">
        <v>3629</v>
      </c>
      <c r="C498" s="79" t="s">
        <v>118</v>
      </c>
      <c r="D498" s="78" t="s">
        <v>3336</v>
      </c>
      <c r="E498" s="78" t="s">
        <v>2843</v>
      </c>
      <c r="F498" s="78" t="s">
        <v>498</v>
      </c>
      <c r="G498" s="92" t="s">
        <v>3639</v>
      </c>
      <c r="H498" s="92" t="s">
        <v>367</v>
      </c>
      <c r="I498" s="78" t="s">
        <v>357</v>
      </c>
      <c r="J498" s="78" t="s">
        <v>358</v>
      </c>
      <c r="K498" s="80" t="s">
        <v>118</v>
      </c>
      <c r="L498" s="81"/>
      <c r="M498" s="82">
        <v>60000</v>
      </c>
      <c r="N498" s="78"/>
      <c r="O498" s="78" t="s">
        <v>361</v>
      </c>
      <c r="P498" s="83"/>
      <c r="Q498" s="84"/>
      <c r="R498" s="84"/>
      <c r="S498" s="84"/>
      <c r="T498" s="85"/>
      <c r="U498" s="78" t="s">
        <v>364</v>
      </c>
      <c r="V498" s="78"/>
      <c r="W498" s="78"/>
      <c r="X498" s="86">
        <v>63719</v>
      </c>
      <c r="Y498" s="86">
        <v>38524.79</v>
      </c>
      <c r="Z498" s="87">
        <v>60000</v>
      </c>
      <c r="AA498" s="88">
        <f>X498-Z498</f>
        <v>3719</v>
      </c>
      <c r="AB498" s="89"/>
      <c r="AC498" s="90"/>
      <c r="AD498" s="91" t="str">
        <f>VLOOKUP($G498,'[1]datos totales (FINAL) 2022'!$A$2:$F$408,3,FALSE)</f>
        <v>SI</v>
      </c>
      <c r="AE498" s="78" t="str">
        <f>VLOOKUP($G498,'[1]datos totales (FINAL) 2022'!$A$2:$F$408,4,FALSE)</f>
        <v>OBJETIVO 4: GARANTIZAR UNA EDUCACIÓN INCLUSIVA, EQUITATIVA Y DE CALIDAD Y PROMOVER OPORTUNIDADES DE APRENDIZAJE DURANTE TODA LA VIDA PARA TODOS</v>
      </c>
      <c r="AF498" s="92">
        <f>VLOOKUP($G498,'[1]datos totales (FINAL) 2022'!$A$2:$F$408,5,FALSE)</f>
        <v>0</v>
      </c>
      <c r="AG498" s="93" t="str">
        <f>VLOOKUP($G498,'[1]datos totales (FINAL) 2022'!$A$2:$F$408,6,FALSE)</f>
        <v>También ODS 5, 8, 11 y 17</v>
      </c>
    </row>
    <row r="499" spans="1:33" ht="46.5" customHeight="1" x14ac:dyDescent="0.25">
      <c r="A499" s="78" t="s">
        <v>3629</v>
      </c>
      <c r="B499" s="78" t="s">
        <v>3629</v>
      </c>
      <c r="C499" s="79" t="s">
        <v>118</v>
      </c>
      <c r="D499" s="78" t="s">
        <v>3336</v>
      </c>
      <c r="E499" s="78" t="s">
        <v>2843</v>
      </c>
      <c r="F499" s="78" t="s">
        <v>498</v>
      </c>
      <c r="G499" s="92" t="s">
        <v>3639</v>
      </c>
      <c r="H499" s="92" t="s">
        <v>367</v>
      </c>
      <c r="I499" s="78" t="s">
        <v>357</v>
      </c>
      <c r="J499" s="78" t="s">
        <v>360</v>
      </c>
      <c r="K499" s="80" t="s">
        <v>118</v>
      </c>
      <c r="L499" s="81"/>
      <c r="M499" s="82">
        <v>2000</v>
      </c>
      <c r="N499" s="78"/>
      <c r="O499" s="78" t="s">
        <v>363</v>
      </c>
      <c r="P499" s="83"/>
      <c r="Q499" s="84"/>
      <c r="R499" s="84"/>
      <c r="S499" s="84"/>
      <c r="T499" s="85"/>
      <c r="U499" s="78" t="s">
        <v>365</v>
      </c>
      <c r="V499" s="78"/>
      <c r="W499" s="78"/>
      <c r="X499" s="86">
        <v>2273.6999999999998</v>
      </c>
      <c r="Y499" s="86">
        <v>617.42999999999995</v>
      </c>
      <c r="Z499" s="87">
        <v>2000</v>
      </c>
      <c r="AA499" s="88">
        <f>X499-Z499</f>
        <v>273.69999999999982</v>
      </c>
      <c r="AB499" s="89"/>
      <c r="AC499" s="90"/>
      <c r="AD499" s="91" t="str">
        <f>VLOOKUP($G499,'[1]datos totales (FINAL) 2022'!$A$2:$F$408,3,FALSE)</f>
        <v>SI</v>
      </c>
      <c r="AE499" s="78" t="str">
        <f>VLOOKUP($G499,'[1]datos totales (FINAL) 2022'!$A$2:$F$408,4,FALSE)</f>
        <v>OBJETIVO 4: GARANTIZAR UNA EDUCACIÓN INCLUSIVA, EQUITATIVA Y DE CALIDAD Y PROMOVER OPORTUNIDADES DE APRENDIZAJE DURANTE TODA LA VIDA PARA TODOS</v>
      </c>
      <c r="AF499" s="92">
        <f>VLOOKUP($G499,'[1]datos totales (FINAL) 2022'!$A$2:$F$408,5,FALSE)</f>
        <v>0</v>
      </c>
      <c r="AG499" s="93" t="str">
        <f>VLOOKUP($G499,'[1]datos totales (FINAL) 2022'!$A$2:$F$408,6,FALSE)</f>
        <v>También ODS 5, 8, 11 y 17</v>
      </c>
    </row>
    <row r="500" spans="1:33" ht="46.5" hidden="1" customHeight="1" x14ac:dyDescent="0.25">
      <c r="A500" s="78" t="s">
        <v>3629</v>
      </c>
      <c r="B500" s="78" t="s">
        <v>3629</v>
      </c>
      <c r="C500" s="79" t="s">
        <v>118</v>
      </c>
      <c r="D500" s="78" t="s">
        <v>3336</v>
      </c>
      <c r="E500" s="78" t="s">
        <v>2843</v>
      </c>
      <c r="F500" s="78" t="s">
        <v>498</v>
      </c>
      <c r="G500" s="78" t="s">
        <v>3639</v>
      </c>
      <c r="H500" s="78" t="s">
        <v>367</v>
      </c>
      <c r="I500" s="78" t="s">
        <v>357</v>
      </c>
      <c r="J500" s="78"/>
      <c r="K500" s="80" t="s">
        <v>118</v>
      </c>
      <c r="L500" s="81"/>
      <c r="M500" s="82"/>
      <c r="N500" s="78"/>
      <c r="O500" s="78"/>
      <c r="P500" s="83"/>
      <c r="Q500" s="84"/>
      <c r="R500" s="84"/>
      <c r="S500" s="84"/>
      <c r="T500" s="85"/>
      <c r="U500" s="78"/>
      <c r="V500" s="78"/>
      <c r="W500" s="78"/>
      <c r="X500" s="86"/>
      <c r="Y500" s="86"/>
      <c r="Z500" s="87"/>
      <c r="AA500" s="88">
        <f>X500-Z500</f>
        <v>0</v>
      </c>
      <c r="AB500" s="89"/>
      <c r="AC500" s="90"/>
      <c r="AD500" s="91" t="str">
        <f>VLOOKUP($G500,'[1]datos totales (FINAL) 2022'!$A$2:$F$408,3,FALSE)</f>
        <v>SI</v>
      </c>
      <c r="AE500" s="78" t="str">
        <f>VLOOKUP($G500,'[1]datos totales (FINAL) 2022'!$A$2:$F$408,4,FALSE)</f>
        <v>OBJETIVO 4: GARANTIZAR UNA EDUCACIÓN INCLUSIVA, EQUITATIVA Y DE CALIDAD Y PROMOVER OPORTUNIDADES DE APRENDIZAJE DURANTE TODA LA VIDA PARA TODOS</v>
      </c>
      <c r="AF500" s="92">
        <f>VLOOKUP($G500,'[1]datos totales (FINAL) 2022'!$A$2:$F$408,5,FALSE)</f>
        <v>0</v>
      </c>
      <c r="AG500" s="93" t="str">
        <f>VLOOKUP($G500,'[1]datos totales (FINAL) 2022'!$A$2:$F$408,6,FALSE)</f>
        <v>También ODS 5, 8, 11 y 17</v>
      </c>
    </row>
    <row r="501" spans="1:33" ht="46.5" customHeight="1" x14ac:dyDescent="0.25">
      <c r="A501" s="78" t="s">
        <v>3629</v>
      </c>
      <c r="B501" s="78" t="s">
        <v>3629</v>
      </c>
      <c r="C501" s="79" t="s">
        <v>118</v>
      </c>
      <c r="D501" s="78" t="s">
        <v>3614</v>
      </c>
      <c r="E501" s="78" t="s">
        <v>2843</v>
      </c>
      <c r="F501" s="78" t="s">
        <v>498</v>
      </c>
      <c r="G501" s="92" t="s">
        <v>3640</v>
      </c>
      <c r="H501" s="92" t="s">
        <v>58</v>
      </c>
      <c r="I501" s="78" t="s">
        <v>368</v>
      </c>
      <c r="J501" s="78" t="s">
        <v>369</v>
      </c>
      <c r="K501" s="80" t="s">
        <v>118</v>
      </c>
      <c r="L501" s="81">
        <v>11300</v>
      </c>
      <c r="M501" s="82">
        <v>1000</v>
      </c>
      <c r="N501" s="78"/>
      <c r="O501" s="78" t="s">
        <v>370</v>
      </c>
      <c r="P501" s="83"/>
      <c r="Q501" s="84"/>
      <c r="R501" s="84" t="s">
        <v>214</v>
      </c>
      <c r="S501" s="84"/>
      <c r="T501" s="85" t="s">
        <v>4448</v>
      </c>
      <c r="U501" s="78" t="s">
        <v>4449</v>
      </c>
      <c r="V501" s="78" t="s">
        <v>4450</v>
      </c>
      <c r="W501" s="78" t="s">
        <v>4451</v>
      </c>
      <c r="X501" s="86">
        <v>1000</v>
      </c>
      <c r="Y501" s="86">
        <v>750</v>
      </c>
      <c r="Z501" s="87">
        <v>1000</v>
      </c>
      <c r="AA501" s="88"/>
      <c r="AB501" s="89"/>
      <c r="AC501" s="90"/>
      <c r="AD501" s="91" t="str">
        <f>VLOOKUP($G501,'[1]datos totales (FINAL) 2022'!$A$2:$F$408,3,FALSE)</f>
        <v>SI</v>
      </c>
      <c r="AE501" s="78" t="str">
        <f>VLOOKUP($G501,'[1]datos totales (FINAL) 2022'!$A$2:$F$408,4,FALSE)</f>
        <v>OBJETIVO 4: GARANTIZAR UNA EDUCACIÓN INCLUSIVA, EQUITATIVA Y DE CALIDAD Y PROMOVER OPORTUNIDADES DE APRENDIZAJE DURANTE TODA LA VIDA PARA TODOS</v>
      </c>
      <c r="AF501" s="92">
        <f>VLOOKUP($G501,'[1]datos totales (FINAL) 2022'!$A$2:$F$408,5,FALSE)</f>
        <v>0</v>
      </c>
      <c r="AG501" s="93" t="str">
        <f>VLOOKUP($G501,'[1]datos totales (FINAL) 2022'!$A$2:$F$408,6,FALSE)</f>
        <v>También ODS 3, 5, 8, 11 y 17</v>
      </c>
    </row>
    <row r="502" spans="1:33" ht="46.5" hidden="1" customHeight="1" x14ac:dyDescent="0.25">
      <c r="A502" s="78" t="s">
        <v>3629</v>
      </c>
      <c r="B502" s="78" t="s">
        <v>3629</v>
      </c>
      <c r="C502" s="79" t="s">
        <v>118</v>
      </c>
      <c r="D502" s="78" t="s">
        <v>3614</v>
      </c>
      <c r="E502" s="78" t="s">
        <v>2843</v>
      </c>
      <c r="F502" s="78" t="s">
        <v>498</v>
      </c>
      <c r="G502" s="78" t="s">
        <v>3640</v>
      </c>
      <c r="H502" s="78" t="s">
        <v>58</v>
      </c>
      <c r="I502" s="78" t="s">
        <v>368</v>
      </c>
      <c r="J502" s="78" t="s">
        <v>371</v>
      </c>
      <c r="K502" s="80" t="s">
        <v>118</v>
      </c>
      <c r="L502" s="81"/>
      <c r="M502" s="82"/>
      <c r="N502" s="78"/>
      <c r="O502" s="78" t="s">
        <v>370</v>
      </c>
      <c r="P502" s="83"/>
      <c r="Q502" s="84"/>
      <c r="R502" s="84" t="s">
        <v>214</v>
      </c>
      <c r="S502" s="84"/>
      <c r="T502" s="85"/>
      <c r="U502" s="78"/>
      <c r="V502" s="78"/>
      <c r="W502" s="78"/>
      <c r="X502" s="86"/>
      <c r="Y502" s="86"/>
      <c r="Z502" s="87"/>
      <c r="AA502" s="88"/>
      <c r="AB502" s="89"/>
      <c r="AC502" s="90"/>
      <c r="AD502" s="91" t="str">
        <f>VLOOKUP($G502,'[1]datos totales (FINAL) 2022'!$A$2:$F$408,3,FALSE)</f>
        <v>SI</v>
      </c>
      <c r="AE502" s="78" t="str">
        <f>VLOOKUP($G502,'[1]datos totales (FINAL) 2022'!$A$2:$F$408,4,FALSE)</f>
        <v>OBJETIVO 4: GARANTIZAR UNA EDUCACIÓN INCLUSIVA, EQUITATIVA Y DE CALIDAD Y PROMOVER OPORTUNIDADES DE APRENDIZAJE DURANTE TODA LA VIDA PARA TODOS</v>
      </c>
      <c r="AF502" s="92">
        <f>VLOOKUP($G502,'[1]datos totales (FINAL) 2022'!$A$2:$F$408,5,FALSE)</f>
        <v>0</v>
      </c>
      <c r="AG502" s="93" t="str">
        <f>VLOOKUP($G502,'[1]datos totales (FINAL) 2022'!$A$2:$F$408,6,FALSE)</f>
        <v>También ODS 3, 5, 8, 11 y 17</v>
      </c>
    </row>
    <row r="503" spans="1:33" ht="46.5" hidden="1" customHeight="1" x14ac:dyDescent="0.25">
      <c r="A503" s="78" t="s">
        <v>3629</v>
      </c>
      <c r="B503" s="78" t="s">
        <v>3629</v>
      </c>
      <c r="C503" s="79" t="s">
        <v>118</v>
      </c>
      <c r="D503" s="78" t="s">
        <v>3614</v>
      </c>
      <c r="E503" s="78" t="s">
        <v>2843</v>
      </c>
      <c r="F503" s="78" t="s">
        <v>498</v>
      </c>
      <c r="G503" s="78" t="s">
        <v>3640</v>
      </c>
      <c r="H503" s="78" t="s">
        <v>58</v>
      </c>
      <c r="I503" s="78" t="s">
        <v>372</v>
      </c>
      <c r="J503" s="78" t="s">
        <v>373</v>
      </c>
      <c r="K503" s="80" t="s">
        <v>118</v>
      </c>
      <c r="L503" s="81"/>
      <c r="M503" s="82"/>
      <c r="N503" s="78"/>
      <c r="O503" s="78" t="s">
        <v>370</v>
      </c>
      <c r="P503" s="83"/>
      <c r="Q503" s="84"/>
      <c r="R503" s="84" t="s">
        <v>214</v>
      </c>
      <c r="S503" s="84"/>
      <c r="T503" s="85"/>
      <c r="U503" s="78"/>
      <c r="V503" s="78"/>
      <c r="W503" s="78"/>
      <c r="X503" s="86"/>
      <c r="Y503" s="86"/>
      <c r="Z503" s="87"/>
      <c r="AA503" s="88">
        <f>X503-Z503</f>
        <v>0</v>
      </c>
      <c r="AB503" s="89"/>
      <c r="AC503" s="90"/>
      <c r="AD503" s="91" t="str">
        <f>VLOOKUP($G503,'[1]datos totales (FINAL) 2022'!$A$2:$F$408,3,FALSE)</f>
        <v>SI</v>
      </c>
      <c r="AE503" s="78" t="str">
        <f>VLOOKUP($G503,'[1]datos totales (FINAL) 2022'!$A$2:$F$408,4,FALSE)</f>
        <v>OBJETIVO 4: GARANTIZAR UNA EDUCACIÓN INCLUSIVA, EQUITATIVA Y DE CALIDAD Y PROMOVER OPORTUNIDADES DE APRENDIZAJE DURANTE TODA LA VIDA PARA TODOS</v>
      </c>
      <c r="AF503" s="92">
        <f>VLOOKUP($G503,'[1]datos totales (FINAL) 2022'!$A$2:$F$408,5,FALSE)</f>
        <v>0</v>
      </c>
      <c r="AG503" s="93" t="str">
        <f>VLOOKUP($G503,'[1]datos totales (FINAL) 2022'!$A$2:$F$408,6,FALSE)</f>
        <v>También ODS 3, 5, 8, 11 y 17</v>
      </c>
    </row>
    <row r="504" spans="1:33" ht="46.5" hidden="1" customHeight="1" x14ac:dyDescent="0.25">
      <c r="A504" s="78" t="s">
        <v>3629</v>
      </c>
      <c r="B504" s="78" t="s">
        <v>3629</v>
      </c>
      <c r="C504" s="79" t="s">
        <v>118</v>
      </c>
      <c r="D504" s="78" t="s">
        <v>3614</v>
      </c>
      <c r="E504" s="78" t="s">
        <v>2843</v>
      </c>
      <c r="F504" s="78" t="s">
        <v>498</v>
      </c>
      <c r="G504" s="78" t="s">
        <v>3640</v>
      </c>
      <c r="H504" s="78" t="s">
        <v>58</v>
      </c>
      <c r="I504" s="78" t="s">
        <v>374</v>
      </c>
      <c r="J504" s="78" t="s">
        <v>375</v>
      </c>
      <c r="K504" s="80" t="s">
        <v>118</v>
      </c>
      <c r="L504" s="81"/>
      <c r="M504" s="82">
        <v>0</v>
      </c>
      <c r="N504" s="78"/>
      <c r="O504" s="78" t="s">
        <v>370</v>
      </c>
      <c r="P504" s="83"/>
      <c r="Q504" s="84"/>
      <c r="R504" s="84" t="s">
        <v>214</v>
      </c>
      <c r="S504" s="84"/>
      <c r="T504" s="85" t="s">
        <v>4448</v>
      </c>
      <c r="U504" s="78">
        <v>1</v>
      </c>
      <c r="V504" s="78">
        <v>1</v>
      </c>
      <c r="W504" s="78" t="s">
        <v>387</v>
      </c>
      <c r="X504" s="86">
        <v>1500</v>
      </c>
      <c r="Y504" s="86"/>
      <c r="Z504" s="87">
        <v>1500</v>
      </c>
      <c r="AA504" s="88">
        <f>X504-Z504</f>
        <v>0</v>
      </c>
      <c r="AB504" s="89"/>
      <c r="AC504" s="90"/>
      <c r="AD504" s="91" t="str">
        <f>VLOOKUP($G504,'[1]datos totales (FINAL) 2022'!$A$2:$F$408,3,FALSE)</f>
        <v>SI</v>
      </c>
      <c r="AE504" s="78" t="str">
        <f>VLOOKUP($G504,'[1]datos totales (FINAL) 2022'!$A$2:$F$408,4,FALSE)</f>
        <v>OBJETIVO 4: GARANTIZAR UNA EDUCACIÓN INCLUSIVA, EQUITATIVA Y DE CALIDAD Y PROMOVER OPORTUNIDADES DE APRENDIZAJE DURANTE TODA LA VIDA PARA TODOS</v>
      </c>
      <c r="AF504" s="92">
        <f>VLOOKUP($G504,'[1]datos totales (FINAL) 2022'!$A$2:$F$408,5,FALSE)</f>
        <v>0</v>
      </c>
      <c r="AG504" s="93" t="str">
        <f>VLOOKUP($G504,'[1]datos totales (FINAL) 2022'!$A$2:$F$408,6,FALSE)</f>
        <v>También ODS 3, 5, 8, 11 y 17</v>
      </c>
    </row>
    <row r="505" spans="1:33" ht="46.5" hidden="1" customHeight="1" x14ac:dyDescent="0.25">
      <c r="A505" s="78" t="s">
        <v>3629</v>
      </c>
      <c r="B505" s="78" t="s">
        <v>3629</v>
      </c>
      <c r="C505" s="79" t="s">
        <v>118</v>
      </c>
      <c r="D505" s="78" t="s">
        <v>3614</v>
      </c>
      <c r="E505" s="78" t="s">
        <v>2843</v>
      </c>
      <c r="F505" s="78" t="s">
        <v>498</v>
      </c>
      <c r="G505" s="78" t="s">
        <v>3640</v>
      </c>
      <c r="H505" s="78" t="s">
        <v>58</v>
      </c>
      <c r="I505" s="78" t="s">
        <v>374</v>
      </c>
      <c r="J505" s="78" t="s">
        <v>376</v>
      </c>
      <c r="K505" s="80" t="s">
        <v>118</v>
      </c>
      <c r="L505" s="81"/>
      <c r="M505" s="82">
        <v>0</v>
      </c>
      <c r="N505" s="78"/>
      <c r="O505" s="78" t="s">
        <v>370</v>
      </c>
      <c r="P505" s="83"/>
      <c r="Q505" s="84"/>
      <c r="R505" s="84" t="s">
        <v>214</v>
      </c>
      <c r="S505" s="84"/>
      <c r="T505" s="85" t="s">
        <v>4456</v>
      </c>
      <c r="U505" s="78">
        <v>1</v>
      </c>
      <c r="V505" s="78">
        <v>1</v>
      </c>
      <c r="W505" s="78" t="s">
        <v>387</v>
      </c>
      <c r="X505" s="86">
        <v>1300</v>
      </c>
      <c r="Y505" s="86">
        <v>882.41</v>
      </c>
      <c r="Z505" s="87">
        <v>1300</v>
      </c>
      <c r="AA505" s="88">
        <f>X505-Z505</f>
        <v>0</v>
      </c>
      <c r="AB505" s="89"/>
      <c r="AC505" s="90"/>
      <c r="AD505" s="91" t="str">
        <f>VLOOKUP($G505,'[1]datos totales (FINAL) 2022'!$A$2:$F$408,3,FALSE)</f>
        <v>SI</v>
      </c>
      <c r="AE505" s="78" t="str">
        <f>VLOOKUP($G505,'[1]datos totales (FINAL) 2022'!$A$2:$F$408,4,FALSE)</f>
        <v>OBJETIVO 4: GARANTIZAR UNA EDUCACIÓN INCLUSIVA, EQUITATIVA Y DE CALIDAD Y PROMOVER OPORTUNIDADES DE APRENDIZAJE DURANTE TODA LA VIDA PARA TODOS</v>
      </c>
      <c r="AF505" s="92">
        <f>VLOOKUP($G505,'[1]datos totales (FINAL) 2022'!$A$2:$F$408,5,FALSE)</f>
        <v>0</v>
      </c>
      <c r="AG505" s="93" t="str">
        <f>VLOOKUP($G505,'[1]datos totales (FINAL) 2022'!$A$2:$F$408,6,FALSE)</f>
        <v>También ODS 3, 5, 8, 11 y 17</v>
      </c>
    </row>
    <row r="506" spans="1:33" ht="46.5" customHeight="1" x14ac:dyDescent="0.25">
      <c r="A506" s="78" t="s">
        <v>3629</v>
      </c>
      <c r="B506" s="78" t="s">
        <v>3629</v>
      </c>
      <c r="C506" s="79" t="s">
        <v>118</v>
      </c>
      <c r="D506" s="78" t="s">
        <v>3614</v>
      </c>
      <c r="E506" s="78" t="s">
        <v>2843</v>
      </c>
      <c r="F506" s="78" t="s">
        <v>498</v>
      </c>
      <c r="G506" s="92" t="s">
        <v>3640</v>
      </c>
      <c r="H506" s="92" t="s">
        <v>58</v>
      </c>
      <c r="I506" s="78" t="s">
        <v>377</v>
      </c>
      <c r="J506" s="78" t="s">
        <v>378</v>
      </c>
      <c r="K506" s="80" t="s">
        <v>118</v>
      </c>
      <c r="L506" s="81"/>
      <c r="M506" s="82">
        <v>1500</v>
      </c>
      <c r="N506" s="78"/>
      <c r="O506" s="78" t="s">
        <v>370</v>
      </c>
      <c r="P506" s="83"/>
      <c r="Q506" s="84"/>
      <c r="R506" s="84" t="s">
        <v>214</v>
      </c>
      <c r="S506" s="84"/>
      <c r="T506" s="85" t="s">
        <v>4456</v>
      </c>
      <c r="U506" s="78" t="s">
        <v>4457</v>
      </c>
      <c r="V506" s="78" t="s">
        <v>4458</v>
      </c>
      <c r="W506" s="78" t="s">
        <v>4459</v>
      </c>
      <c r="X506" s="86">
        <v>1500</v>
      </c>
      <c r="Y506" s="86">
        <v>1500</v>
      </c>
      <c r="Z506" s="87">
        <v>1500</v>
      </c>
      <c r="AA506" s="88">
        <f>X506-Z506</f>
        <v>0</v>
      </c>
      <c r="AB506" s="89"/>
      <c r="AC506" s="90"/>
      <c r="AD506" s="91" t="str">
        <f>VLOOKUP($G506,'[1]datos totales (FINAL) 2022'!$A$2:$F$408,3,FALSE)</f>
        <v>SI</v>
      </c>
      <c r="AE506" s="78" t="str">
        <f>VLOOKUP($G506,'[1]datos totales (FINAL) 2022'!$A$2:$F$408,4,FALSE)</f>
        <v>OBJETIVO 4: GARANTIZAR UNA EDUCACIÓN INCLUSIVA, EQUITATIVA Y DE CALIDAD Y PROMOVER OPORTUNIDADES DE APRENDIZAJE DURANTE TODA LA VIDA PARA TODOS</v>
      </c>
      <c r="AF506" s="92">
        <f>VLOOKUP($G506,'[1]datos totales (FINAL) 2022'!$A$2:$F$408,5,FALSE)</f>
        <v>0</v>
      </c>
      <c r="AG506" s="93" t="str">
        <f>VLOOKUP($G506,'[1]datos totales (FINAL) 2022'!$A$2:$F$408,6,FALSE)</f>
        <v>También ODS 3, 5, 8, 11 y 17</v>
      </c>
    </row>
    <row r="507" spans="1:33" ht="46.5" hidden="1" customHeight="1" x14ac:dyDescent="0.25">
      <c r="A507" s="78" t="s">
        <v>3629</v>
      </c>
      <c r="B507" s="78" t="s">
        <v>3629</v>
      </c>
      <c r="C507" s="79" t="s">
        <v>118</v>
      </c>
      <c r="D507" s="78" t="s">
        <v>3614</v>
      </c>
      <c r="E507" s="78" t="s">
        <v>2843</v>
      </c>
      <c r="F507" s="78" t="s">
        <v>498</v>
      </c>
      <c r="G507" s="78" t="s">
        <v>3640</v>
      </c>
      <c r="H507" s="78" t="s">
        <v>58</v>
      </c>
      <c r="I507" s="78" t="s">
        <v>379</v>
      </c>
      <c r="J507" s="78" t="s">
        <v>380</v>
      </c>
      <c r="K507" s="80" t="s">
        <v>118</v>
      </c>
      <c r="L507" s="81"/>
      <c r="M507" s="82">
        <v>0</v>
      </c>
      <c r="N507" s="78"/>
      <c r="O507" s="78" t="s">
        <v>370</v>
      </c>
      <c r="P507" s="83"/>
      <c r="Q507" s="84"/>
      <c r="R507" s="84"/>
      <c r="S507" s="84"/>
      <c r="T507" s="85"/>
      <c r="U507" s="78"/>
      <c r="V507" s="78"/>
      <c r="W507" s="78"/>
      <c r="X507" s="86">
        <v>1000</v>
      </c>
      <c r="Y507" s="86">
        <v>306.11</v>
      </c>
      <c r="Z507" s="87">
        <v>1000</v>
      </c>
      <c r="AA507" s="88"/>
      <c r="AB507" s="89"/>
      <c r="AC507" s="90"/>
      <c r="AD507" s="91" t="str">
        <f>VLOOKUP($G507,'[1]datos totales (FINAL) 2022'!$A$2:$F$408,3,FALSE)</f>
        <v>SI</v>
      </c>
      <c r="AE507" s="78" t="str">
        <f>VLOOKUP($G507,'[1]datos totales (FINAL) 2022'!$A$2:$F$408,4,FALSE)</f>
        <v>OBJETIVO 4: GARANTIZAR UNA EDUCACIÓN INCLUSIVA, EQUITATIVA Y DE CALIDAD Y PROMOVER OPORTUNIDADES DE APRENDIZAJE DURANTE TODA LA VIDA PARA TODOS</v>
      </c>
      <c r="AF507" s="92">
        <f>VLOOKUP($G507,'[1]datos totales (FINAL) 2022'!$A$2:$F$408,5,FALSE)</f>
        <v>0</v>
      </c>
      <c r="AG507" s="93" t="str">
        <f>VLOOKUP($G507,'[1]datos totales (FINAL) 2022'!$A$2:$F$408,6,FALSE)</f>
        <v>También ODS 3, 5, 8, 11 y 17</v>
      </c>
    </row>
    <row r="508" spans="1:33" ht="46.5" customHeight="1" x14ac:dyDescent="0.25">
      <c r="A508" s="78" t="s">
        <v>3629</v>
      </c>
      <c r="B508" s="78" t="s">
        <v>3629</v>
      </c>
      <c r="C508" s="79" t="s">
        <v>118</v>
      </c>
      <c r="D508" s="78" t="s">
        <v>3614</v>
      </c>
      <c r="E508" s="78" t="s">
        <v>2843</v>
      </c>
      <c r="F508" s="78" t="s">
        <v>498</v>
      </c>
      <c r="G508" s="92" t="s">
        <v>3640</v>
      </c>
      <c r="H508" s="92" t="s">
        <v>58</v>
      </c>
      <c r="I508" s="78" t="s">
        <v>4452</v>
      </c>
      <c r="J508" s="78" t="s">
        <v>381</v>
      </c>
      <c r="K508" s="80" t="s">
        <v>118</v>
      </c>
      <c r="L508" s="81"/>
      <c r="M508" s="82">
        <v>1000</v>
      </c>
      <c r="N508" s="78"/>
      <c r="O508" s="78" t="s">
        <v>370</v>
      </c>
      <c r="P508" s="83"/>
      <c r="Q508" s="84"/>
      <c r="R508" s="84"/>
      <c r="S508" s="84"/>
      <c r="T508" s="85" t="s">
        <v>4460</v>
      </c>
      <c r="U508" s="78" t="s">
        <v>4460</v>
      </c>
      <c r="V508" s="78" t="s">
        <v>4460</v>
      </c>
      <c r="W508" s="78" t="s">
        <v>4461</v>
      </c>
      <c r="X508" s="86">
        <v>1000</v>
      </c>
      <c r="Y508" s="86">
        <v>60.39</v>
      </c>
      <c r="Z508" s="87">
        <v>1000</v>
      </c>
      <c r="AA508" s="88"/>
      <c r="AB508" s="89"/>
      <c r="AC508" s="90"/>
      <c r="AD508" s="91" t="str">
        <f>VLOOKUP($G508,'[1]datos totales (FINAL) 2022'!$A$2:$F$408,3,FALSE)</f>
        <v>SI</v>
      </c>
      <c r="AE508" s="78" t="str">
        <f>VLOOKUP($G508,'[1]datos totales (FINAL) 2022'!$A$2:$F$408,4,FALSE)</f>
        <v>OBJETIVO 4: GARANTIZAR UNA EDUCACIÓN INCLUSIVA, EQUITATIVA Y DE CALIDAD Y PROMOVER OPORTUNIDADES DE APRENDIZAJE DURANTE TODA LA VIDA PARA TODOS</v>
      </c>
      <c r="AF508" s="92">
        <f>VLOOKUP($G508,'[1]datos totales (FINAL) 2022'!$A$2:$F$408,5,FALSE)</f>
        <v>0</v>
      </c>
      <c r="AG508" s="93" t="str">
        <f>VLOOKUP($G508,'[1]datos totales (FINAL) 2022'!$A$2:$F$408,6,FALSE)</f>
        <v>También ODS 3, 5, 8, 11 y 17</v>
      </c>
    </row>
    <row r="509" spans="1:33" ht="46.5" customHeight="1" x14ac:dyDescent="0.25">
      <c r="A509" s="78" t="s">
        <v>3629</v>
      </c>
      <c r="B509" s="78" t="s">
        <v>3629</v>
      </c>
      <c r="C509" s="79" t="s">
        <v>118</v>
      </c>
      <c r="D509" s="78" t="s">
        <v>3614</v>
      </c>
      <c r="E509" s="78" t="s">
        <v>2843</v>
      </c>
      <c r="F509" s="78" t="s">
        <v>498</v>
      </c>
      <c r="G509" s="92" t="s">
        <v>3640</v>
      </c>
      <c r="H509" s="92" t="s">
        <v>58</v>
      </c>
      <c r="I509" s="78" t="s">
        <v>382</v>
      </c>
      <c r="J509" s="78" t="s">
        <v>383</v>
      </c>
      <c r="K509" s="80" t="s">
        <v>118</v>
      </c>
      <c r="L509" s="81"/>
      <c r="M509" s="82">
        <v>2000</v>
      </c>
      <c r="N509" s="78"/>
      <c r="O509" s="78" t="s">
        <v>370</v>
      </c>
      <c r="P509" s="83"/>
      <c r="Q509" s="84"/>
      <c r="R509" s="84" t="s">
        <v>214</v>
      </c>
      <c r="S509" s="84"/>
      <c r="T509" s="85" t="s">
        <v>4462</v>
      </c>
      <c r="U509" s="78" t="s">
        <v>4463</v>
      </c>
      <c r="V509" s="78" t="s">
        <v>4464</v>
      </c>
      <c r="W509" s="78" t="s">
        <v>4465</v>
      </c>
      <c r="X509" s="86">
        <v>2000</v>
      </c>
      <c r="Y509" s="86"/>
      <c r="Z509" s="87">
        <v>2000</v>
      </c>
      <c r="AA509" s="88">
        <f>X509-Z509</f>
        <v>0</v>
      </c>
      <c r="AB509" s="89"/>
      <c r="AC509" s="90"/>
      <c r="AD509" s="91" t="str">
        <f>VLOOKUP($G509,'[1]datos totales (FINAL) 2022'!$A$2:$F$408,3,FALSE)</f>
        <v>SI</v>
      </c>
      <c r="AE509" s="78" t="str">
        <f>VLOOKUP($G509,'[1]datos totales (FINAL) 2022'!$A$2:$F$408,4,FALSE)</f>
        <v>OBJETIVO 4: GARANTIZAR UNA EDUCACIÓN INCLUSIVA, EQUITATIVA Y DE CALIDAD Y PROMOVER OPORTUNIDADES DE APRENDIZAJE DURANTE TODA LA VIDA PARA TODOS</v>
      </c>
      <c r="AF509" s="92">
        <f>VLOOKUP($G509,'[1]datos totales (FINAL) 2022'!$A$2:$F$408,5,FALSE)</f>
        <v>0</v>
      </c>
      <c r="AG509" s="93" t="str">
        <f>VLOOKUP($G509,'[1]datos totales (FINAL) 2022'!$A$2:$F$408,6,FALSE)</f>
        <v>También ODS 3, 5, 8, 11 y 17</v>
      </c>
    </row>
    <row r="510" spans="1:33" ht="46.5" customHeight="1" x14ac:dyDescent="0.25">
      <c r="A510" s="78" t="s">
        <v>3629</v>
      </c>
      <c r="B510" s="78" t="s">
        <v>3629</v>
      </c>
      <c r="C510" s="79" t="s">
        <v>118</v>
      </c>
      <c r="D510" s="78" t="s">
        <v>3614</v>
      </c>
      <c r="E510" s="78" t="s">
        <v>2843</v>
      </c>
      <c r="F510" s="78" t="s">
        <v>498</v>
      </c>
      <c r="G510" s="92" t="s">
        <v>3640</v>
      </c>
      <c r="H510" s="92" t="s">
        <v>58</v>
      </c>
      <c r="I510" s="78" t="s">
        <v>382</v>
      </c>
      <c r="J510" s="78" t="s">
        <v>384</v>
      </c>
      <c r="K510" s="80" t="s">
        <v>118</v>
      </c>
      <c r="L510" s="81"/>
      <c r="M510" s="82">
        <v>1000</v>
      </c>
      <c r="N510" s="78"/>
      <c r="O510" s="78" t="s">
        <v>370</v>
      </c>
      <c r="P510" s="83"/>
      <c r="Q510" s="84"/>
      <c r="R510" s="84"/>
      <c r="S510" s="84"/>
      <c r="T510" s="85" t="s">
        <v>4462</v>
      </c>
      <c r="U510" s="78" t="s">
        <v>4463</v>
      </c>
      <c r="V510" s="78" t="s">
        <v>4464</v>
      </c>
      <c r="W510" s="78" t="s">
        <v>4465</v>
      </c>
      <c r="X510" s="86">
        <v>1000</v>
      </c>
      <c r="Y510" s="86">
        <v>37.42</v>
      </c>
      <c r="Z510" s="87">
        <v>1000</v>
      </c>
      <c r="AA510" s="88"/>
      <c r="AB510" s="89"/>
      <c r="AC510" s="90"/>
      <c r="AD510" s="91" t="str">
        <f>VLOOKUP($G510,'[1]datos totales (FINAL) 2022'!$A$2:$F$408,3,FALSE)</f>
        <v>SI</v>
      </c>
      <c r="AE510" s="78" t="str">
        <f>VLOOKUP($G510,'[1]datos totales (FINAL) 2022'!$A$2:$F$408,4,FALSE)</f>
        <v>OBJETIVO 4: GARANTIZAR UNA EDUCACIÓN INCLUSIVA, EQUITATIVA Y DE CALIDAD Y PROMOVER OPORTUNIDADES DE APRENDIZAJE DURANTE TODA LA VIDA PARA TODOS</v>
      </c>
      <c r="AF510" s="92">
        <f>VLOOKUP($G510,'[1]datos totales (FINAL) 2022'!$A$2:$F$408,5,FALSE)</f>
        <v>0</v>
      </c>
      <c r="AG510" s="93" t="str">
        <f>VLOOKUP($G510,'[1]datos totales (FINAL) 2022'!$A$2:$F$408,6,FALSE)</f>
        <v>También ODS 3, 5, 8, 11 y 17</v>
      </c>
    </row>
    <row r="511" spans="1:33" ht="46.5" customHeight="1" x14ac:dyDescent="0.25">
      <c r="A511" s="78" t="s">
        <v>3629</v>
      </c>
      <c r="B511" s="78" t="s">
        <v>3629</v>
      </c>
      <c r="C511" s="79" t="s">
        <v>119</v>
      </c>
      <c r="D511" s="78" t="s">
        <v>3336</v>
      </c>
      <c r="E511" s="78" t="s">
        <v>2911</v>
      </c>
      <c r="F511" s="78" t="s">
        <v>2964</v>
      </c>
      <c r="G511" s="92" t="s">
        <v>2702</v>
      </c>
      <c r="H511" s="92" t="s">
        <v>2703</v>
      </c>
      <c r="I511" s="78" t="s">
        <v>393</v>
      </c>
      <c r="J511" s="78" t="s">
        <v>394</v>
      </c>
      <c r="K511" s="80" t="s">
        <v>119</v>
      </c>
      <c r="L511" s="81">
        <v>3800</v>
      </c>
      <c r="M511" s="82">
        <v>2500</v>
      </c>
      <c r="N511" s="78"/>
      <c r="O511" s="78" t="s">
        <v>395</v>
      </c>
      <c r="P511" s="83"/>
      <c r="Q511" s="84" t="s">
        <v>233</v>
      </c>
      <c r="R511" s="84"/>
      <c r="S511" s="84"/>
      <c r="T511" s="85" t="s">
        <v>386</v>
      </c>
      <c r="U511" s="78">
        <v>100</v>
      </c>
      <c r="V511" s="78">
        <v>100</v>
      </c>
      <c r="W511" s="78">
        <v>100</v>
      </c>
      <c r="X511" s="86">
        <v>2000</v>
      </c>
      <c r="Y511" s="86">
        <v>2596</v>
      </c>
      <c r="Z511" s="87">
        <v>1500</v>
      </c>
      <c r="AA511" s="88">
        <v>500</v>
      </c>
      <c r="AB511" s="89"/>
      <c r="AC511" s="90"/>
      <c r="AD511" s="91" t="str">
        <f>VLOOKUP($G511,'[1]datos totales (FINAL) 2022'!$A$2:$F$408,3,FALSE)</f>
        <v>SI</v>
      </c>
      <c r="AE511" s="78" t="str">
        <f>VLOOKUP($G511,'[1]datos totales (FINAL) 2022'!$A$2:$F$408,4,FALSE)</f>
        <v>OBJETIVO 4: GARANTIZAR UNA EDUCACIÓN INCLUSIVA, EQUITATIVA Y DE CALIDAD Y PROMOVER OPORTUNIDADES DE APRENDIZAJE DURANTE TODA LA VIDA PARA TODOS</v>
      </c>
      <c r="AF511" s="92">
        <f>VLOOKUP($G511,'[1]datos totales (FINAL) 2022'!$A$2:$F$408,5,FALSE)</f>
        <v>0</v>
      </c>
      <c r="AG511" s="93">
        <f>VLOOKUP($G511,'[1]datos totales (FINAL) 2022'!$A$2:$F$408,6,FALSE)</f>
        <v>0</v>
      </c>
    </row>
    <row r="512" spans="1:33" ht="46.5" hidden="1" customHeight="1" x14ac:dyDescent="0.25">
      <c r="A512" s="78" t="s">
        <v>3629</v>
      </c>
      <c r="B512" s="78" t="s">
        <v>3629</v>
      </c>
      <c r="C512" s="79" t="s">
        <v>119</v>
      </c>
      <c r="D512" s="78" t="s">
        <v>3336</v>
      </c>
      <c r="E512" s="78" t="s">
        <v>2911</v>
      </c>
      <c r="F512" s="78" t="s">
        <v>2964</v>
      </c>
      <c r="G512" s="107" t="s">
        <v>2702</v>
      </c>
      <c r="H512" s="78" t="s">
        <v>2703</v>
      </c>
      <c r="I512" s="78" t="s">
        <v>393</v>
      </c>
      <c r="J512" s="78" t="s">
        <v>399</v>
      </c>
      <c r="K512" s="80" t="s">
        <v>119</v>
      </c>
      <c r="L512" s="81"/>
      <c r="M512" s="82"/>
      <c r="N512" s="78"/>
      <c r="O512" s="78" t="s">
        <v>395</v>
      </c>
      <c r="P512" s="83"/>
      <c r="Q512" s="84" t="s">
        <v>233</v>
      </c>
      <c r="R512" s="84"/>
      <c r="S512" s="84"/>
      <c r="T512" s="85" t="s">
        <v>386</v>
      </c>
      <c r="U512" s="78">
        <v>20</v>
      </c>
      <c r="V512" s="78">
        <v>20</v>
      </c>
      <c r="W512" s="78">
        <v>20</v>
      </c>
      <c r="X512" s="86">
        <v>800</v>
      </c>
      <c r="Y512" s="86">
        <v>550</v>
      </c>
      <c r="Z512" s="87">
        <v>800</v>
      </c>
      <c r="AA512" s="88">
        <v>0</v>
      </c>
      <c r="AB512" s="89" t="s">
        <v>408</v>
      </c>
      <c r="AC512" s="90"/>
      <c r="AD512" s="91" t="str">
        <f>VLOOKUP($G512,'[1]datos totales (FINAL) 2022'!$A$2:$F$408,3,FALSE)</f>
        <v>SI</v>
      </c>
      <c r="AE512" s="78" t="str">
        <f>VLOOKUP($G512,'[1]datos totales (FINAL) 2022'!$A$2:$F$408,4,FALSE)</f>
        <v>OBJETIVO 4: GARANTIZAR UNA EDUCACIÓN INCLUSIVA, EQUITATIVA Y DE CALIDAD Y PROMOVER OPORTUNIDADES DE APRENDIZAJE DURANTE TODA LA VIDA PARA TODOS</v>
      </c>
      <c r="AF512" s="92">
        <f>VLOOKUP($G512,'[1]datos totales (FINAL) 2022'!$A$2:$F$408,5,FALSE)</f>
        <v>0</v>
      </c>
      <c r="AG512" s="93">
        <f>VLOOKUP($G512,'[1]datos totales (FINAL) 2022'!$A$2:$F$408,6,FALSE)</f>
        <v>0</v>
      </c>
    </row>
    <row r="513" spans="1:33" ht="46.5" hidden="1" customHeight="1" x14ac:dyDescent="0.25">
      <c r="A513" s="78" t="s">
        <v>3629</v>
      </c>
      <c r="B513" s="78" t="s">
        <v>3629</v>
      </c>
      <c r="C513" s="79" t="s">
        <v>119</v>
      </c>
      <c r="D513" s="78" t="s">
        <v>3336</v>
      </c>
      <c r="E513" s="78" t="s">
        <v>2911</v>
      </c>
      <c r="F513" s="78" t="s">
        <v>2964</v>
      </c>
      <c r="G513" s="107" t="s">
        <v>2702</v>
      </c>
      <c r="H513" s="78" t="s">
        <v>2703</v>
      </c>
      <c r="I513" s="78" t="s">
        <v>400</v>
      </c>
      <c r="J513" s="78" t="s">
        <v>401</v>
      </c>
      <c r="K513" s="80" t="s">
        <v>119</v>
      </c>
      <c r="L513" s="81"/>
      <c r="M513" s="82"/>
      <c r="N513" s="78"/>
      <c r="O513" s="78" t="s">
        <v>395</v>
      </c>
      <c r="P513" s="83"/>
      <c r="Q513" s="84" t="s">
        <v>233</v>
      </c>
      <c r="R513" s="84"/>
      <c r="S513" s="84"/>
      <c r="T513" s="85" t="s">
        <v>409</v>
      </c>
      <c r="U513" s="78">
        <v>5</v>
      </c>
      <c r="V513" s="78"/>
      <c r="W513" s="78">
        <v>5</v>
      </c>
      <c r="X513" s="86">
        <v>1500</v>
      </c>
      <c r="Y513" s="86"/>
      <c r="Z513" s="87">
        <v>1500</v>
      </c>
      <c r="AA513" s="88">
        <v>0</v>
      </c>
      <c r="AB513" s="89" t="s">
        <v>407</v>
      </c>
      <c r="AC513" s="90"/>
      <c r="AD513" s="91" t="str">
        <f>VLOOKUP($G513,'[1]datos totales (FINAL) 2022'!$A$2:$F$408,3,FALSE)</f>
        <v>SI</v>
      </c>
      <c r="AE513" s="78" t="str">
        <f>VLOOKUP($G513,'[1]datos totales (FINAL) 2022'!$A$2:$F$408,4,FALSE)</f>
        <v>OBJETIVO 4: GARANTIZAR UNA EDUCACIÓN INCLUSIVA, EQUITATIVA Y DE CALIDAD Y PROMOVER OPORTUNIDADES DE APRENDIZAJE DURANTE TODA LA VIDA PARA TODOS</v>
      </c>
      <c r="AF513" s="92">
        <f>VLOOKUP($G513,'[1]datos totales (FINAL) 2022'!$A$2:$F$408,5,FALSE)</f>
        <v>0</v>
      </c>
      <c r="AG513" s="93">
        <f>VLOOKUP($G513,'[1]datos totales (FINAL) 2022'!$A$2:$F$408,6,FALSE)</f>
        <v>0</v>
      </c>
    </row>
    <row r="514" spans="1:33" ht="46.5" customHeight="1" x14ac:dyDescent="0.25">
      <c r="A514" s="78" t="s">
        <v>3629</v>
      </c>
      <c r="B514" s="78" t="s">
        <v>3629</v>
      </c>
      <c r="C514" s="79" t="s">
        <v>119</v>
      </c>
      <c r="D514" s="78" t="s">
        <v>3614</v>
      </c>
      <c r="E514" s="78" t="s">
        <v>2843</v>
      </c>
      <c r="F514" s="78" t="s">
        <v>2883</v>
      </c>
      <c r="G514" s="92" t="s">
        <v>3641</v>
      </c>
      <c r="H514" s="92" t="s">
        <v>3642</v>
      </c>
      <c r="I514" s="78" t="s">
        <v>4578</v>
      </c>
      <c r="J514" s="78" t="s">
        <v>4579</v>
      </c>
      <c r="K514" s="80" t="s">
        <v>119</v>
      </c>
      <c r="L514" s="81">
        <v>22625</v>
      </c>
      <c r="M514" s="82">
        <v>150</v>
      </c>
      <c r="N514" s="78"/>
      <c r="O514" s="78" t="s">
        <v>385</v>
      </c>
      <c r="P514" s="83"/>
      <c r="Q514" s="84" t="s">
        <v>233</v>
      </c>
      <c r="R514" s="84"/>
      <c r="S514" s="84"/>
      <c r="T514" s="85" t="s">
        <v>4580</v>
      </c>
      <c r="U514" s="78">
        <v>5</v>
      </c>
      <c r="V514" s="78">
        <v>30</v>
      </c>
      <c r="W514" s="78">
        <v>40</v>
      </c>
      <c r="X514" s="86" t="s">
        <v>387</v>
      </c>
      <c r="Y514" s="86"/>
      <c r="Z514" s="87">
        <v>0</v>
      </c>
      <c r="AA514" s="88"/>
      <c r="AB514" s="89" t="s">
        <v>388</v>
      </c>
      <c r="AC514" s="90"/>
      <c r="AD514" s="91" t="str">
        <f>VLOOKUP($G514,'[1]datos totales (FINAL) 2022'!$A$2:$F$408,3,FALSE)</f>
        <v>SI</v>
      </c>
      <c r="AE514" s="78" t="str">
        <f>VLOOKUP($G514,'[1]datos totales (FINAL) 2022'!$A$2:$F$408,4,FALSE)</f>
        <v>OBJETIVO 4: GARANTIZAR UNA EDUCACIÓN INCLUSIVA, EQUITATIVA Y DE CALIDAD Y PROMOVER OPORTUNIDADES DE APRENDIZAJE DURANTE TODA LA VIDA PARA TODOS</v>
      </c>
      <c r="AF514" s="92">
        <f>VLOOKUP($G514,'[1]datos totales (FINAL) 2022'!$A$2:$F$408,5,FALSE)</f>
        <v>0</v>
      </c>
      <c r="AG514" s="93">
        <f>VLOOKUP($G514,'[1]datos totales (FINAL) 2022'!$A$2:$F$408,6,FALSE)</f>
        <v>0</v>
      </c>
    </row>
    <row r="515" spans="1:33" ht="46.5" customHeight="1" x14ac:dyDescent="0.25">
      <c r="A515" s="78" t="s">
        <v>3629</v>
      </c>
      <c r="B515" s="78" t="s">
        <v>3629</v>
      </c>
      <c r="C515" s="79" t="s">
        <v>119</v>
      </c>
      <c r="D515" s="78" t="s">
        <v>3614</v>
      </c>
      <c r="E515" s="78" t="s">
        <v>2843</v>
      </c>
      <c r="F515" s="78" t="s">
        <v>2883</v>
      </c>
      <c r="G515" s="92" t="s">
        <v>3641</v>
      </c>
      <c r="H515" s="92" t="s">
        <v>3642</v>
      </c>
      <c r="I515" s="78" t="s">
        <v>4578</v>
      </c>
      <c r="J515" s="78" t="s">
        <v>4581</v>
      </c>
      <c r="K515" s="80" t="s">
        <v>119</v>
      </c>
      <c r="L515" s="81"/>
      <c r="M515" s="82">
        <v>500</v>
      </c>
      <c r="N515" s="78"/>
      <c r="O515" s="78" t="s">
        <v>385</v>
      </c>
      <c r="P515" s="83"/>
      <c r="Q515" s="84" t="s">
        <v>233</v>
      </c>
      <c r="R515" s="84"/>
      <c r="S515" s="84"/>
      <c r="T515" s="85" t="s">
        <v>4580</v>
      </c>
      <c r="U515" s="78">
        <v>5</v>
      </c>
      <c r="V515" s="78">
        <v>5</v>
      </c>
      <c r="W515" s="78">
        <v>25</v>
      </c>
      <c r="X515" s="86">
        <v>600</v>
      </c>
      <c r="Y515" s="86">
        <v>117</v>
      </c>
      <c r="Z515" s="87">
        <v>500</v>
      </c>
      <c r="AA515" s="88">
        <v>100</v>
      </c>
      <c r="AB515" s="89" t="s">
        <v>390</v>
      </c>
      <c r="AC515" s="90"/>
      <c r="AD515" s="91" t="str">
        <f>VLOOKUP($G515,'[1]datos totales (FINAL) 2022'!$A$2:$F$408,3,FALSE)</f>
        <v>SI</v>
      </c>
      <c r="AE515" s="78" t="str">
        <f>VLOOKUP($G515,'[1]datos totales (FINAL) 2022'!$A$2:$F$408,4,FALSE)</f>
        <v>OBJETIVO 4: GARANTIZAR UNA EDUCACIÓN INCLUSIVA, EQUITATIVA Y DE CALIDAD Y PROMOVER OPORTUNIDADES DE APRENDIZAJE DURANTE TODA LA VIDA PARA TODOS</v>
      </c>
      <c r="AF515" s="92">
        <f>VLOOKUP($G515,'[1]datos totales (FINAL) 2022'!$A$2:$F$408,5,FALSE)</f>
        <v>0</v>
      </c>
      <c r="AG515" s="93">
        <f>VLOOKUP($G515,'[1]datos totales (FINAL) 2022'!$A$2:$F$408,6,FALSE)</f>
        <v>0</v>
      </c>
    </row>
    <row r="516" spans="1:33" ht="46.5" customHeight="1" x14ac:dyDescent="0.25">
      <c r="A516" s="78" t="s">
        <v>3629</v>
      </c>
      <c r="B516" s="78" t="s">
        <v>3629</v>
      </c>
      <c r="C516" s="79" t="s">
        <v>119</v>
      </c>
      <c r="D516" s="78" t="s">
        <v>3614</v>
      </c>
      <c r="E516" s="78" t="s">
        <v>2843</v>
      </c>
      <c r="F516" s="78" t="s">
        <v>2883</v>
      </c>
      <c r="G516" s="92" t="s">
        <v>3641</v>
      </c>
      <c r="H516" s="92" t="s">
        <v>3642</v>
      </c>
      <c r="I516" s="78" t="s">
        <v>4582</v>
      </c>
      <c r="J516" s="78" t="s">
        <v>4583</v>
      </c>
      <c r="K516" s="80" t="s">
        <v>119</v>
      </c>
      <c r="L516" s="81"/>
      <c r="M516" s="82">
        <v>1200</v>
      </c>
      <c r="N516" s="78"/>
      <c r="O516" s="78" t="s">
        <v>385</v>
      </c>
      <c r="P516" s="83"/>
      <c r="Q516" s="84" t="s">
        <v>233</v>
      </c>
      <c r="R516" s="84"/>
      <c r="S516" s="84"/>
      <c r="T516" s="85" t="s">
        <v>4580</v>
      </c>
      <c r="U516" s="78">
        <v>20</v>
      </c>
      <c r="V516" s="78">
        <v>55</v>
      </c>
      <c r="W516" s="78">
        <v>60</v>
      </c>
      <c r="X516" s="86">
        <v>1000</v>
      </c>
      <c r="Y516" s="86">
        <v>0</v>
      </c>
      <c r="Z516" s="87">
        <v>800</v>
      </c>
      <c r="AA516" s="88">
        <v>200</v>
      </c>
      <c r="AB516" s="89" t="s">
        <v>402</v>
      </c>
      <c r="AC516" s="90"/>
      <c r="AD516" s="91" t="str">
        <f>VLOOKUP($G516,'[1]datos totales (FINAL) 2022'!$A$2:$F$408,3,FALSE)</f>
        <v>SI</v>
      </c>
      <c r="AE516" s="78" t="str">
        <f>VLOOKUP($G516,'[1]datos totales (FINAL) 2022'!$A$2:$F$408,4,FALSE)</f>
        <v>OBJETIVO 4: GARANTIZAR UNA EDUCACIÓN INCLUSIVA, EQUITATIVA Y DE CALIDAD Y PROMOVER OPORTUNIDADES DE APRENDIZAJE DURANTE TODA LA VIDA PARA TODOS</v>
      </c>
      <c r="AF516" s="92">
        <f>VLOOKUP($G516,'[1]datos totales (FINAL) 2022'!$A$2:$F$408,5,FALSE)</f>
        <v>0</v>
      </c>
      <c r="AG516" s="93">
        <f>VLOOKUP($G516,'[1]datos totales (FINAL) 2022'!$A$2:$F$408,6,FALSE)</f>
        <v>0</v>
      </c>
    </row>
    <row r="517" spans="1:33" ht="46.5" hidden="1" customHeight="1" x14ac:dyDescent="0.25">
      <c r="A517" s="78" t="s">
        <v>3629</v>
      </c>
      <c r="B517" s="78" t="s">
        <v>3629</v>
      </c>
      <c r="C517" s="79" t="s">
        <v>119</v>
      </c>
      <c r="D517" s="78" t="s">
        <v>3614</v>
      </c>
      <c r="E517" s="78" t="s">
        <v>2843</v>
      </c>
      <c r="F517" s="78" t="s">
        <v>2883</v>
      </c>
      <c r="G517" s="107" t="s">
        <v>3641</v>
      </c>
      <c r="H517" s="78" t="s">
        <v>3642</v>
      </c>
      <c r="I517" s="78" t="s">
        <v>391</v>
      </c>
      <c r="J517" s="78" t="s">
        <v>392</v>
      </c>
      <c r="K517" s="80" t="s">
        <v>119</v>
      </c>
      <c r="L517" s="81"/>
      <c r="M517" s="82"/>
      <c r="N517" s="78"/>
      <c r="O517" s="78" t="s">
        <v>385</v>
      </c>
      <c r="P517" s="83"/>
      <c r="Q517" s="84" t="s">
        <v>233</v>
      </c>
      <c r="R517" s="84"/>
      <c r="S517" s="84"/>
      <c r="T517" s="85" t="s">
        <v>389</v>
      </c>
      <c r="U517" s="78">
        <v>20</v>
      </c>
      <c r="V517" s="78">
        <v>0</v>
      </c>
      <c r="W517" s="78">
        <v>0</v>
      </c>
      <c r="X517" s="86" t="s">
        <v>387</v>
      </c>
      <c r="Y517" s="86"/>
      <c r="Z517" s="87" t="s">
        <v>387</v>
      </c>
      <c r="AA517" s="88">
        <v>0</v>
      </c>
      <c r="AB517" s="89" t="s">
        <v>403</v>
      </c>
      <c r="AC517" s="90"/>
      <c r="AD517" s="91" t="str">
        <f>VLOOKUP($G517,'[1]datos totales (FINAL) 2022'!$A$2:$F$408,3,FALSE)</f>
        <v>SI</v>
      </c>
      <c r="AE517" s="78" t="str">
        <f>VLOOKUP($G517,'[1]datos totales (FINAL) 2022'!$A$2:$F$408,4,FALSE)</f>
        <v>OBJETIVO 4: GARANTIZAR UNA EDUCACIÓN INCLUSIVA, EQUITATIVA Y DE CALIDAD Y PROMOVER OPORTUNIDADES DE APRENDIZAJE DURANTE TODA LA VIDA PARA TODOS</v>
      </c>
      <c r="AF517" s="92">
        <f>VLOOKUP($G517,'[1]datos totales (FINAL) 2022'!$A$2:$F$408,5,FALSE)</f>
        <v>0</v>
      </c>
      <c r="AG517" s="93">
        <f>VLOOKUP($G517,'[1]datos totales (FINAL) 2022'!$A$2:$F$408,6,FALSE)</f>
        <v>0</v>
      </c>
    </row>
    <row r="518" spans="1:33" ht="46.5" customHeight="1" x14ac:dyDescent="0.25">
      <c r="A518" s="78" t="s">
        <v>3629</v>
      </c>
      <c r="B518" s="78" t="s">
        <v>3629</v>
      </c>
      <c r="C518" s="79" t="s">
        <v>119</v>
      </c>
      <c r="D518" s="78" t="s">
        <v>3614</v>
      </c>
      <c r="E518" s="78" t="s">
        <v>2843</v>
      </c>
      <c r="F518" s="78" t="s">
        <v>2883</v>
      </c>
      <c r="G518" s="92" t="s">
        <v>3641</v>
      </c>
      <c r="H518" s="92" t="s">
        <v>3642</v>
      </c>
      <c r="I518" s="78" t="s">
        <v>4584</v>
      </c>
      <c r="J518" s="78" t="s">
        <v>4585</v>
      </c>
      <c r="K518" s="80" t="s">
        <v>119</v>
      </c>
      <c r="L518" s="81"/>
      <c r="M518" s="82">
        <v>1200</v>
      </c>
      <c r="N518" s="78"/>
      <c r="O518" s="78" t="s">
        <v>385</v>
      </c>
      <c r="P518" s="83"/>
      <c r="Q518" s="84" t="s">
        <v>233</v>
      </c>
      <c r="R518" s="84"/>
      <c r="S518" s="84"/>
      <c r="T518" s="85" t="s">
        <v>4580</v>
      </c>
      <c r="U518" s="78">
        <v>600</v>
      </c>
      <c r="V518" s="78">
        <v>800</v>
      </c>
      <c r="W518" s="78">
        <v>800</v>
      </c>
      <c r="X518" s="86">
        <v>1000</v>
      </c>
      <c r="Y518" s="86"/>
      <c r="Z518" s="87">
        <v>1000</v>
      </c>
      <c r="AA518" s="88">
        <v>0</v>
      </c>
      <c r="AB518" s="89" t="s">
        <v>404</v>
      </c>
      <c r="AC518" s="90"/>
      <c r="AD518" s="91" t="str">
        <f>VLOOKUP($G518,'[1]datos totales (FINAL) 2022'!$A$2:$F$408,3,FALSE)</f>
        <v>SI</v>
      </c>
      <c r="AE518" s="78" t="str">
        <f>VLOOKUP($G518,'[1]datos totales (FINAL) 2022'!$A$2:$F$408,4,FALSE)</f>
        <v>OBJETIVO 4: GARANTIZAR UNA EDUCACIÓN INCLUSIVA, EQUITATIVA Y DE CALIDAD Y PROMOVER OPORTUNIDADES DE APRENDIZAJE DURANTE TODA LA VIDA PARA TODOS</v>
      </c>
      <c r="AF518" s="92">
        <f>VLOOKUP($G518,'[1]datos totales (FINAL) 2022'!$A$2:$F$408,5,FALSE)</f>
        <v>0</v>
      </c>
      <c r="AG518" s="93">
        <f>VLOOKUP($G518,'[1]datos totales (FINAL) 2022'!$A$2:$F$408,6,FALSE)</f>
        <v>0</v>
      </c>
    </row>
    <row r="519" spans="1:33" ht="46.5" customHeight="1" x14ac:dyDescent="0.25">
      <c r="A519" s="78" t="s">
        <v>3629</v>
      </c>
      <c r="B519" s="78" t="s">
        <v>3629</v>
      </c>
      <c r="C519" s="79" t="s">
        <v>119</v>
      </c>
      <c r="D519" s="78" t="s">
        <v>3614</v>
      </c>
      <c r="E519" s="78" t="s">
        <v>2843</v>
      </c>
      <c r="F519" s="78" t="s">
        <v>2883</v>
      </c>
      <c r="G519" s="92" t="s">
        <v>3641</v>
      </c>
      <c r="H519" s="92" t="s">
        <v>3642</v>
      </c>
      <c r="I519" s="78" t="s">
        <v>4584</v>
      </c>
      <c r="J519" s="78" t="s">
        <v>4586</v>
      </c>
      <c r="K519" s="80" t="s">
        <v>119</v>
      </c>
      <c r="L519" s="81"/>
      <c r="M519" s="82">
        <v>2500</v>
      </c>
      <c r="N519" s="78"/>
      <c r="O519" s="78" t="s">
        <v>385</v>
      </c>
      <c r="P519" s="83"/>
      <c r="Q519" s="84" t="s">
        <v>233</v>
      </c>
      <c r="R519" s="84"/>
      <c r="S519" s="84"/>
      <c r="T519" s="85" t="s">
        <v>4580</v>
      </c>
      <c r="U519" s="78">
        <v>400</v>
      </c>
      <c r="V519" s="78">
        <v>350</v>
      </c>
      <c r="W519" s="78">
        <v>350</v>
      </c>
      <c r="X519" s="86">
        <v>2500</v>
      </c>
      <c r="Y519" s="86">
        <v>2000</v>
      </c>
      <c r="Z519" s="87">
        <v>2500</v>
      </c>
      <c r="AA519" s="88">
        <v>0</v>
      </c>
      <c r="AB519" s="89"/>
      <c r="AC519" s="90"/>
      <c r="AD519" s="91" t="str">
        <f>VLOOKUP($G519,'[1]datos totales (FINAL) 2022'!$A$2:$F$408,3,FALSE)</f>
        <v>SI</v>
      </c>
      <c r="AE519" s="78" t="str">
        <f>VLOOKUP($G519,'[1]datos totales (FINAL) 2022'!$A$2:$F$408,4,FALSE)</f>
        <v>OBJETIVO 4: GARANTIZAR UNA EDUCACIÓN INCLUSIVA, EQUITATIVA Y DE CALIDAD Y PROMOVER OPORTUNIDADES DE APRENDIZAJE DURANTE TODA LA VIDA PARA TODOS</v>
      </c>
      <c r="AF519" s="92">
        <f>VLOOKUP($G519,'[1]datos totales (FINAL) 2022'!$A$2:$F$408,5,FALSE)</f>
        <v>0</v>
      </c>
      <c r="AG519" s="93">
        <f>VLOOKUP($G519,'[1]datos totales (FINAL) 2022'!$A$2:$F$408,6,FALSE)</f>
        <v>0</v>
      </c>
    </row>
    <row r="520" spans="1:33" ht="46.5" customHeight="1" x14ac:dyDescent="0.25">
      <c r="A520" s="78" t="s">
        <v>3629</v>
      </c>
      <c r="B520" s="78" t="s">
        <v>3629</v>
      </c>
      <c r="C520" s="79" t="s">
        <v>119</v>
      </c>
      <c r="D520" s="78" t="s">
        <v>3614</v>
      </c>
      <c r="E520" s="78" t="s">
        <v>2843</v>
      </c>
      <c r="F520" s="78" t="s">
        <v>2883</v>
      </c>
      <c r="G520" s="92" t="s">
        <v>3641</v>
      </c>
      <c r="H520" s="92" t="s">
        <v>3642</v>
      </c>
      <c r="I520" s="78" t="s">
        <v>4584</v>
      </c>
      <c r="J520" s="78" t="s">
        <v>4587</v>
      </c>
      <c r="K520" s="80" t="s">
        <v>119</v>
      </c>
      <c r="L520" s="81"/>
      <c r="M520" s="82">
        <v>800</v>
      </c>
      <c r="N520" s="78"/>
      <c r="O520" s="78" t="s">
        <v>385</v>
      </c>
      <c r="P520" s="83"/>
      <c r="Q520" s="84" t="s">
        <v>233</v>
      </c>
      <c r="R520" s="84"/>
      <c r="S520" s="84"/>
      <c r="T520" s="85" t="s">
        <v>4580</v>
      </c>
      <c r="U520" s="78">
        <v>100</v>
      </c>
      <c r="V520" s="78">
        <v>150</v>
      </c>
      <c r="W520" s="78">
        <v>150</v>
      </c>
      <c r="X520" s="86">
        <v>800</v>
      </c>
      <c r="Y520" s="86"/>
      <c r="Z520" s="87">
        <v>800</v>
      </c>
      <c r="AA520" s="88">
        <v>0</v>
      </c>
      <c r="AB520" s="89" t="s">
        <v>405</v>
      </c>
      <c r="AC520" s="90"/>
      <c r="AD520" s="91" t="str">
        <f>VLOOKUP($G520,'[1]datos totales (FINAL) 2022'!$A$2:$F$408,3,FALSE)</f>
        <v>SI</v>
      </c>
      <c r="AE520" s="78" t="str">
        <f>VLOOKUP($G520,'[1]datos totales (FINAL) 2022'!$A$2:$F$408,4,FALSE)</f>
        <v>OBJETIVO 4: GARANTIZAR UNA EDUCACIÓN INCLUSIVA, EQUITATIVA Y DE CALIDAD Y PROMOVER OPORTUNIDADES DE APRENDIZAJE DURANTE TODA LA VIDA PARA TODOS</v>
      </c>
      <c r="AF520" s="92">
        <f>VLOOKUP($G520,'[1]datos totales (FINAL) 2022'!$A$2:$F$408,5,FALSE)</f>
        <v>0</v>
      </c>
      <c r="AG520" s="93">
        <f>VLOOKUP($G520,'[1]datos totales (FINAL) 2022'!$A$2:$F$408,6,FALSE)</f>
        <v>0</v>
      </c>
    </row>
    <row r="521" spans="1:33" ht="46.5" customHeight="1" x14ac:dyDescent="0.25">
      <c r="A521" s="78" t="s">
        <v>3629</v>
      </c>
      <c r="B521" s="78" t="s">
        <v>3629</v>
      </c>
      <c r="C521" s="79" t="s">
        <v>119</v>
      </c>
      <c r="D521" s="78" t="s">
        <v>3614</v>
      </c>
      <c r="E521" s="78" t="s">
        <v>2843</v>
      </c>
      <c r="F521" s="78" t="s">
        <v>2883</v>
      </c>
      <c r="G521" s="92" t="s">
        <v>3641</v>
      </c>
      <c r="H521" s="92" t="s">
        <v>3642</v>
      </c>
      <c r="I521" s="78" t="s">
        <v>4588</v>
      </c>
      <c r="J521" s="78" t="s">
        <v>4589</v>
      </c>
      <c r="K521" s="80" t="s">
        <v>119</v>
      </c>
      <c r="L521" s="81"/>
      <c r="M521" s="82">
        <v>4500</v>
      </c>
      <c r="N521" s="78"/>
      <c r="O521" s="78" t="s">
        <v>385</v>
      </c>
      <c r="P521" s="83"/>
      <c r="Q521" s="84" t="s">
        <v>233</v>
      </c>
      <c r="R521" s="84"/>
      <c r="S521" s="84"/>
      <c r="T521" s="85" t="s">
        <v>4580</v>
      </c>
      <c r="U521" s="78">
        <v>100</v>
      </c>
      <c r="V521" s="78">
        <v>100</v>
      </c>
      <c r="W521" s="78">
        <v>100</v>
      </c>
      <c r="X521" s="86">
        <v>4500</v>
      </c>
      <c r="Y521" s="86">
        <v>4932</v>
      </c>
      <c r="Z521" s="87">
        <v>3500</v>
      </c>
      <c r="AA521" s="88">
        <v>1000</v>
      </c>
      <c r="AB521" s="89">
        <v>44470</v>
      </c>
      <c r="AC521" s="90"/>
      <c r="AD521" s="91" t="str">
        <f>VLOOKUP($G521,'[1]datos totales (FINAL) 2022'!$A$2:$F$408,3,FALSE)</f>
        <v>SI</v>
      </c>
      <c r="AE521" s="78" t="str">
        <f>VLOOKUP($G521,'[1]datos totales (FINAL) 2022'!$A$2:$F$408,4,FALSE)</f>
        <v>OBJETIVO 4: GARANTIZAR UNA EDUCACIÓN INCLUSIVA, EQUITATIVA Y DE CALIDAD Y PROMOVER OPORTUNIDADES DE APRENDIZAJE DURANTE TODA LA VIDA PARA TODOS</v>
      </c>
      <c r="AF521" s="92">
        <f>VLOOKUP($G521,'[1]datos totales (FINAL) 2022'!$A$2:$F$408,5,FALSE)</f>
        <v>0</v>
      </c>
      <c r="AG521" s="93">
        <f>VLOOKUP($G521,'[1]datos totales (FINAL) 2022'!$A$2:$F$408,6,FALSE)</f>
        <v>0</v>
      </c>
    </row>
    <row r="522" spans="1:33" ht="46.5" customHeight="1" x14ac:dyDescent="0.25">
      <c r="A522" s="78" t="s">
        <v>3629</v>
      </c>
      <c r="B522" s="78" t="s">
        <v>3629</v>
      </c>
      <c r="C522" s="79" t="s">
        <v>119</v>
      </c>
      <c r="D522" s="78" t="s">
        <v>3614</v>
      </c>
      <c r="E522" s="78" t="s">
        <v>2843</v>
      </c>
      <c r="F522" s="78" t="s">
        <v>2883</v>
      </c>
      <c r="G522" s="92" t="s">
        <v>3641</v>
      </c>
      <c r="H522" s="92" t="s">
        <v>3642</v>
      </c>
      <c r="I522" s="78" t="s">
        <v>4588</v>
      </c>
      <c r="J522" s="78" t="s">
        <v>4590</v>
      </c>
      <c r="K522" s="80" t="s">
        <v>119</v>
      </c>
      <c r="L522" s="81"/>
      <c r="M522" s="82">
        <v>475</v>
      </c>
      <c r="N522" s="78"/>
      <c r="O522" s="78" t="s">
        <v>385</v>
      </c>
      <c r="P522" s="83"/>
      <c r="Q522" s="84" t="s">
        <v>233</v>
      </c>
      <c r="R522" s="84"/>
      <c r="S522" s="84"/>
      <c r="T522" s="85" t="s">
        <v>4580</v>
      </c>
      <c r="U522" s="78">
        <v>100</v>
      </c>
      <c r="V522" s="78">
        <v>50</v>
      </c>
      <c r="W522" s="78">
        <v>50</v>
      </c>
      <c r="X522" s="86">
        <v>475</v>
      </c>
      <c r="Y522" s="86"/>
      <c r="Z522" s="87">
        <v>475</v>
      </c>
      <c r="AA522" s="88">
        <v>0</v>
      </c>
      <c r="AB522" s="89">
        <v>44470</v>
      </c>
      <c r="AC522" s="90"/>
      <c r="AD522" s="91" t="str">
        <f>VLOOKUP($G522,'[1]datos totales (FINAL) 2022'!$A$2:$F$408,3,FALSE)</f>
        <v>SI</v>
      </c>
      <c r="AE522" s="78" t="str">
        <f>VLOOKUP($G522,'[1]datos totales (FINAL) 2022'!$A$2:$F$408,4,FALSE)</f>
        <v>OBJETIVO 4: GARANTIZAR UNA EDUCACIÓN INCLUSIVA, EQUITATIVA Y DE CALIDAD Y PROMOVER OPORTUNIDADES DE APRENDIZAJE DURANTE TODA LA VIDA PARA TODOS</v>
      </c>
      <c r="AF522" s="92">
        <f>VLOOKUP($G522,'[1]datos totales (FINAL) 2022'!$A$2:$F$408,5,FALSE)</f>
        <v>0</v>
      </c>
      <c r="AG522" s="93">
        <f>VLOOKUP($G522,'[1]datos totales (FINAL) 2022'!$A$2:$F$408,6,FALSE)</f>
        <v>0</v>
      </c>
    </row>
    <row r="523" spans="1:33" ht="46.5" customHeight="1" x14ac:dyDescent="0.25">
      <c r="A523" s="78" t="s">
        <v>3629</v>
      </c>
      <c r="B523" s="78" t="s">
        <v>3629</v>
      </c>
      <c r="C523" s="79" t="s">
        <v>119</v>
      </c>
      <c r="D523" s="78" t="s">
        <v>3614</v>
      </c>
      <c r="E523" s="78" t="s">
        <v>2843</v>
      </c>
      <c r="F523" s="78" t="s">
        <v>2883</v>
      </c>
      <c r="G523" s="92" t="s">
        <v>3641</v>
      </c>
      <c r="H523" s="92" t="s">
        <v>3642</v>
      </c>
      <c r="I523" s="78" t="s">
        <v>4591</v>
      </c>
      <c r="J523" s="78" t="s">
        <v>4592</v>
      </c>
      <c r="K523" s="80" t="s">
        <v>119</v>
      </c>
      <c r="L523" s="81"/>
      <c r="M523" s="82">
        <v>300</v>
      </c>
      <c r="N523" s="78"/>
      <c r="O523" s="78" t="s">
        <v>385</v>
      </c>
      <c r="P523" s="83"/>
      <c r="Q523" s="84" t="s">
        <v>233</v>
      </c>
      <c r="R523" s="84"/>
      <c r="S523" s="84"/>
      <c r="T523" s="85" t="s">
        <v>4593</v>
      </c>
      <c r="U523" s="78">
        <v>200</v>
      </c>
      <c r="V523" s="78">
        <v>200</v>
      </c>
      <c r="W523" s="78">
        <v>200</v>
      </c>
      <c r="X523" s="86">
        <v>0</v>
      </c>
      <c r="Y523" s="86"/>
      <c r="Z523" s="87">
        <v>300</v>
      </c>
      <c r="AA523" s="88">
        <v>-300</v>
      </c>
      <c r="AB523" s="89"/>
      <c r="AC523" s="90"/>
      <c r="AD523" s="91" t="str">
        <f>VLOOKUP($G523,'[1]datos totales (FINAL) 2022'!$A$2:$F$408,3,FALSE)</f>
        <v>SI</v>
      </c>
      <c r="AE523" s="78" t="str">
        <f>VLOOKUP($G523,'[1]datos totales (FINAL) 2022'!$A$2:$F$408,4,FALSE)</f>
        <v>OBJETIVO 4: GARANTIZAR UNA EDUCACIÓN INCLUSIVA, EQUITATIVA Y DE CALIDAD Y PROMOVER OPORTUNIDADES DE APRENDIZAJE DURANTE TODA LA VIDA PARA TODOS</v>
      </c>
      <c r="AF523" s="92">
        <f>VLOOKUP($G523,'[1]datos totales (FINAL) 2022'!$A$2:$F$408,5,FALSE)</f>
        <v>0</v>
      </c>
      <c r="AG523" s="93">
        <f>VLOOKUP($G523,'[1]datos totales (FINAL) 2022'!$A$2:$F$408,6,FALSE)</f>
        <v>0</v>
      </c>
    </row>
    <row r="524" spans="1:33" ht="46.5" customHeight="1" x14ac:dyDescent="0.25">
      <c r="A524" s="78" t="s">
        <v>3629</v>
      </c>
      <c r="B524" s="78" t="s">
        <v>3629</v>
      </c>
      <c r="C524" s="79" t="s">
        <v>119</v>
      </c>
      <c r="D524" s="78" t="s">
        <v>3614</v>
      </c>
      <c r="E524" s="78" t="s">
        <v>2843</v>
      </c>
      <c r="F524" s="78" t="s">
        <v>2883</v>
      </c>
      <c r="G524" s="92" t="s">
        <v>3641</v>
      </c>
      <c r="H524" s="92" t="s">
        <v>3642</v>
      </c>
      <c r="I524" s="78" t="s">
        <v>4591</v>
      </c>
      <c r="J524" s="78" t="s">
        <v>4594</v>
      </c>
      <c r="K524" s="80" t="s">
        <v>119</v>
      </c>
      <c r="L524" s="81"/>
      <c r="M524" s="82">
        <v>300</v>
      </c>
      <c r="N524" s="78"/>
      <c r="O524" s="78" t="s">
        <v>385</v>
      </c>
      <c r="P524" s="83"/>
      <c r="Q524" s="84" t="s">
        <v>233</v>
      </c>
      <c r="R524" s="84"/>
      <c r="S524" s="84"/>
      <c r="T524" s="85" t="s">
        <v>4595</v>
      </c>
      <c r="U524" s="78">
        <v>1</v>
      </c>
      <c r="V524" s="78">
        <v>1</v>
      </c>
      <c r="W524" s="78">
        <v>1</v>
      </c>
      <c r="X524" s="86">
        <v>300</v>
      </c>
      <c r="Y524" s="86">
        <v>300</v>
      </c>
      <c r="Z524" s="87">
        <v>300</v>
      </c>
      <c r="AA524" s="88">
        <v>0</v>
      </c>
      <c r="AB524" s="89"/>
      <c r="AC524" s="90"/>
      <c r="AD524" s="91" t="str">
        <f>VLOOKUP($G524,'[1]datos totales (FINAL) 2022'!$A$2:$F$408,3,FALSE)</f>
        <v>SI</v>
      </c>
      <c r="AE524" s="78" t="str">
        <f>VLOOKUP($G524,'[1]datos totales (FINAL) 2022'!$A$2:$F$408,4,FALSE)</f>
        <v>OBJETIVO 4: GARANTIZAR UNA EDUCACIÓN INCLUSIVA, EQUITATIVA Y DE CALIDAD Y PROMOVER OPORTUNIDADES DE APRENDIZAJE DURANTE TODA LA VIDA PARA TODOS</v>
      </c>
      <c r="AF524" s="92">
        <f>VLOOKUP($G524,'[1]datos totales (FINAL) 2022'!$A$2:$F$408,5,FALSE)</f>
        <v>0</v>
      </c>
      <c r="AG524" s="93">
        <f>VLOOKUP($G524,'[1]datos totales (FINAL) 2022'!$A$2:$F$408,6,FALSE)</f>
        <v>0</v>
      </c>
    </row>
    <row r="525" spans="1:33" ht="46.5" customHeight="1" x14ac:dyDescent="0.25">
      <c r="A525" s="78" t="s">
        <v>3629</v>
      </c>
      <c r="B525" s="78" t="s">
        <v>3629</v>
      </c>
      <c r="C525" s="79" t="s">
        <v>119</v>
      </c>
      <c r="D525" s="78" t="s">
        <v>3614</v>
      </c>
      <c r="E525" s="78" t="s">
        <v>2843</v>
      </c>
      <c r="F525" s="78" t="s">
        <v>2883</v>
      </c>
      <c r="G525" s="92" t="s">
        <v>3641</v>
      </c>
      <c r="H525" s="92" t="s">
        <v>3642</v>
      </c>
      <c r="I525" s="78" t="s">
        <v>4591</v>
      </c>
      <c r="J525" s="78" t="s">
        <v>4596</v>
      </c>
      <c r="K525" s="80" t="s">
        <v>119</v>
      </c>
      <c r="L525" s="81"/>
      <c r="M525" s="82">
        <v>600</v>
      </c>
      <c r="N525" s="78"/>
      <c r="O525" s="78" t="s">
        <v>385</v>
      </c>
      <c r="P525" s="83"/>
      <c r="Q525" s="84" t="s">
        <v>233</v>
      </c>
      <c r="R525" s="84"/>
      <c r="S525" s="84"/>
      <c r="T525" s="85" t="s">
        <v>4597</v>
      </c>
      <c r="U525" s="78">
        <v>2000</v>
      </c>
      <c r="V525" s="78">
        <v>2000</v>
      </c>
      <c r="W525" s="78">
        <v>2000</v>
      </c>
      <c r="X525" s="86">
        <v>0</v>
      </c>
      <c r="Y525" s="86"/>
      <c r="Z525" s="87">
        <v>600</v>
      </c>
      <c r="AA525" s="88">
        <v>-600</v>
      </c>
      <c r="AB525" s="89"/>
      <c r="AC525" s="90"/>
      <c r="AD525" s="91" t="str">
        <f>VLOOKUP($G525,'[1]datos totales (FINAL) 2022'!$A$2:$F$408,3,FALSE)</f>
        <v>SI</v>
      </c>
      <c r="AE525" s="78" t="str">
        <f>VLOOKUP($G525,'[1]datos totales (FINAL) 2022'!$A$2:$F$408,4,FALSE)</f>
        <v>OBJETIVO 4: GARANTIZAR UNA EDUCACIÓN INCLUSIVA, EQUITATIVA Y DE CALIDAD Y PROMOVER OPORTUNIDADES DE APRENDIZAJE DURANTE TODA LA VIDA PARA TODOS</v>
      </c>
      <c r="AF525" s="92">
        <f>VLOOKUP($G525,'[1]datos totales (FINAL) 2022'!$A$2:$F$408,5,FALSE)</f>
        <v>0</v>
      </c>
      <c r="AG525" s="93">
        <f>VLOOKUP($G525,'[1]datos totales (FINAL) 2022'!$A$2:$F$408,6,FALSE)</f>
        <v>0</v>
      </c>
    </row>
    <row r="526" spans="1:33" ht="46.5" customHeight="1" x14ac:dyDescent="0.25">
      <c r="A526" s="78" t="s">
        <v>3629</v>
      </c>
      <c r="B526" s="78" t="s">
        <v>3629</v>
      </c>
      <c r="C526" s="79" t="s">
        <v>119</v>
      </c>
      <c r="D526" s="78" t="s">
        <v>3614</v>
      </c>
      <c r="E526" s="78" t="s">
        <v>2843</v>
      </c>
      <c r="F526" s="78" t="s">
        <v>2883</v>
      </c>
      <c r="G526" s="92" t="s">
        <v>3641</v>
      </c>
      <c r="H526" s="92" t="s">
        <v>3642</v>
      </c>
      <c r="I526" s="78" t="s">
        <v>4591</v>
      </c>
      <c r="J526" s="78" t="s">
        <v>4598</v>
      </c>
      <c r="K526" s="80" t="s">
        <v>119</v>
      </c>
      <c r="L526" s="81"/>
      <c r="M526" s="82">
        <v>1500</v>
      </c>
      <c r="N526" s="78"/>
      <c r="O526" s="78" t="s">
        <v>385</v>
      </c>
      <c r="P526" s="83"/>
      <c r="Q526" s="84" t="s">
        <v>233</v>
      </c>
      <c r="R526" s="84"/>
      <c r="S526" s="84"/>
      <c r="T526" s="85" t="s">
        <v>4580</v>
      </c>
      <c r="U526" s="78">
        <v>500</v>
      </c>
      <c r="V526" s="78">
        <v>500</v>
      </c>
      <c r="W526" s="78">
        <v>500</v>
      </c>
      <c r="X526" s="86">
        <v>1500</v>
      </c>
      <c r="Y526" s="86"/>
      <c r="Z526" s="87">
        <v>1500</v>
      </c>
      <c r="AA526" s="88">
        <v>0</v>
      </c>
      <c r="AB526" s="89" t="s">
        <v>405</v>
      </c>
      <c r="AC526" s="90"/>
      <c r="AD526" s="91" t="str">
        <f>VLOOKUP($G526,'[1]datos totales (FINAL) 2022'!$A$2:$F$408,3,FALSE)</f>
        <v>SI</v>
      </c>
      <c r="AE526" s="78" t="str">
        <f>VLOOKUP($G526,'[1]datos totales (FINAL) 2022'!$A$2:$F$408,4,FALSE)</f>
        <v>OBJETIVO 4: GARANTIZAR UNA EDUCACIÓN INCLUSIVA, EQUITATIVA Y DE CALIDAD Y PROMOVER OPORTUNIDADES DE APRENDIZAJE DURANTE TODA LA VIDA PARA TODOS</v>
      </c>
      <c r="AF526" s="92">
        <f>VLOOKUP($G526,'[1]datos totales (FINAL) 2022'!$A$2:$F$408,5,FALSE)</f>
        <v>0</v>
      </c>
      <c r="AG526" s="93">
        <f>VLOOKUP($G526,'[1]datos totales (FINAL) 2022'!$A$2:$F$408,6,FALSE)</f>
        <v>0</v>
      </c>
    </row>
    <row r="527" spans="1:33" ht="46.5" customHeight="1" x14ac:dyDescent="0.25">
      <c r="A527" s="78" t="s">
        <v>3629</v>
      </c>
      <c r="B527" s="78" t="s">
        <v>3629</v>
      </c>
      <c r="C527" s="79" t="s">
        <v>119</v>
      </c>
      <c r="D527" s="78" t="s">
        <v>3614</v>
      </c>
      <c r="E527" s="78" t="s">
        <v>2843</v>
      </c>
      <c r="F527" s="78" t="s">
        <v>2883</v>
      </c>
      <c r="G527" s="92" t="s">
        <v>3641</v>
      </c>
      <c r="H527" s="92" t="s">
        <v>3642</v>
      </c>
      <c r="I527" s="78" t="s">
        <v>4591</v>
      </c>
      <c r="J527" s="78" t="s">
        <v>4599</v>
      </c>
      <c r="K527" s="80" t="s">
        <v>119</v>
      </c>
      <c r="L527" s="81"/>
      <c r="M527" s="82">
        <v>150</v>
      </c>
      <c r="N527" s="78"/>
      <c r="O527" s="78" t="s">
        <v>385</v>
      </c>
      <c r="P527" s="83"/>
      <c r="Q527" s="84" t="s">
        <v>233</v>
      </c>
      <c r="R527" s="84"/>
      <c r="S527" s="84"/>
      <c r="T527" s="85" t="s">
        <v>4580</v>
      </c>
      <c r="U527" s="78">
        <v>150</v>
      </c>
      <c r="V527" s="78">
        <v>150</v>
      </c>
      <c r="W527" s="78">
        <v>150</v>
      </c>
      <c r="X527" s="86">
        <v>150</v>
      </c>
      <c r="Y527" s="86"/>
      <c r="Z527" s="87">
        <v>150</v>
      </c>
      <c r="AA527" s="88">
        <v>0</v>
      </c>
      <c r="AB527" s="89" t="s">
        <v>405</v>
      </c>
      <c r="AC527" s="90"/>
      <c r="AD527" s="91" t="str">
        <f>VLOOKUP($G527,'[1]datos totales (FINAL) 2022'!$A$2:$F$408,3,FALSE)</f>
        <v>SI</v>
      </c>
      <c r="AE527" s="78" t="str">
        <f>VLOOKUP($G527,'[1]datos totales (FINAL) 2022'!$A$2:$F$408,4,FALSE)</f>
        <v>OBJETIVO 4: GARANTIZAR UNA EDUCACIÓN INCLUSIVA, EQUITATIVA Y DE CALIDAD Y PROMOVER OPORTUNIDADES DE APRENDIZAJE DURANTE TODA LA VIDA PARA TODOS</v>
      </c>
      <c r="AF527" s="92">
        <f>VLOOKUP($G527,'[1]datos totales (FINAL) 2022'!$A$2:$F$408,5,FALSE)</f>
        <v>0</v>
      </c>
      <c r="AG527" s="93">
        <f>VLOOKUP($G527,'[1]datos totales (FINAL) 2022'!$A$2:$F$408,6,FALSE)</f>
        <v>0</v>
      </c>
    </row>
    <row r="528" spans="1:33" ht="46.5" customHeight="1" x14ac:dyDescent="0.25">
      <c r="A528" s="78" t="s">
        <v>3629</v>
      </c>
      <c r="B528" s="78" t="s">
        <v>3629</v>
      </c>
      <c r="C528" s="79" t="s">
        <v>119</v>
      </c>
      <c r="D528" s="78" t="s">
        <v>3614</v>
      </c>
      <c r="E528" s="78" t="s">
        <v>2843</v>
      </c>
      <c r="F528" s="78" t="s">
        <v>2883</v>
      </c>
      <c r="G528" s="92" t="s">
        <v>3641</v>
      </c>
      <c r="H528" s="92" t="s">
        <v>3642</v>
      </c>
      <c r="I528" s="78" t="s">
        <v>4591</v>
      </c>
      <c r="J528" s="78" t="s">
        <v>4600</v>
      </c>
      <c r="K528" s="80" t="s">
        <v>119</v>
      </c>
      <c r="L528" s="81"/>
      <c r="M528" s="82">
        <v>800</v>
      </c>
      <c r="N528" s="78"/>
      <c r="O528" s="78" t="s">
        <v>385</v>
      </c>
      <c r="P528" s="83"/>
      <c r="Q528" s="84" t="s">
        <v>233</v>
      </c>
      <c r="R528" s="84"/>
      <c r="S528" s="84"/>
      <c r="T528" s="85" t="s">
        <v>4595</v>
      </c>
      <c r="U528" s="78">
        <v>1</v>
      </c>
      <c r="V528" s="78">
        <v>1</v>
      </c>
      <c r="W528" s="78">
        <v>1</v>
      </c>
      <c r="X528" s="86">
        <v>800</v>
      </c>
      <c r="Y528" s="86">
        <v>400</v>
      </c>
      <c r="Z528" s="87">
        <v>800</v>
      </c>
      <c r="AA528" s="88">
        <v>0</v>
      </c>
      <c r="AB528" s="89">
        <v>44470</v>
      </c>
      <c r="AC528" s="90"/>
      <c r="AD528" s="91" t="str">
        <f>VLOOKUP($G528,'[1]datos totales (FINAL) 2022'!$A$2:$F$408,3,FALSE)</f>
        <v>SI</v>
      </c>
      <c r="AE528" s="78" t="str">
        <f>VLOOKUP($G528,'[1]datos totales (FINAL) 2022'!$A$2:$F$408,4,FALSE)</f>
        <v>OBJETIVO 4: GARANTIZAR UNA EDUCACIÓN INCLUSIVA, EQUITATIVA Y DE CALIDAD Y PROMOVER OPORTUNIDADES DE APRENDIZAJE DURANTE TODA LA VIDA PARA TODOS</v>
      </c>
      <c r="AF528" s="92">
        <f>VLOOKUP($G528,'[1]datos totales (FINAL) 2022'!$A$2:$F$408,5,FALSE)</f>
        <v>0</v>
      </c>
      <c r="AG528" s="93">
        <f>VLOOKUP($G528,'[1]datos totales (FINAL) 2022'!$A$2:$F$408,6,FALSE)</f>
        <v>0</v>
      </c>
    </row>
    <row r="529" spans="1:33" ht="46.5" customHeight="1" x14ac:dyDescent="0.25">
      <c r="A529" s="78" t="s">
        <v>3629</v>
      </c>
      <c r="B529" s="78" t="s">
        <v>3629</v>
      </c>
      <c r="C529" s="79" t="s">
        <v>119</v>
      </c>
      <c r="D529" s="78" t="s">
        <v>3614</v>
      </c>
      <c r="E529" s="78" t="s">
        <v>2843</v>
      </c>
      <c r="F529" s="78" t="s">
        <v>2883</v>
      </c>
      <c r="G529" s="92" t="s">
        <v>3641</v>
      </c>
      <c r="H529" s="92" t="s">
        <v>3642</v>
      </c>
      <c r="I529" s="78" t="s">
        <v>4591</v>
      </c>
      <c r="J529" s="78" t="s">
        <v>4602</v>
      </c>
      <c r="K529" s="80" t="s">
        <v>119</v>
      </c>
      <c r="L529" s="81"/>
      <c r="M529" s="82">
        <v>3000</v>
      </c>
      <c r="N529" s="78"/>
      <c r="O529" s="78" t="s">
        <v>385</v>
      </c>
      <c r="P529" s="83"/>
      <c r="Q529" s="84" t="s">
        <v>233</v>
      </c>
      <c r="R529" s="84"/>
      <c r="S529" s="84"/>
      <c r="T529" s="85" t="s">
        <v>4580</v>
      </c>
      <c r="U529" s="78">
        <v>100</v>
      </c>
      <c r="V529" s="78">
        <v>100</v>
      </c>
      <c r="W529" s="78">
        <v>100</v>
      </c>
      <c r="X529" s="86">
        <v>2500</v>
      </c>
      <c r="Y529" s="86">
        <v>1450</v>
      </c>
      <c r="Z529" s="87">
        <v>2500</v>
      </c>
      <c r="AA529" s="88">
        <v>0</v>
      </c>
      <c r="AB529" s="89"/>
      <c r="AC529" s="90"/>
      <c r="AD529" s="91" t="str">
        <f>VLOOKUP($G529,'[1]datos totales (FINAL) 2022'!$A$2:$F$408,3,FALSE)</f>
        <v>SI</v>
      </c>
      <c r="AE529" s="78" t="str">
        <f>VLOOKUP($G529,'[1]datos totales (FINAL) 2022'!$A$2:$F$408,4,FALSE)</f>
        <v>OBJETIVO 4: GARANTIZAR UNA EDUCACIÓN INCLUSIVA, EQUITATIVA Y DE CALIDAD Y PROMOVER OPORTUNIDADES DE APRENDIZAJE DURANTE TODA LA VIDA PARA TODOS</v>
      </c>
      <c r="AF529" s="92">
        <f>VLOOKUP($G529,'[1]datos totales (FINAL) 2022'!$A$2:$F$408,5,FALSE)</f>
        <v>0</v>
      </c>
      <c r="AG529" s="93">
        <f>VLOOKUP($G529,'[1]datos totales (FINAL) 2022'!$A$2:$F$408,6,FALSE)</f>
        <v>0</v>
      </c>
    </row>
    <row r="530" spans="1:33" ht="46.5" customHeight="1" x14ac:dyDescent="0.25">
      <c r="A530" s="78" t="s">
        <v>3629</v>
      </c>
      <c r="B530" s="78" t="s">
        <v>3629</v>
      </c>
      <c r="C530" s="79" t="s">
        <v>119</v>
      </c>
      <c r="D530" s="78" t="s">
        <v>3614</v>
      </c>
      <c r="E530" s="78" t="s">
        <v>2843</v>
      </c>
      <c r="F530" s="78" t="s">
        <v>2883</v>
      </c>
      <c r="G530" s="92" t="s">
        <v>3641</v>
      </c>
      <c r="H530" s="92" t="s">
        <v>3642</v>
      </c>
      <c r="I530" s="78" t="s">
        <v>4591</v>
      </c>
      <c r="J530" s="78" t="s">
        <v>4603</v>
      </c>
      <c r="K530" s="80" t="s">
        <v>119</v>
      </c>
      <c r="L530" s="81"/>
      <c r="M530" s="82">
        <v>1000</v>
      </c>
      <c r="N530" s="78"/>
      <c r="O530" s="78" t="s">
        <v>385</v>
      </c>
      <c r="P530" s="83"/>
      <c r="Q530" s="84" t="s">
        <v>233</v>
      </c>
      <c r="R530" s="84"/>
      <c r="S530" s="84"/>
      <c r="T530" s="85" t="s">
        <v>4580</v>
      </c>
      <c r="U530" s="78">
        <v>50</v>
      </c>
      <c r="V530" s="78">
        <v>50</v>
      </c>
      <c r="W530" s="78">
        <v>50</v>
      </c>
      <c r="X530" s="86">
        <v>0</v>
      </c>
      <c r="Y530" s="86"/>
      <c r="Z530" s="87">
        <v>0</v>
      </c>
      <c r="AA530" s="88">
        <v>0</v>
      </c>
      <c r="AB530" s="89"/>
      <c r="AC530" s="90"/>
      <c r="AD530" s="91" t="str">
        <f>VLOOKUP($G530,'[1]datos totales (FINAL) 2022'!$A$2:$F$408,3,FALSE)</f>
        <v>SI</v>
      </c>
      <c r="AE530" s="78" t="str">
        <f>VLOOKUP($G530,'[1]datos totales (FINAL) 2022'!$A$2:$F$408,4,FALSE)</f>
        <v>OBJETIVO 4: GARANTIZAR UNA EDUCACIÓN INCLUSIVA, EQUITATIVA Y DE CALIDAD Y PROMOVER OPORTUNIDADES DE APRENDIZAJE DURANTE TODA LA VIDA PARA TODOS</v>
      </c>
      <c r="AF530" s="92">
        <f>VLOOKUP($G530,'[1]datos totales (FINAL) 2022'!$A$2:$F$408,5,FALSE)</f>
        <v>0</v>
      </c>
      <c r="AG530" s="93">
        <f>VLOOKUP($G530,'[1]datos totales (FINAL) 2022'!$A$2:$F$408,6,FALSE)</f>
        <v>0</v>
      </c>
    </row>
    <row r="531" spans="1:33" ht="46.5" customHeight="1" x14ac:dyDescent="0.25">
      <c r="A531" s="78" t="s">
        <v>3629</v>
      </c>
      <c r="B531" s="78" t="s">
        <v>3629</v>
      </c>
      <c r="C531" s="79" t="s">
        <v>119</v>
      </c>
      <c r="D531" s="78" t="s">
        <v>3614</v>
      </c>
      <c r="E531" s="78" t="s">
        <v>2843</v>
      </c>
      <c r="F531" s="78" t="s">
        <v>2883</v>
      </c>
      <c r="G531" s="92" t="s">
        <v>3641</v>
      </c>
      <c r="H531" s="92" t="s">
        <v>3642</v>
      </c>
      <c r="I531" s="78" t="s">
        <v>4591</v>
      </c>
      <c r="J531" s="78" t="s">
        <v>4605</v>
      </c>
      <c r="K531" s="80" t="s">
        <v>119</v>
      </c>
      <c r="L531" s="81"/>
      <c r="M531" s="82">
        <v>800</v>
      </c>
      <c r="N531" s="78"/>
      <c r="O531" s="78" t="s">
        <v>385</v>
      </c>
      <c r="P531" s="83"/>
      <c r="Q531" s="84" t="s">
        <v>233</v>
      </c>
      <c r="R531" s="84"/>
      <c r="S531" s="84"/>
      <c r="T531" s="85" t="s">
        <v>4580</v>
      </c>
      <c r="U531" s="78">
        <v>150</v>
      </c>
      <c r="V531" s="78">
        <v>200</v>
      </c>
      <c r="W531" s="78">
        <v>200</v>
      </c>
      <c r="X531" s="86">
        <v>900</v>
      </c>
      <c r="Y531" s="86"/>
      <c r="Z531" s="87">
        <v>900</v>
      </c>
      <c r="AA531" s="88">
        <v>0</v>
      </c>
      <c r="AB531" s="89" t="s">
        <v>405</v>
      </c>
      <c r="AC531" s="90"/>
      <c r="AD531" s="91" t="str">
        <f>VLOOKUP($G531,'[1]datos totales (FINAL) 2022'!$A$2:$F$408,3,FALSE)</f>
        <v>SI</v>
      </c>
      <c r="AE531" s="78" t="str">
        <f>VLOOKUP($G531,'[1]datos totales (FINAL) 2022'!$A$2:$F$408,4,FALSE)</f>
        <v>OBJETIVO 4: GARANTIZAR UNA EDUCACIÓN INCLUSIVA, EQUITATIVA Y DE CALIDAD Y PROMOVER OPORTUNIDADES DE APRENDIZAJE DURANTE TODA LA VIDA PARA TODOS</v>
      </c>
      <c r="AF531" s="92">
        <f>VLOOKUP($G531,'[1]datos totales (FINAL) 2022'!$A$2:$F$408,5,FALSE)</f>
        <v>0</v>
      </c>
      <c r="AG531" s="93">
        <f>VLOOKUP($G531,'[1]datos totales (FINAL) 2022'!$A$2:$F$408,6,FALSE)</f>
        <v>0</v>
      </c>
    </row>
    <row r="532" spans="1:33" ht="46.5" customHeight="1" x14ac:dyDescent="0.25">
      <c r="A532" s="78" t="s">
        <v>3629</v>
      </c>
      <c r="B532" s="78" t="s">
        <v>3629</v>
      </c>
      <c r="C532" s="79" t="s">
        <v>119</v>
      </c>
      <c r="D532" s="78" t="s">
        <v>3614</v>
      </c>
      <c r="E532" s="78" t="s">
        <v>2843</v>
      </c>
      <c r="F532" s="78" t="s">
        <v>2883</v>
      </c>
      <c r="G532" s="92" t="s">
        <v>3641</v>
      </c>
      <c r="H532" s="92" t="s">
        <v>3642</v>
      </c>
      <c r="I532" s="78" t="s">
        <v>4591</v>
      </c>
      <c r="J532" s="78" t="s">
        <v>4606</v>
      </c>
      <c r="K532" s="80" t="s">
        <v>119</v>
      </c>
      <c r="L532" s="81"/>
      <c r="M532" s="82">
        <v>800</v>
      </c>
      <c r="N532" s="78"/>
      <c r="O532" s="78" t="s">
        <v>385</v>
      </c>
      <c r="P532" s="83"/>
      <c r="Q532" s="84" t="s">
        <v>233</v>
      </c>
      <c r="R532" s="84"/>
      <c r="S532" s="84"/>
      <c r="T532" s="85" t="s">
        <v>4580</v>
      </c>
      <c r="U532" s="78">
        <v>150</v>
      </c>
      <c r="V532" s="78">
        <v>150</v>
      </c>
      <c r="W532" s="78">
        <v>150</v>
      </c>
      <c r="X532" s="86">
        <v>800</v>
      </c>
      <c r="Y532" s="86">
        <v>500</v>
      </c>
      <c r="Z532" s="87">
        <v>800</v>
      </c>
      <c r="AA532" s="88">
        <v>0</v>
      </c>
      <c r="AB532" s="89" t="s">
        <v>406</v>
      </c>
      <c r="AC532" s="90"/>
      <c r="AD532" s="91" t="str">
        <f>VLOOKUP($G532,'[1]datos totales (FINAL) 2022'!$A$2:$F$408,3,FALSE)</f>
        <v>SI</v>
      </c>
      <c r="AE532" s="78" t="str">
        <f>VLOOKUP($G532,'[1]datos totales (FINAL) 2022'!$A$2:$F$408,4,FALSE)</f>
        <v>OBJETIVO 4: GARANTIZAR UNA EDUCACIÓN INCLUSIVA, EQUITATIVA Y DE CALIDAD Y PROMOVER OPORTUNIDADES DE APRENDIZAJE DURANTE TODA LA VIDA PARA TODOS</v>
      </c>
      <c r="AF532" s="92">
        <f>VLOOKUP($G532,'[1]datos totales (FINAL) 2022'!$A$2:$F$408,5,FALSE)</f>
        <v>0</v>
      </c>
      <c r="AG532" s="93">
        <f>VLOOKUP($G532,'[1]datos totales (FINAL) 2022'!$A$2:$F$408,6,FALSE)</f>
        <v>0</v>
      </c>
    </row>
    <row r="533" spans="1:33" ht="46.5" customHeight="1" x14ac:dyDescent="0.25">
      <c r="A533" s="78" t="s">
        <v>3629</v>
      </c>
      <c r="B533" s="78" t="s">
        <v>3629</v>
      </c>
      <c r="C533" s="79" t="s">
        <v>119</v>
      </c>
      <c r="D533" s="78" t="s">
        <v>3614</v>
      </c>
      <c r="E533" s="78" t="s">
        <v>2843</v>
      </c>
      <c r="F533" s="78" t="s">
        <v>2883</v>
      </c>
      <c r="G533" s="92" t="s">
        <v>3641</v>
      </c>
      <c r="H533" s="92" t="s">
        <v>3642</v>
      </c>
      <c r="I533" s="78" t="s">
        <v>4591</v>
      </c>
      <c r="J533" s="78" t="s">
        <v>4607</v>
      </c>
      <c r="K533" s="80" t="s">
        <v>119</v>
      </c>
      <c r="L533" s="81"/>
      <c r="M533" s="82">
        <v>400</v>
      </c>
      <c r="N533" s="78"/>
      <c r="O533" s="78" t="s">
        <v>385</v>
      </c>
      <c r="P533" s="83"/>
      <c r="Q533" s="84" t="s">
        <v>233</v>
      </c>
      <c r="R533" s="84"/>
      <c r="S533" s="84"/>
      <c r="T533" s="85" t="s">
        <v>4580</v>
      </c>
      <c r="U533" s="78">
        <v>100</v>
      </c>
      <c r="V533" s="78">
        <v>100</v>
      </c>
      <c r="W533" s="78">
        <v>100</v>
      </c>
      <c r="X533" s="86">
        <v>600</v>
      </c>
      <c r="Y533" s="86"/>
      <c r="Z533" s="87">
        <v>800</v>
      </c>
      <c r="AA533" s="88">
        <v>-200</v>
      </c>
      <c r="AB533" s="89" t="s">
        <v>405</v>
      </c>
      <c r="AC533" s="90"/>
      <c r="AD533" s="91" t="str">
        <f>VLOOKUP($G533,'[1]datos totales (FINAL) 2022'!$A$2:$F$408,3,FALSE)</f>
        <v>SI</v>
      </c>
      <c r="AE533" s="78" t="str">
        <f>VLOOKUP($G533,'[1]datos totales (FINAL) 2022'!$A$2:$F$408,4,FALSE)</f>
        <v>OBJETIVO 4: GARANTIZAR UNA EDUCACIÓN INCLUSIVA, EQUITATIVA Y DE CALIDAD Y PROMOVER OPORTUNIDADES DE APRENDIZAJE DURANTE TODA LA VIDA PARA TODOS</v>
      </c>
      <c r="AF533" s="92">
        <f>VLOOKUP($G533,'[1]datos totales (FINAL) 2022'!$A$2:$F$408,5,FALSE)</f>
        <v>0</v>
      </c>
      <c r="AG533" s="93">
        <f>VLOOKUP($G533,'[1]datos totales (FINAL) 2022'!$A$2:$F$408,6,FALSE)</f>
        <v>0</v>
      </c>
    </row>
    <row r="534" spans="1:33" ht="46.5" hidden="1" customHeight="1" x14ac:dyDescent="0.25">
      <c r="A534" s="78" t="s">
        <v>3629</v>
      </c>
      <c r="B534" s="78" t="s">
        <v>3629</v>
      </c>
      <c r="C534" s="79" t="s">
        <v>119</v>
      </c>
      <c r="D534" s="78" t="s">
        <v>3614</v>
      </c>
      <c r="E534" s="78" t="s">
        <v>2843</v>
      </c>
      <c r="F534" s="78" t="s">
        <v>2883</v>
      </c>
      <c r="G534" s="107" t="s">
        <v>3641</v>
      </c>
      <c r="H534" s="78" t="s">
        <v>3642</v>
      </c>
      <c r="I534" s="78" t="s">
        <v>393</v>
      </c>
      <c r="J534" s="78" t="s">
        <v>396</v>
      </c>
      <c r="K534" s="80" t="s">
        <v>119</v>
      </c>
      <c r="L534" s="81"/>
      <c r="M534" s="82"/>
      <c r="N534" s="78"/>
      <c r="O534" s="78" t="s">
        <v>385</v>
      </c>
      <c r="P534" s="83"/>
      <c r="Q534" s="84" t="s">
        <v>233</v>
      </c>
      <c r="R534" s="84"/>
      <c r="S534" s="84"/>
      <c r="T534" s="85" t="s">
        <v>386</v>
      </c>
      <c r="U534" s="78">
        <v>150</v>
      </c>
      <c r="V534" s="78"/>
      <c r="W534" s="78"/>
      <c r="X534" s="86"/>
      <c r="Y534" s="86"/>
      <c r="Z534" s="87">
        <v>1000</v>
      </c>
      <c r="AA534" s="88">
        <v>-1000</v>
      </c>
      <c r="AB534" s="89" t="s">
        <v>405</v>
      </c>
      <c r="AC534" s="90"/>
      <c r="AD534" s="91" t="str">
        <f>VLOOKUP($G534,'[1]datos totales (FINAL) 2022'!$A$2:$F$408,3,FALSE)</f>
        <v>SI</v>
      </c>
      <c r="AE534" s="78" t="str">
        <f>VLOOKUP($G534,'[1]datos totales (FINAL) 2022'!$A$2:$F$408,4,FALSE)</f>
        <v>OBJETIVO 4: GARANTIZAR UNA EDUCACIÓN INCLUSIVA, EQUITATIVA Y DE CALIDAD Y PROMOVER OPORTUNIDADES DE APRENDIZAJE DURANTE TODA LA VIDA PARA TODOS</v>
      </c>
      <c r="AF534" s="92">
        <f>VLOOKUP($G534,'[1]datos totales (FINAL) 2022'!$A$2:$F$408,5,FALSE)</f>
        <v>0</v>
      </c>
      <c r="AG534" s="93">
        <f>VLOOKUP($G534,'[1]datos totales (FINAL) 2022'!$A$2:$F$408,6,FALSE)</f>
        <v>0</v>
      </c>
    </row>
    <row r="535" spans="1:33" ht="46.5" customHeight="1" x14ac:dyDescent="0.25">
      <c r="A535" s="78" t="s">
        <v>3629</v>
      </c>
      <c r="B535" s="78" t="s">
        <v>3629</v>
      </c>
      <c r="C535" s="79" t="s">
        <v>119</v>
      </c>
      <c r="D535" s="78" t="s">
        <v>3614</v>
      </c>
      <c r="E535" s="78" t="s">
        <v>2843</v>
      </c>
      <c r="F535" s="78" t="s">
        <v>2883</v>
      </c>
      <c r="G535" s="92" t="s">
        <v>3641</v>
      </c>
      <c r="H535" s="92" t="s">
        <v>3642</v>
      </c>
      <c r="I535" s="78" t="s">
        <v>393</v>
      </c>
      <c r="J535" s="78" t="s">
        <v>397</v>
      </c>
      <c r="K535" s="80" t="s">
        <v>119</v>
      </c>
      <c r="L535" s="81"/>
      <c r="M535" s="82">
        <v>4000</v>
      </c>
      <c r="N535" s="78"/>
      <c r="O535" s="78" t="s">
        <v>385</v>
      </c>
      <c r="P535" s="83"/>
      <c r="Q535" s="84" t="s">
        <v>233</v>
      </c>
      <c r="R535" s="84"/>
      <c r="S535" s="84"/>
      <c r="T535" s="85" t="s">
        <v>386</v>
      </c>
      <c r="U535" s="78">
        <v>1</v>
      </c>
      <c r="V535" s="78">
        <v>1</v>
      </c>
      <c r="W535" s="78">
        <v>100</v>
      </c>
      <c r="X535" s="86">
        <v>400</v>
      </c>
      <c r="Y535" s="86"/>
      <c r="Z535" s="87">
        <v>400</v>
      </c>
      <c r="AA535" s="88">
        <v>0</v>
      </c>
      <c r="AB535" s="89">
        <v>44136</v>
      </c>
      <c r="AC535" s="90"/>
      <c r="AD535" s="91" t="str">
        <f>VLOOKUP($G535,'[1]datos totales (FINAL) 2022'!$A$2:$F$408,3,FALSE)</f>
        <v>SI</v>
      </c>
      <c r="AE535" s="78" t="str">
        <f>VLOOKUP($G535,'[1]datos totales (FINAL) 2022'!$A$2:$F$408,4,FALSE)</f>
        <v>OBJETIVO 4: GARANTIZAR UNA EDUCACIÓN INCLUSIVA, EQUITATIVA Y DE CALIDAD Y PROMOVER OPORTUNIDADES DE APRENDIZAJE DURANTE TODA LA VIDA PARA TODOS</v>
      </c>
      <c r="AF535" s="92">
        <f>VLOOKUP($G535,'[1]datos totales (FINAL) 2022'!$A$2:$F$408,5,FALSE)</f>
        <v>0</v>
      </c>
      <c r="AG535" s="93">
        <f>VLOOKUP($G535,'[1]datos totales (FINAL) 2022'!$A$2:$F$408,6,FALSE)</f>
        <v>0</v>
      </c>
    </row>
    <row r="536" spans="1:33" ht="46.5" hidden="1" customHeight="1" x14ac:dyDescent="0.25">
      <c r="A536" s="78" t="s">
        <v>3629</v>
      </c>
      <c r="B536" s="78" t="s">
        <v>3629</v>
      </c>
      <c r="C536" s="79" t="s">
        <v>119</v>
      </c>
      <c r="D536" s="78" t="s">
        <v>3614</v>
      </c>
      <c r="E536" s="78" t="s">
        <v>2843</v>
      </c>
      <c r="F536" s="78" t="s">
        <v>2883</v>
      </c>
      <c r="G536" s="107" t="s">
        <v>3641</v>
      </c>
      <c r="H536" s="78" t="s">
        <v>3642</v>
      </c>
      <c r="I536" s="78" t="s">
        <v>393</v>
      </c>
      <c r="J536" s="78" t="s">
        <v>398</v>
      </c>
      <c r="K536" s="80" t="s">
        <v>119</v>
      </c>
      <c r="L536" s="81"/>
      <c r="M536" s="82"/>
      <c r="N536" s="78"/>
      <c r="O536" s="78" t="s">
        <v>385</v>
      </c>
      <c r="P536" s="83"/>
      <c r="Q536" s="84" t="s">
        <v>233</v>
      </c>
      <c r="R536" s="84"/>
      <c r="S536" s="84"/>
      <c r="T536" s="85" t="s">
        <v>389</v>
      </c>
      <c r="U536" s="78">
        <v>1</v>
      </c>
      <c r="V536" s="78"/>
      <c r="W536" s="78"/>
      <c r="X536" s="86">
        <v>3000</v>
      </c>
      <c r="Y536" s="86"/>
      <c r="Z536" s="87">
        <v>3000</v>
      </c>
      <c r="AA536" s="88">
        <v>0</v>
      </c>
      <c r="AB536" s="89" t="s">
        <v>407</v>
      </c>
      <c r="AC536" s="90"/>
      <c r="AD536" s="91" t="str">
        <f>VLOOKUP($G536,'[1]datos totales (FINAL) 2022'!$A$2:$F$408,3,FALSE)</f>
        <v>SI</v>
      </c>
      <c r="AE536" s="78" t="str">
        <f>VLOOKUP($G536,'[1]datos totales (FINAL) 2022'!$A$2:$F$408,4,FALSE)</f>
        <v>OBJETIVO 4: GARANTIZAR UNA EDUCACIÓN INCLUSIVA, EQUITATIVA Y DE CALIDAD Y PROMOVER OPORTUNIDADES DE APRENDIZAJE DURANTE TODA LA VIDA PARA TODOS</v>
      </c>
      <c r="AF536" s="92">
        <f>VLOOKUP($G536,'[1]datos totales (FINAL) 2022'!$A$2:$F$408,5,FALSE)</f>
        <v>0</v>
      </c>
      <c r="AG536" s="93">
        <f>VLOOKUP($G536,'[1]datos totales (FINAL) 2022'!$A$2:$F$408,6,FALSE)</f>
        <v>0</v>
      </c>
    </row>
    <row r="537" spans="1:33" ht="46.5" hidden="1" customHeight="1" x14ac:dyDescent="0.25">
      <c r="A537" s="78" t="s">
        <v>3629</v>
      </c>
      <c r="B537" s="78" t="s">
        <v>3629</v>
      </c>
      <c r="C537" s="79" t="s">
        <v>119</v>
      </c>
      <c r="D537" s="78" t="s">
        <v>3614</v>
      </c>
      <c r="E537" s="78" t="s">
        <v>2843</v>
      </c>
      <c r="F537" s="78" t="s">
        <v>2883</v>
      </c>
      <c r="G537" s="78" t="s">
        <v>3641</v>
      </c>
      <c r="H537" s="78" t="s">
        <v>3642</v>
      </c>
      <c r="I537" s="78" t="s">
        <v>4609</v>
      </c>
      <c r="J537" s="78" t="s">
        <v>4610</v>
      </c>
      <c r="K537" s="80" t="s">
        <v>119</v>
      </c>
      <c r="L537" s="81"/>
      <c r="M537" s="82"/>
      <c r="N537" s="78"/>
      <c r="O537" s="78" t="s">
        <v>385</v>
      </c>
      <c r="P537" s="83"/>
      <c r="Q537" s="84" t="s">
        <v>233</v>
      </c>
      <c r="R537" s="84"/>
      <c r="S537" s="84"/>
      <c r="T537" s="85" t="s">
        <v>4612</v>
      </c>
      <c r="U537" s="78">
        <v>5</v>
      </c>
      <c r="V537" s="78">
        <v>5</v>
      </c>
      <c r="W537" s="78">
        <v>5</v>
      </c>
      <c r="X537" s="86">
        <v>300</v>
      </c>
      <c r="Y537" s="86"/>
      <c r="Z537" s="87">
        <v>0</v>
      </c>
      <c r="AA537" s="88">
        <v>300</v>
      </c>
      <c r="AB537" s="89" t="s">
        <v>407</v>
      </c>
      <c r="AC537" s="90"/>
      <c r="AD537" s="91" t="str">
        <f>VLOOKUP($G537,'[1]datos totales (FINAL) 2022'!$A$2:$F$408,3,FALSE)</f>
        <v>SI</v>
      </c>
      <c r="AE537" s="78" t="str">
        <f>VLOOKUP($G537,'[1]datos totales (FINAL) 2022'!$A$2:$F$408,4,FALSE)</f>
        <v>OBJETIVO 4: GARANTIZAR UNA EDUCACIÓN INCLUSIVA, EQUITATIVA Y DE CALIDAD Y PROMOVER OPORTUNIDADES DE APRENDIZAJE DURANTE TODA LA VIDA PARA TODOS</v>
      </c>
      <c r="AF537" s="92">
        <f>VLOOKUP($G537,'[1]datos totales (FINAL) 2022'!$A$2:$F$408,5,FALSE)</f>
        <v>0</v>
      </c>
      <c r="AG537" s="93">
        <f>VLOOKUP($G537,'[1]datos totales (FINAL) 2022'!$A$2:$F$408,6,FALSE)</f>
        <v>0</v>
      </c>
    </row>
    <row r="538" spans="1:33" ht="46.5" hidden="1" customHeight="1" x14ac:dyDescent="0.25">
      <c r="A538" s="78" t="s">
        <v>3629</v>
      </c>
      <c r="B538" s="78" t="s">
        <v>2814</v>
      </c>
      <c r="C538" s="79" t="s">
        <v>119</v>
      </c>
      <c r="D538" s="78" t="s">
        <v>5297</v>
      </c>
      <c r="E538" s="78" t="s">
        <v>2843</v>
      </c>
      <c r="F538" s="78" t="s">
        <v>498</v>
      </c>
      <c r="G538" s="78" t="s">
        <v>5298</v>
      </c>
      <c r="H538" s="78" t="s">
        <v>3643</v>
      </c>
      <c r="I538" s="78"/>
      <c r="J538" s="78"/>
      <c r="K538" s="80"/>
      <c r="L538" s="81">
        <v>64102.68</v>
      </c>
      <c r="M538" s="82">
        <v>0</v>
      </c>
      <c r="N538" s="78"/>
      <c r="O538" s="78"/>
      <c r="P538" s="83"/>
      <c r="Q538" s="84"/>
      <c r="R538" s="84"/>
      <c r="S538" s="84"/>
      <c r="T538" s="85"/>
      <c r="U538" s="78"/>
      <c r="V538" s="78"/>
      <c r="W538" s="78"/>
      <c r="X538" s="86"/>
      <c r="Y538" s="86"/>
      <c r="Z538" s="87"/>
      <c r="AA538" s="88"/>
      <c r="AB538" s="89"/>
      <c r="AC538" s="90"/>
      <c r="AD538" s="94" t="s">
        <v>232</v>
      </c>
      <c r="AE538" s="89" t="s">
        <v>218</v>
      </c>
      <c r="AF538" s="95"/>
      <c r="AG538" s="96" t="s">
        <v>5246</v>
      </c>
    </row>
    <row r="539" spans="1:33" ht="46.5" customHeight="1" x14ac:dyDescent="0.25">
      <c r="A539" s="78" t="s">
        <v>3629</v>
      </c>
      <c r="B539" s="78" t="s">
        <v>3629</v>
      </c>
      <c r="C539" s="79" t="s">
        <v>172</v>
      </c>
      <c r="D539" s="78" t="s">
        <v>2845</v>
      </c>
      <c r="E539" s="78" t="s">
        <v>2843</v>
      </c>
      <c r="F539" s="78" t="s">
        <v>494</v>
      </c>
      <c r="G539" s="92" t="s">
        <v>3644</v>
      </c>
      <c r="H539" s="92" t="s">
        <v>3645</v>
      </c>
      <c r="I539" s="78" t="s">
        <v>420</v>
      </c>
      <c r="J539" s="78" t="s">
        <v>421</v>
      </c>
      <c r="K539" s="80" t="s">
        <v>172</v>
      </c>
      <c r="L539" s="81">
        <v>4000</v>
      </c>
      <c r="M539" s="82">
        <v>4000</v>
      </c>
      <c r="N539" s="78"/>
      <c r="O539" s="78" t="s">
        <v>424</v>
      </c>
      <c r="P539" s="83"/>
      <c r="Q539" s="84"/>
      <c r="R539" s="84"/>
      <c r="S539" s="84"/>
      <c r="T539" s="85"/>
      <c r="U539" s="78"/>
      <c r="V539" s="78"/>
      <c r="W539" s="78"/>
      <c r="X539" s="86">
        <v>4000</v>
      </c>
      <c r="Y539" s="86">
        <v>521.38</v>
      </c>
      <c r="Z539" s="87">
        <v>4000</v>
      </c>
      <c r="AA539" s="88"/>
      <c r="AB539" s="89"/>
      <c r="AC539" s="90"/>
      <c r="AD539" s="91" t="str">
        <f>VLOOKUP($G539,'[1]datos totales (FINAL) 2022'!$A$2:$F$408,3,FALSE)</f>
        <v>SI</v>
      </c>
      <c r="AE539" s="78" t="str">
        <f>VLOOKUP($G539,'[1]datos totales (FINAL) 2022'!$A$2:$F$408,4,FALSE)</f>
        <v>OBJETIVO 4: GARANTIZAR UNA EDUCACIÓN INCLUSIVA, EQUITATIVA Y DE CALIDAD Y PROMOVER OPORTUNIDADES DE APRENDIZAJE DURANTE TODA LA VIDA PARA TODOS</v>
      </c>
      <c r="AF539" s="92">
        <f>VLOOKUP($G539,'[1]datos totales (FINAL) 2022'!$A$2:$F$408,5,FALSE)</f>
        <v>0</v>
      </c>
      <c r="AG539" s="93">
        <f>VLOOKUP($G539,'[1]datos totales (FINAL) 2022'!$A$2:$F$408,6,FALSE)</f>
        <v>0</v>
      </c>
    </row>
    <row r="540" spans="1:33" ht="46.5" hidden="1" customHeight="1" x14ac:dyDescent="0.25">
      <c r="A540" s="78" t="s">
        <v>3629</v>
      </c>
      <c r="B540" s="78" t="s">
        <v>3629</v>
      </c>
      <c r="C540" s="79" t="s">
        <v>172</v>
      </c>
      <c r="D540" s="78" t="s">
        <v>2845</v>
      </c>
      <c r="E540" s="78" t="s">
        <v>2843</v>
      </c>
      <c r="F540" s="78" t="s">
        <v>494</v>
      </c>
      <c r="G540" s="78" t="s">
        <v>3644</v>
      </c>
      <c r="H540" s="78" t="s">
        <v>3645</v>
      </c>
      <c r="I540" s="78" t="s">
        <v>420</v>
      </c>
      <c r="J540" s="78" t="s">
        <v>422</v>
      </c>
      <c r="K540" s="80" t="s">
        <v>172</v>
      </c>
      <c r="L540" s="81"/>
      <c r="M540" s="82"/>
      <c r="N540" s="78"/>
      <c r="O540" s="78" t="s">
        <v>424</v>
      </c>
      <c r="P540" s="83"/>
      <c r="Q540" s="84"/>
      <c r="R540" s="84"/>
      <c r="S540" s="84"/>
      <c r="T540" s="85"/>
      <c r="U540" s="78"/>
      <c r="V540" s="78"/>
      <c r="W540" s="78"/>
      <c r="X540" s="86"/>
      <c r="Y540" s="86"/>
      <c r="Z540" s="87"/>
      <c r="AA540" s="88"/>
      <c r="AB540" s="89"/>
      <c r="AC540" s="90"/>
      <c r="AD540" s="91" t="str">
        <f>VLOOKUP($G540,'[1]datos totales (FINAL) 2022'!$A$2:$F$408,3,FALSE)</f>
        <v>SI</v>
      </c>
      <c r="AE540" s="78" t="str">
        <f>VLOOKUP($G540,'[1]datos totales (FINAL) 2022'!$A$2:$F$408,4,FALSE)</f>
        <v>OBJETIVO 4: GARANTIZAR UNA EDUCACIÓN INCLUSIVA, EQUITATIVA Y DE CALIDAD Y PROMOVER OPORTUNIDADES DE APRENDIZAJE DURANTE TODA LA VIDA PARA TODOS</v>
      </c>
      <c r="AF540" s="92">
        <f>VLOOKUP($G540,'[1]datos totales (FINAL) 2022'!$A$2:$F$408,5,FALSE)</f>
        <v>0</v>
      </c>
      <c r="AG540" s="93">
        <f>VLOOKUP($G540,'[1]datos totales (FINAL) 2022'!$A$2:$F$408,6,FALSE)</f>
        <v>0</v>
      </c>
    </row>
    <row r="541" spans="1:33" ht="46.5" hidden="1" customHeight="1" x14ac:dyDescent="0.25">
      <c r="A541" s="78" t="s">
        <v>3629</v>
      </c>
      <c r="B541" s="78" t="s">
        <v>3629</v>
      </c>
      <c r="C541" s="79" t="s">
        <v>172</v>
      </c>
      <c r="D541" s="78" t="s">
        <v>2845</v>
      </c>
      <c r="E541" s="78" t="s">
        <v>2843</v>
      </c>
      <c r="F541" s="78" t="s">
        <v>494</v>
      </c>
      <c r="G541" s="78" t="s">
        <v>3644</v>
      </c>
      <c r="H541" s="78" t="s">
        <v>3645</v>
      </c>
      <c r="I541" s="78" t="s">
        <v>420</v>
      </c>
      <c r="J541" s="78" t="s">
        <v>423</v>
      </c>
      <c r="K541" s="80" t="s">
        <v>172</v>
      </c>
      <c r="L541" s="81"/>
      <c r="M541" s="82"/>
      <c r="N541" s="78"/>
      <c r="O541" s="78" t="s">
        <v>424</v>
      </c>
      <c r="P541" s="83"/>
      <c r="Q541" s="84"/>
      <c r="R541" s="84"/>
      <c r="S541" s="84"/>
      <c r="T541" s="85"/>
      <c r="U541" s="78"/>
      <c r="V541" s="78"/>
      <c r="W541" s="78"/>
      <c r="X541" s="86"/>
      <c r="Y541" s="86"/>
      <c r="Z541" s="87"/>
      <c r="AA541" s="88"/>
      <c r="AB541" s="89"/>
      <c r="AC541" s="90"/>
      <c r="AD541" s="91" t="str">
        <f>VLOOKUP($G541,'[1]datos totales (FINAL) 2022'!$A$2:$F$408,3,FALSE)</f>
        <v>SI</v>
      </c>
      <c r="AE541" s="78" t="str">
        <f>VLOOKUP($G541,'[1]datos totales (FINAL) 2022'!$A$2:$F$408,4,FALSE)</f>
        <v>OBJETIVO 4: GARANTIZAR UNA EDUCACIÓN INCLUSIVA, EQUITATIVA Y DE CALIDAD Y PROMOVER OPORTUNIDADES DE APRENDIZAJE DURANTE TODA LA VIDA PARA TODOS</v>
      </c>
      <c r="AF541" s="92">
        <f>VLOOKUP($G541,'[1]datos totales (FINAL) 2022'!$A$2:$F$408,5,FALSE)</f>
        <v>0</v>
      </c>
      <c r="AG541" s="93">
        <f>VLOOKUP($G541,'[1]datos totales (FINAL) 2022'!$A$2:$F$408,6,FALSE)</f>
        <v>0</v>
      </c>
    </row>
    <row r="542" spans="1:33" ht="46.5" hidden="1" customHeight="1" x14ac:dyDescent="0.25">
      <c r="A542" s="78" t="s">
        <v>3646</v>
      </c>
      <c r="B542" s="78" t="s">
        <v>3646</v>
      </c>
      <c r="C542" s="79" t="s">
        <v>120</v>
      </c>
      <c r="D542" s="78" t="s">
        <v>3663</v>
      </c>
      <c r="E542" s="78" t="s">
        <v>2911</v>
      </c>
      <c r="F542" s="78" t="s">
        <v>3174</v>
      </c>
      <c r="G542" s="78" t="s">
        <v>3664</v>
      </c>
      <c r="H542" s="78" t="s">
        <v>3665</v>
      </c>
      <c r="I542" s="89"/>
      <c r="J542" s="89"/>
      <c r="K542" s="89"/>
      <c r="L542" s="81">
        <v>47000</v>
      </c>
      <c r="M542" s="82">
        <v>0</v>
      </c>
      <c r="N542" s="89"/>
      <c r="O542" s="89"/>
      <c r="P542" s="108"/>
      <c r="Q542" s="84"/>
      <c r="R542" s="84"/>
      <c r="S542" s="84"/>
      <c r="T542" s="109"/>
      <c r="U542" s="89"/>
      <c r="V542" s="89"/>
      <c r="W542" s="89"/>
      <c r="X542" s="89"/>
      <c r="Y542" s="89"/>
      <c r="Z542" s="89"/>
      <c r="AA542" s="89"/>
      <c r="AB542" s="89"/>
      <c r="AC542" s="90"/>
      <c r="AD542" s="94" t="s">
        <v>232</v>
      </c>
      <c r="AE542" s="89" t="s">
        <v>218</v>
      </c>
      <c r="AF542" s="95"/>
      <c r="AG542" s="96" t="s">
        <v>5246</v>
      </c>
    </row>
    <row r="543" spans="1:33" ht="46.5" customHeight="1" x14ac:dyDescent="0.25">
      <c r="A543" s="78" t="s">
        <v>3646</v>
      </c>
      <c r="B543" s="78" t="s">
        <v>3646</v>
      </c>
      <c r="C543" s="79" t="s">
        <v>120</v>
      </c>
      <c r="D543" s="78" t="s">
        <v>3677</v>
      </c>
      <c r="E543" s="78" t="s">
        <v>2911</v>
      </c>
      <c r="F543" s="78" t="s">
        <v>3678</v>
      </c>
      <c r="G543" s="92" t="s">
        <v>2715</v>
      </c>
      <c r="H543" s="92" t="s">
        <v>2716</v>
      </c>
      <c r="I543" s="89" t="s">
        <v>1013</v>
      </c>
      <c r="J543" s="89" t="s">
        <v>1024</v>
      </c>
      <c r="K543" s="89" t="s">
        <v>120</v>
      </c>
      <c r="L543" s="81">
        <v>9000</v>
      </c>
      <c r="M543" s="82">
        <v>9000</v>
      </c>
      <c r="N543" s="89" t="s">
        <v>109</v>
      </c>
      <c r="O543" s="89" t="s">
        <v>1025</v>
      </c>
      <c r="P543" s="108"/>
      <c r="Q543" s="84" t="s">
        <v>232</v>
      </c>
      <c r="R543" s="84" t="s">
        <v>218</v>
      </c>
      <c r="S543" s="84"/>
      <c r="T543" s="109" t="s">
        <v>4754</v>
      </c>
      <c r="U543" s="89" t="s">
        <v>4755</v>
      </c>
      <c r="V543" s="89" t="s">
        <v>4756</v>
      </c>
      <c r="W543" s="89" t="s">
        <v>4757</v>
      </c>
      <c r="X543" s="86">
        <v>9000</v>
      </c>
      <c r="Y543" s="86">
        <v>0</v>
      </c>
      <c r="Z543" s="87">
        <v>9000</v>
      </c>
      <c r="AA543" s="88">
        <v>0</v>
      </c>
      <c r="AB543" s="89"/>
      <c r="AC543" s="90"/>
      <c r="AD543" s="94" t="s">
        <v>232</v>
      </c>
      <c r="AE543" s="89" t="s">
        <v>219</v>
      </c>
      <c r="AF543" s="95"/>
      <c r="AG543" s="96" t="s">
        <v>5188</v>
      </c>
    </row>
    <row r="544" spans="1:33" ht="46.5" hidden="1" customHeight="1" x14ac:dyDescent="0.25">
      <c r="A544" s="78" t="s">
        <v>3646</v>
      </c>
      <c r="B544" s="78" t="s">
        <v>3646</v>
      </c>
      <c r="C544" s="79" t="s">
        <v>120</v>
      </c>
      <c r="D544" s="78" t="s">
        <v>2845</v>
      </c>
      <c r="E544" s="78" t="s">
        <v>2843</v>
      </c>
      <c r="F544" s="78" t="s">
        <v>494</v>
      </c>
      <c r="G544" s="78" t="s">
        <v>3653</v>
      </c>
      <c r="H544" s="78" t="s">
        <v>3654</v>
      </c>
      <c r="I544" s="89"/>
      <c r="J544" s="89"/>
      <c r="K544" s="89"/>
      <c r="L544" s="81">
        <v>6500</v>
      </c>
      <c r="M544" s="82"/>
      <c r="N544" s="89"/>
      <c r="O544" s="89"/>
      <c r="P544" s="108"/>
      <c r="Q544" s="84"/>
      <c r="R544" s="84"/>
      <c r="S544" s="84"/>
      <c r="T544" s="109"/>
      <c r="U544" s="89"/>
      <c r="V544" s="89"/>
      <c r="W544" s="89"/>
      <c r="X544" s="86"/>
      <c r="Y544" s="86"/>
      <c r="Z544" s="87"/>
      <c r="AA544" s="88"/>
      <c r="AB544" s="89"/>
      <c r="AC544" s="90"/>
      <c r="AD544" s="94" t="s">
        <v>232</v>
      </c>
      <c r="AE544" s="89" t="s">
        <v>231</v>
      </c>
      <c r="AF544" s="95"/>
      <c r="AG544" s="96" t="s">
        <v>5299</v>
      </c>
    </row>
    <row r="545" spans="1:33" ht="46.5" customHeight="1" x14ac:dyDescent="0.25">
      <c r="A545" s="78" t="s">
        <v>3646</v>
      </c>
      <c r="B545" s="78" t="s">
        <v>3646</v>
      </c>
      <c r="C545" s="79" t="s">
        <v>120</v>
      </c>
      <c r="D545" s="78" t="s">
        <v>3655</v>
      </c>
      <c r="E545" s="78" t="s">
        <v>2843</v>
      </c>
      <c r="F545" s="78" t="s">
        <v>3656</v>
      </c>
      <c r="G545" s="92" t="s">
        <v>3657</v>
      </c>
      <c r="H545" s="92" t="s">
        <v>3658</v>
      </c>
      <c r="I545" s="89" t="s">
        <v>1009</v>
      </c>
      <c r="J545" s="89" t="s">
        <v>1010</v>
      </c>
      <c r="K545" s="89" t="s">
        <v>120</v>
      </c>
      <c r="L545" s="81">
        <v>20000</v>
      </c>
      <c r="M545" s="82">
        <v>20000</v>
      </c>
      <c r="N545" s="89" t="s">
        <v>109</v>
      </c>
      <c r="O545" s="89" t="s">
        <v>1011</v>
      </c>
      <c r="P545" s="108" t="s">
        <v>1012</v>
      </c>
      <c r="Q545" s="84" t="s">
        <v>232</v>
      </c>
      <c r="R545" s="84" t="s">
        <v>218</v>
      </c>
      <c r="S545" s="84"/>
      <c r="T545" s="109" t="s">
        <v>4749</v>
      </c>
      <c r="U545" s="89" t="s">
        <v>4750</v>
      </c>
      <c r="V545" s="89" t="s">
        <v>4751</v>
      </c>
      <c r="W545" s="89" t="s">
        <v>4752</v>
      </c>
      <c r="X545" s="86">
        <v>20000</v>
      </c>
      <c r="Y545" s="86">
        <v>19609.740000000002</v>
      </c>
      <c r="Z545" s="87">
        <v>20000</v>
      </c>
      <c r="AA545" s="88">
        <v>0</v>
      </c>
      <c r="AB545" s="89"/>
      <c r="AC545" s="90"/>
      <c r="AD545" s="91" t="str">
        <f>VLOOKUP($G545,'[1]datos totales (FINAL) 2022'!$A$2:$F$408,3,FALSE)</f>
        <v>SI</v>
      </c>
      <c r="AE545" s="78" t="str">
        <f>VLOOKUP($G545,'[1]datos totales (FINAL) 2022'!$A$2:$F$408,4,FALSE)</f>
        <v>OBJETIVO 4: GARANTIZAR UNA EDUCACIÓN INCLUSIVA, EQUITATIVA Y DE CALIDAD Y PROMOVER OPORTUNIDADES DE APRENDIZAJE DURANTE TODA LA VIDA PARA TODOS</v>
      </c>
      <c r="AF545" s="92" t="str">
        <f>VLOOKUP($G545,'[1]datos totales (FINAL) 2022'!$A$2:$F$408,5,FALSE)</f>
        <v>Metas 4.3, 4.4, 4.5 y 4.c</v>
      </c>
      <c r="AG545" s="93" t="str">
        <f>VLOOKUP($G545,'[1]datos totales (FINAL) 2022'!$A$2:$F$408,6,FALSE)</f>
        <v>También ODS 10 y 17</v>
      </c>
    </row>
    <row r="546" spans="1:33" ht="46.5" customHeight="1" x14ac:dyDescent="0.25">
      <c r="A546" s="78" t="s">
        <v>3646</v>
      </c>
      <c r="B546" s="78" t="s">
        <v>3646</v>
      </c>
      <c r="C546" s="79" t="s">
        <v>120</v>
      </c>
      <c r="D546" s="78" t="s">
        <v>3659</v>
      </c>
      <c r="E546" s="78" t="s">
        <v>2843</v>
      </c>
      <c r="F546" s="78" t="s">
        <v>2883</v>
      </c>
      <c r="G546" s="92" t="s">
        <v>3660</v>
      </c>
      <c r="H546" s="92" t="s">
        <v>3661</v>
      </c>
      <c r="I546" s="89" t="s">
        <v>979</v>
      </c>
      <c r="J546" s="89" t="s">
        <v>980</v>
      </c>
      <c r="K546" s="89" t="s">
        <v>120</v>
      </c>
      <c r="L546" s="81">
        <v>35000</v>
      </c>
      <c r="M546" s="82">
        <v>35000</v>
      </c>
      <c r="N546" s="89" t="s">
        <v>109</v>
      </c>
      <c r="O546" s="89" t="s">
        <v>981</v>
      </c>
      <c r="P546" s="108"/>
      <c r="Q546" s="84" t="s">
        <v>232</v>
      </c>
      <c r="R546" s="84" t="s">
        <v>231</v>
      </c>
      <c r="S546" s="84"/>
      <c r="T546" s="109" t="s">
        <v>982</v>
      </c>
      <c r="U546" s="89" t="s">
        <v>983</v>
      </c>
      <c r="V546" s="89" t="s">
        <v>984</v>
      </c>
      <c r="W546" s="89" t="s">
        <v>4748</v>
      </c>
      <c r="X546" s="86">
        <v>35000</v>
      </c>
      <c r="Y546" s="86">
        <v>18355.54</v>
      </c>
      <c r="Z546" s="87">
        <v>35000</v>
      </c>
      <c r="AA546" s="88">
        <v>0</v>
      </c>
      <c r="AB546" s="89"/>
      <c r="AC546" s="90"/>
      <c r="AD546" s="91" t="str">
        <f>VLOOKUP($G546,'[1]datos totales (FINAL) 2022'!$A$2:$F$408,3,FALSE)</f>
        <v>SI</v>
      </c>
      <c r="AE546" s="78" t="str">
        <f>VLOOKUP($G546,'[1]datos totales (FINAL) 2022'!$A$2:$F$408,4,FALSE)</f>
        <v>OBJETIVO 4: GARANTIZAR UNA EDUCACIÓN INCLUSIVA, EQUITATIVA Y DE CALIDAD Y PROMOVER OPORTUNIDADES DE APRENDIZAJE DURANTE TODA LA VIDA PARA TODOS</v>
      </c>
      <c r="AF546" s="92" t="str">
        <f>VLOOKUP($G546,'[1]datos totales (FINAL) 2022'!$A$2:$F$408,5,FALSE)</f>
        <v>Metas 4.3, 4.4, 4.5 y 4.c</v>
      </c>
      <c r="AG546" s="93" t="str">
        <f>VLOOKUP($G546,'[1]datos totales (FINAL) 2022'!$A$2:$F$408,6,FALSE)</f>
        <v>También ODS 17</v>
      </c>
    </row>
    <row r="547" spans="1:33" ht="46.5" customHeight="1" x14ac:dyDescent="0.25">
      <c r="A547" s="78" t="s">
        <v>3646</v>
      </c>
      <c r="B547" s="78" t="s">
        <v>3646</v>
      </c>
      <c r="C547" s="79" t="s">
        <v>120</v>
      </c>
      <c r="D547" s="78" t="s">
        <v>3662</v>
      </c>
      <c r="E547" s="78" t="s">
        <v>2911</v>
      </c>
      <c r="F547" s="78" t="s">
        <v>585</v>
      </c>
      <c r="G547" s="92" t="s">
        <v>2704</v>
      </c>
      <c r="H547" s="92" t="s">
        <v>2705</v>
      </c>
      <c r="I547" s="89" t="s">
        <v>1013</v>
      </c>
      <c r="J547" s="89" t="s">
        <v>1014</v>
      </c>
      <c r="K547" s="89" t="s">
        <v>120</v>
      </c>
      <c r="L547" s="81">
        <v>10000</v>
      </c>
      <c r="M547" s="82">
        <v>10000</v>
      </c>
      <c r="N547" s="89" t="s">
        <v>109</v>
      </c>
      <c r="O547" s="89" t="s">
        <v>1015</v>
      </c>
      <c r="P547" s="108"/>
      <c r="Q547" s="84" t="s">
        <v>232</v>
      </c>
      <c r="R547" s="84" t="s">
        <v>216</v>
      </c>
      <c r="S547" s="84"/>
      <c r="T547" s="109" t="s">
        <v>4745</v>
      </c>
      <c r="U547" s="89" t="s">
        <v>4746</v>
      </c>
      <c r="V547" s="89" t="s">
        <v>4747</v>
      </c>
      <c r="W547" s="89" t="s">
        <v>4746</v>
      </c>
      <c r="X547" s="86">
        <v>10000</v>
      </c>
      <c r="Y547" s="86">
        <v>10000</v>
      </c>
      <c r="Z547" s="87">
        <v>10000</v>
      </c>
      <c r="AA547" s="105">
        <v>0</v>
      </c>
      <c r="AB547" s="89"/>
      <c r="AC547" s="90"/>
      <c r="AD547" s="94" t="s">
        <v>232</v>
      </c>
      <c r="AE547" s="89" t="s">
        <v>216</v>
      </c>
      <c r="AF547" s="95" t="s">
        <v>5300</v>
      </c>
      <c r="AG547" s="96"/>
    </row>
    <row r="548" spans="1:33" ht="46.5" customHeight="1" x14ac:dyDescent="0.25">
      <c r="A548" s="78" t="s">
        <v>3646</v>
      </c>
      <c r="B548" s="78" t="s">
        <v>3646</v>
      </c>
      <c r="C548" s="79" t="s">
        <v>120</v>
      </c>
      <c r="D548" s="78" t="s">
        <v>3666</v>
      </c>
      <c r="E548" s="78" t="s">
        <v>2843</v>
      </c>
      <c r="F548" s="78" t="s">
        <v>3667</v>
      </c>
      <c r="G548" s="92" t="s">
        <v>3668</v>
      </c>
      <c r="H548" s="92" t="s">
        <v>3669</v>
      </c>
      <c r="I548" s="89" t="s">
        <v>979</v>
      </c>
      <c r="J548" s="89" t="s">
        <v>1003</v>
      </c>
      <c r="K548" s="89" t="s">
        <v>120</v>
      </c>
      <c r="L548" s="81">
        <v>0</v>
      </c>
      <c r="M548" s="82">
        <v>4000</v>
      </c>
      <c r="N548" s="89" t="s">
        <v>109</v>
      </c>
      <c r="O548" s="89" t="s">
        <v>1004</v>
      </c>
      <c r="P548" s="108"/>
      <c r="Q548" s="84" t="s">
        <v>232</v>
      </c>
      <c r="R548" s="84" t="s">
        <v>218</v>
      </c>
      <c r="S548" s="84"/>
      <c r="T548" s="109" t="s">
        <v>4759</v>
      </c>
      <c r="U548" s="89" t="s">
        <v>4760</v>
      </c>
      <c r="V548" s="89" t="s">
        <v>4761</v>
      </c>
      <c r="W548" s="89" t="s">
        <v>4760</v>
      </c>
      <c r="X548" s="86">
        <v>0</v>
      </c>
      <c r="Y548" s="86">
        <v>0</v>
      </c>
      <c r="Z548" s="87">
        <v>4000</v>
      </c>
      <c r="AA548" s="88">
        <v>-4000</v>
      </c>
      <c r="AB548" s="89"/>
      <c r="AC548" s="90"/>
      <c r="AD548" s="94" t="s">
        <v>232</v>
      </c>
      <c r="AE548" s="89" t="s">
        <v>218</v>
      </c>
      <c r="AF548" s="95"/>
      <c r="AG548" s="96" t="s">
        <v>5246</v>
      </c>
    </row>
    <row r="549" spans="1:33" ht="46.5" customHeight="1" x14ac:dyDescent="0.25">
      <c r="A549" s="78" t="s">
        <v>3646</v>
      </c>
      <c r="B549" s="78" t="s">
        <v>3646</v>
      </c>
      <c r="C549" s="79" t="s">
        <v>120</v>
      </c>
      <c r="D549" s="78" t="s">
        <v>3670</v>
      </c>
      <c r="E549" s="78" t="s">
        <v>2843</v>
      </c>
      <c r="F549" s="78" t="s">
        <v>3039</v>
      </c>
      <c r="G549" s="92" t="s">
        <v>5301</v>
      </c>
      <c r="H549" s="92" t="s">
        <v>3671</v>
      </c>
      <c r="I549" s="89" t="s">
        <v>979</v>
      </c>
      <c r="J549" s="89" t="s">
        <v>985</v>
      </c>
      <c r="K549" s="89" t="s">
        <v>120</v>
      </c>
      <c r="L549" s="81">
        <v>100000</v>
      </c>
      <c r="M549" s="82">
        <v>100000</v>
      </c>
      <c r="N549" s="89" t="s">
        <v>109</v>
      </c>
      <c r="O549" s="89" t="s">
        <v>986</v>
      </c>
      <c r="P549" s="108"/>
      <c r="Q549" s="84" t="s">
        <v>232</v>
      </c>
      <c r="R549" s="84" t="s">
        <v>231</v>
      </c>
      <c r="S549" s="84"/>
      <c r="T549" s="109" t="s">
        <v>4762</v>
      </c>
      <c r="U549" s="89" t="s">
        <v>4763</v>
      </c>
      <c r="V549" s="89" t="s">
        <v>4764</v>
      </c>
      <c r="W549" s="89" t="s">
        <v>4765</v>
      </c>
      <c r="X549" s="86">
        <v>100000</v>
      </c>
      <c r="Y549" s="86">
        <v>100000</v>
      </c>
      <c r="Z549" s="87">
        <v>100000</v>
      </c>
      <c r="AA549" s="88">
        <v>0</v>
      </c>
      <c r="AB549" s="89"/>
      <c r="AC549" s="90"/>
      <c r="AD549" s="91" t="str">
        <f>VLOOKUP($G549,'[1]datos totales (FINAL) 2022'!$A$2:$F$408,3,FALSE)</f>
        <v>SI</v>
      </c>
      <c r="AE549" s="78" t="str">
        <f>VLOOKUP($G549,'[1]datos totales (FINAL) 2022'!$A$2:$F$408,4,FALSE)</f>
        <v>OBJETIVO 4: GARANTIZAR UNA EDUCACIÓN INCLUSIVA, EQUITATIVA Y DE CALIDAD Y PROMOVER OPORTUNIDADES DE APRENDIZAJE DURANTE TODA LA VIDA PARA TODOS</v>
      </c>
      <c r="AF549" s="92" t="str">
        <f>VLOOKUP($G549,'[1]datos totales (FINAL) 2022'!$A$2:$F$408,5,FALSE)</f>
        <v>Metas 4.3, 4.4, 4.5 y 4.c</v>
      </c>
      <c r="AG549" s="93" t="str">
        <f>VLOOKUP($G549,'[1]datos totales (FINAL) 2022'!$A$2:$F$408,6,FALSE)</f>
        <v>También ODS 10, 16 (Meta 16,6) y 17</v>
      </c>
    </row>
    <row r="550" spans="1:33" ht="46.5" customHeight="1" x14ac:dyDescent="0.25">
      <c r="A550" s="78" t="s">
        <v>3646</v>
      </c>
      <c r="B550" s="78" t="s">
        <v>3646</v>
      </c>
      <c r="C550" s="79" t="s">
        <v>120</v>
      </c>
      <c r="D550" s="78" t="s">
        <v>3670</v>
      </c>
      <c r="E550" s="78" t="s">
        <v>2911</v>
      </c>
      <c r="F550" s="78" t="s">
        <v>585</v>
      </c>
      <c r="G550" s="92" t="s">
        <v>2706</v>
      </c>
      <c r="H550" s="92" t="s">
        <v>2707</v>
      </c>
      <c r="I550" s="89" t="s">
        <v>979</v>
      </c>
      <c r="J550" s="89" t="s">
        <v>991</v>
      </c>
      <c r="K550" s="89" t="s">
        <v>120</v>
      </c>
      <c r="L550" s="81">
        <v>5000</v>
      </c>
      <c r="M550" s="82">
        <v>5000</v>
      </c>
      <c r="N550" s="89" t="s">
        <v>109</v>
      </c>
      <c r="O550" s="89" t="s">
        <v>992</v>
      </c>
      <c r="P550" s="108"/>
      <c r="Q550" s="84" t="s">
        <v>232</v>
      </c>
      <c r="R550" s="84" t="s">
        <v>218</v>
      </c>
      <c r="S550" s="84"/>
      <c r="T550" s="109" t="s">
        <v>993</v>
      </c>
      <c r="U550" s="89" t="s">
        <v>4766</v>
      </c>
      <c r="V550" s="89" t="s">
        <v>994</v>
      </c>
      <c r="W550" s="89" t="s">
        <v>4766</v>
      </c>
      <c r="X550" s="86">
        <v>5000</v>
      </c>
      <c r="Y550" s="86">
        <v>0</v>
      </c>
      <c r="Z550" s="87">
        <v>5000</v>
      </c>
      <c r="AA550" s="88">
        <v>0</v>
      </c>
      <c r="AB550" s="89"/>
      <c r="AC550" s="90"/>
      <c r="AD550" s="91" t="str">
        <f>VLOOKUP($G550,'[1]datos totales (FINAL) 2022'!$A$2:$F$408,3,FALSE)</f>
        <v>SI</v>
      </c>
      <c r="AE550" s="78" t="str">
        <f>VLOOKUP($G550,'[1]datos totales (FINAL) 2022'!$A$2:$F$408,4,FALSE)</f>
        <v>OBJETIVO 4: GARANTIZAR UNA EDUCACIÓN INCLUSIVA, EQUITATIVA Y DE CALIDAD Y PROMOVER OPORTUNIDADES DE APRENDIZAJE DURANTE TODA LA VIDA PARA TODOS</v>
      </c>
      <c r="AF550" s="92" t="str">
        <f>VLOOKUP($G550,'[1]datos totales (FINAL) 2022'!$A$2:$F$408,5,FALSE)</f>
        <v>Metas 4.3, 4.4, 4.5 y 4.c</v>
      </c>
      <c r="AG550" s="93" t="str">
        <f>VLOOKUP($G550,'[1]datos totales (FINAL) 2022'!$A$2:$F$408,6,FALSE)</f>
        <v>También ODS 10 y 17</v>
      </c>
    </row>
    <row r="551" spans="1:33" ht="46.5" customHeight="1" x14ac:dyDescent="0.25">
      <c r="A551" s="78" t="s">
        <v>3646</v>
      </c>
      <c r="B551" s="78" t="s">
        <v>3646</v>
      </c>
      <c r="C551" s="79" t="s">
        <v>120</v>
      </c>
      <c r="D551" s="78" t="s">
        <v>3670</v>
      </c>
      <c r="E551" s="78" t="s">
        <v>2911</v>
      </c>
      <c r="F551" s="78" t="s">
        <v>3500</v>
      </c>
      <c r="G551" s="92" t="s">
        <v>2708</v>
      </c>
      <c r="H551" s="92" t="s">
        <v>2709</v>
      </c>
      <c r="I551" s="89" t="s">
        <v>979</v>
      </c>
      <c r="J551" s="89" t="s">
        <v>987</v>
      </c>
      <c r="K551" s="89" t="s">
        <v>120</v>
      </c>
      <c r="L551" s="81">
        <v>16000</v>
      </c>
      <c r="M551" s="82">
        <v>16000</v>
      </c>
      <c r="N551" s="89" t="s">
        <v>109</v>
      </c>
      <c r="O551" s="89" t="s">
        <v>988</v>
      </c>
      <c r="P551" s="108"/>
      <c r="Q551" s="84" t="s">
        <v>232</v>
      </c>
      <c r="R551" s="84" t="s">
        <v>218</v>
      </c>
      <c r="S551" s="84"/>
      <c r="T551" s="109" t="s">
        <v>4767</v>
      </c>
      <c r="U551" s="89" t="s">
        <v>989</v>
      </c>
      <c r="V551" s="89" t="s">
        <v>990</v>
      </c>
      <c r="W551" s="89" t="s">
        <v>989</v>
      </c>
      <c r="X551" s="86">
        <v>16000</v>
      </c>
      <c r="Y551" s="86">
        <v>11000</v>
      </c>
      <c r="Z551" s="87">
        <v>16000</v>
      </c>
      <c r="AA551" s="88">
        <v>0</v>
      </c>
      <c r="AB551" s="89"/>
      <c r="AC551" s="90"/>
      <c r="AD551" s="91" t="str">
        <f>VLOOKUP($G551,'[1]datos totales (FINAL) 2022'!$A$2:$F$408,3,FALSE)</f>
        <v>SI</v>
      </c>
      <c r="AE551" s="78" t="str">
        <f>VLOOKUP($G551,'[1]datos totales (FINAL) 2022'!$A$2:$F$408,4,FALSE)</f>
        <v>OBJETIVO 4: GARANTIZAR UNA EDUCACIÓN INCLUSIVA, EQUITATIVA Y DE CALIDAD Y PROMOVER OPORTUNIDADES DE APRENDIZAJE DURANTE TODA LA VIDA PARA TODOS</v>
      </c>
      <c r="AF551" s="92" t="str">
        <f>VLOOKUP($G551,'[1]datos totales (FINAL) 2022'!$A$2:$F$408,5,FALSE)</f>
        <v>Metas 4.3, 4.4, 4.5 y 4.c</v>
      </c>
      <c r="AG551" s="93" t="str">
        <f>VLOOKUP($G551,'[1]datos totales (FINAL) 2022'!$A$2:$F$408,6,FALSE)</f>
        <v>También ODS 8 (meta 8.6), 10 y 17</v>
      </c>
    </row>
    <row r="552" spans="1:33" ht="46.5" customHeight="1" x14ac:dyDescent="0.25">
      <c r="A552" s="78" t="s">
        <v>3646</v>
      </c>
      <c r="B552" s="78" t="s">
        <v>3646</v>
      </c>
      <c r="C552" s="79" t="s">
        <v>120</v>
      </c>
      <c r="D552" s="78" t="s">
        <v>3647</v>
      </c>
      <c r="E552" s="78" t="s">
        <v>2911</v>
      </c>
      <c r="F552" s="78" t="s">
        <v>585</v>
      </c>
      <c r="G552" s="92" t="s">
        <v>2710</v>
      </c>
      <c r="H552" s="92" t="s">
        <v>1052</v>
      </c>
      <c r="I552" s="89" t="s">
        <v>979</v>
      </c>
      <c r="J552" s="89" t="s">
        <v>995</v>
      </c>
      <c r="K552" s="89" t="s">
        <v>120</v>
      </c>
      <c r="L552" s="81">
        <v>10000</v>
      </c>
      <c r="M552" s="82">
        <v>9000</v>
      </c>
      <c r="N552" s="89" t="s">
        <v>109</v>
      </c>
      <c r="O552" s="89" t="s">
        <v>996</v>
      </c>
      <c r="P552" s="108"/>
      <c r="Q552" s="84" t="s">
        <v>232</v>
      </c>
      <c r="R552" s="84" t="s">
        <v>218</v>
      </c>
      <c r="S552" s="84"/>
      <c r="T552" s="109" t="s">
        <v>997</v>
      </c>
      <c r="U552" s="89" t="s">
        <v>4768</v>
      </c>
      <c r="V552" s="89" t="s">
        <v>4756</v>
      </c>
      <c r="W552" s="89" t="s">
        <v>998</v>
      </c>
      <c r="X552" s="86">
        <v>10000</v>
      </c>
      <c r="Y552" s="86">
        <v>0</v>
      </c>
      <c r="Z552" s="87">
        <v>9000</v>
      </c>
      <c r="AA552" s="88">
        <v>1000</v>
      </c>
      <c r="AB552" s="89"/>
      <c r="AC552" s="90"/>
      <c r="AD552" s="91" t="str">
        <f>VLOOKUP($G552,'[1]datos totales (FINAL) 2022'!$A$2:$F$408,3,FALSE)</f>
        <v>SI</v>
      </c>
      <c r="AE552" s="78" t="str">
        <f>VLOOKUP($G552,'[1]datos totales (FINAL) 2022'!$A$2:$F$408,4,FALSE)</f>
        <v>OBJETIVO 4: GARANTIZAR UNA EDUCACIÓN INCLUSIVA, EQUITATIVA Y DE CALIDAD Y PROMOVER OPORTUNIDADES DE APRENDIZAJE DURANTE TODA LA VIDA PARA TODOS</v>
      </c>
      <c r="AF552" s="92" t="str">
        <f>VLOOKUP($G552,'[1]datos totales (FINAL) 2022'!$A$2:$F$408,5,FALSE)</f>
        <v>Metas 4.3, 4.4, 4.5 y 4.c</v>
      </c>
      <c r="AG552" s="93" t="str">
        <f>VLOOKUP($G552,'[1]datos totales (FINAL) 2022'!$A$2:$F$408,6,FALSE)</f>
        <v>También ODS 10 y 17. Vinculado al ODS 8 (meta 8.5 y 8.6)</v>
      </c>
    </row>
    <row r="553" spans="1:33" ht="46.5" customHeight="1" x14ac:dyDescent="0.25">
      <c r="A553" s="78" t="s">
        <v>3646</v>
      </c>
      <c r="B553" s="78" t="s">
        <v>3646</v>
      </c>
      <c r="C553" s="79" t="s">
        <v>120</v>
      </c>
      <c r="D553" s="78" t="s">
        <v>3672</v>
      </c>
      <c r="E553" s="78" t="s">
        <v>2911</v>
      </c>
      <c r="F553" s="78" t="s">
        <v>3673</v>
      </c>
      <c r="G553" s="92" t="s">
        <v>2795</v>
      </c>
      <c r="H553" s="92" t="s">
        <v>2796</v>
      </c>
      <c r="I553" s="89" t="s">
        <v>1013</v>
      </c>
      <c r="J553" s="89" t="s">
        <v>1018</v>
      </c>
      <c r="K553" s="89" t="s">
        <v>120</v>
      </c>
      <c r="L553" s="81">
        <v>0</v>
      </c>
      <c r="M553" s="82">
        <v>4000</v>
      </c>
      <c r="N553" s="89" t="s">
        <v>109</v>
      </c>
      <c r="O553" s="89" t="s">
        <v>1020</v>
      </c>
      <c r="P553" s="108">
        <v>4000</v>
      </c>
      <c r="Q553" s="84" t="s">
        <v>232</v>
      </c>
      <c r="R553" s="84" t="s">
        <v>218</v>
      </c>
      <c r="S553" s="84"/>
      <c r="T553" s="109" t="s">
        <v>4769</v>
      </c>
      <c r="U553" s="89" t="s">
        <v>4770</v>
      </c>
      <c r="V553" s="89" t="s">
        <v>4771</v>
      </c>
      <c r="W553" s="89">
        <v>346</v>
      </c>
      <c r="X553" s="86"/>
      <c r="Y553" s="86"/>
      <c r="Z553" s="87">
        <v>4000</v>
      </c>
      <c r="AA553" s="88">
        <v>-4000</v>
      </c>
      <c r="AB553" s="89"/>
      <c r="AC553" s="90"/>
      <c r="AD553" s="94" t="s">
        <v>232</v>
      </c>
      <c r="AE553" s="89" t="s">
        <v>231</v>
      </c>
      <c r="AF553" s="95"/>
      <c r="AG553" s="96" t="s">
        <v>5302</v>
      </c>
    </row>
    <row r="554" spans="1:33" ht="46.5" customHeight="1" x14ac:dyDescent="0.25">
      <c r="A554" s="78" t="s">
        <v>3646</v>
      </c>
      <c r="B554" s="78" t="s">
        <v>3646</v>
      </c>
      <c r="C554" s="79" t="s">
        <v>120</v>
      </c>
      <c r="D554" s="78" t="s">
        <v>3672</v>
      </c>
      <c r="E554" s="78" t="s">
        <v>3635</v>
      </c>
      <c r="F554" s="78" t="s">
        <v>3674</v>
      </c>
      <c r="G554" s="92" t="s">
        <v>2711</v>
      </c>
      <c r="H554" s="92" t="s">
        <v>2712</v>
      </c>
      <c r="I554" s="89" t="s">
        <v>1013</v>
      </c>
      <c r="J554" s="89" t="s">
        <v>1016</v>
      </c>
      <c r="K554" s="89" t="s">
        <v>120</v>
      </c>
      <c r="L554" s="81">
        <v>25000</v>
      </c>
      <c r="M554" s="82">
        <v>30000</v>
      </c>
      <c r="N554" s="89" t="s">
        <v>109</v>
      </c>
      <c r="O554" s="89" t="s">
        <v>1017</v>
      </c>
      <c r="P554" s="108"/>
      <c r="Q554" s="84" t="s">
        <v>232</v>
      </c>
      <c r="R554" s="84" t="s">
        <v>218</v>
      </c>
      <c r="S554" s="84"/>
      <c r="T554" s="109" t="s">
        <v>4674</v>
      </c>
      <c r="U554" s="89" t="s">
        <v>4772</v>
      </c>
      <c r="V554" s="89" t="s">
        <v>4772</v>
      </c>
      <c r="W554" s="89">
        <v>1</v>
      </c>
      <c r="X554" s="86">
        <v>25000</v>
      </c>
      <c r="Y554" s="86"/>
      <c r="Z554" s="87">
        <v>30000</v>
      </c>
      <c r="AA554" s="88">
        <v>-5000</v>
      </c>
      <c r="AB554" s="89"/>
      <c r="AC554" s="90"/>
      <c r="AD554" s="91" t="str">
        <f>VLOOKUP($G554,'[1]datos totales (FINAL) 2022'!$A$2:$F$408,3,FALSE)</f>
        <v>SI</v>
      </c>
      <c r="AE554" s="78" t="str">
        <f>VLOOKUP($G554,'[1]datos totales (FINAL) 2022'!$A$2:$F$408,4,FALSE)</f>
        <v>OBJETIVO 9: CONSTRUIR INFRAESTRUCTURAS RESILIENTES, PROMOVER LA INDUSTRIALIZACIÓN SOSTENIBLE Y FOMENTAR LA INNOVACIÓN</v>
      </c>
      <c r="AF554" s="92" t="str">
        <f>VLOOKUP($G554,'[1]datos totales (FINAL) 2022'!$A$2:$F$408,5,FALSE)</f>
        <v>Metas 9.1, 9.5 y 9.a</v>
      </c>
      <c r="AG554" s="93" t="str">
        <f>VLOOKUP($G554,'[1]datos totales (FINAL) 2022'!$A$2:$F$408,6,FALSE)</f>
        <v>También ODS 3, 4, 10 y 17</v>
      </c>
    </row>
    <row r="555" spans="1:33" ht="46.5" customHeight="1" x14ac:dyDescent="0.25">
      <c r="A555" s="78" t="s">
        <v>3646</v>
      </c>
      <c r="B555" s="78" t="s">
        <v>3646</v>
      </c>
      <c r="C555" s="79" t="s">
        <v>120</v>
      </c>
      <c r="D555" s="78" t="s">
        <v>3672</v>
      </c>
      <c r="E555" s="78" t="s">
        <v>3635</v>
      </c>
      <c r="F555" s="78" t="s">
        <v>3674</v>
      </c>
      <c r="G555" s="92" t="s">
        <v>2711</v>
      </c>
      <c r="H555" s="92" t="s">
        <v>2712</v>
      </c>
      <c r="I555" s="89" t="s">
        <v>1013</v>
      </c>
      <c r="J555" s="89" t="s">
        <v>1016</v>
      </c>
      <c r="K555" s="89" t="s">
        <v>120</v>
      </c>
      <c r="L555" s="81"/>
      <c r="M555" s="82">
        <v>15000</v>
      </c>
      <c r="N555" s="89" t="s">
        <v>109</v>
      </c>
      <c r="O555" s="89" t="s">
        <v>1017</v>
      </c>
      <c r="P555" s="108">
        <v>15000</v>
      </c>
      <c r="Q555" s="84" t="s">
        <v>232</v>
      </c>
      <c r="R555" s="84" t="s">
        <v>223</v>
      </c>
      <c r="S555" s="84"/>
      <c r="T555" s="109" t="s">
        <v>4683</v>
      </c>
      <c r="U555" s="89" t="s">
        <v>4772</v>
      </c>
      <c r="V555" s="89" t="s">
        <v>4774</v>
      </c>
      <c r="W555" s="89">
        <v>1</v>
      </c>
      <c r="X555" s="86"/>
      <c r="Y555" s="86"/>
      <c r="Z555" s="87">
        <v>15000</v>
      </c>
      <c r="AA555" s="88">
        <v>-15000</v>
      </c>
      <c r="AB555" s="89"/>
      <c r="AC555" s="90"/>
      <c r="AD555" s="91" t="str">
        <f>VLOOKUP($G555,'[1]datos totales (FINAL) 2022'!$A$2:$F$408,3,FALSE)</f>
        <v>SI</v>
      </c>
      <c r="AE555" s="78" t="str">
        <f>VLOOKUP($G555,'[1]datos totales (FINAL) 2022'!$A$2:$F$408,4,FALSE)</f>
        <v>OBJETIVO 9: CONSTRUIR INFRAESTRUCTURAS RESILIENTES, PROMOVER LA INDUSTRIALIZACIÓN SOSTENIBLE Y FOMENTAR LA INNOVACIÓN</v>
      </c>
      <c r="AF555" s="92" t="str">
        <f>VLOOKUP($G555,'[1]datos totales (FINAL) 2022'!$A$2:$F$408,5,FALSE)</f>
        <v>Metas 9.1, 9.5 y 9.a</v>
      </c>
      <c r="AG555" s="93" t="str">
        <f>VLOOKUP($G555,'[1]datos totales (FINAL) 2022'!$A$2:$F$408,6,FALSE)</f>
        <v>También ODS 3, 4, 10 y 17</v>
      </c>
    </row>
    <row r="556" spans="1:33" ht="46.5" customHeight="1" x14ac:dyDescent="0.25">
      <c r="A556" s="78" t="s">
        <v>3646</v>
      </c>
      <c r="B556" s="78" t="s">
        <v>3646</v>
      </c>
      <c r="C556" s="79" t="s">
        <v>120</v>
      </c>
      <c r="D556" s="78" t="s">
        <v>3675</v>
      </c>
      <c r="E556" s="78" t="s">
        <v>2911</v>
      </c>
      <c r="F556" s="78" t="s">
        <v>3441</v>
      </c>
      <c r="G556" s="92" t="s">
        <v>2713</v>
      </c>
      <c r="H556" s="92" t="s">
        <v>2714</v>
      </c>
      <c r="I556" s="89" t="s">
        <v>1013</v>
      </c>
      <c r="J556" s="89" t="s">
        <v>1029</v>
      </c>
      <c r="K556" s="89" t="s">
        <v>120</v>
      </c>
      <c r="L556" s="81">
        <v>4000</v>
      </c>
      <c r="M556" s="82">
        <v>4000</v>
      </c>
      <c r="N556" s="89" t="s">
        <v>109</v>
      </c>
      <c r="O556" s="89" t="s">
        <v>1030</v>
      </c>
      <c r="P556" s="108"/>
      <c r="Q556" s="84" t="s">
        <v>232</v>
      </c>
      <c r="R556" s="84" t="s">
        <v>218</v>
      </c>
      <c r="S556" s="84"/>
      <c r="T556" s="109" t="s">
        <v>4683</v>
      </c>
      <c r="U556" s="89" t="s">
        <v>4772</v>
      </c>
      <c r="V556" s="89" t="s">
        <v>4774</v>
      </c>
      <c r="W556" s="89">
        <v>1</v>
      </c>
      <c r="X556" s="86">
        <v>4000</v>
      </c>
      <c r="Y556" s="86">
        <v>4000</v>
      </c>
      <c r="Z556" s="87">
        <v>4000</v>
      </c>
      <c r="AA556" s="105">
        <v>0</v>
      </c>
      <c r="AB556" s="89"/>
      <c r="AC556" s="90"/>
      <c r="AD556" s="91" t="str">
        <f>VLOOKUP($G556,'[1]datos totales (FINAL) 2022'!$A$2:$F$408,3,FALSE)</f>
        <v>SI</v>
      </c>
      <c r="AE556" s="78" t="str">
        <f>VLOOKUP($G556,'[1]datos totales (FINAL) 2022'!$A$2:$F$408,4,FALSE)</f>
        <v>OBJETIVO 10: REDUCIR LA DESIGUALDAD EN Y ENTRE LOS PAÍSES</v>
      </c>
      <c r="AF556" s="92" t="str">
        <f>VLOOKUP($G556,'[1]datos totales (FINAL) 2022'!$A$2:$F$408,5,FALSE)</f>
        <v>Meta 10.2</v>
      </c>
      <c r="AG556" s="93" t="str">
        <f>VLOOKUP($G556,'[1]datos totales (FINAL) 2022'!$A$2:$F$408,6,FALSE)</f>
        <v>Tambiém ODS 1,2, 4, 5, 10, 17</v>
      </c>
    </row>
    <row r="557" spans="1:33" ht="46.5" customHeight="1" x14ac:dyDescent="0.25">
      <c r="A557" s="78" t="s">
        <v>3646</v>
      </c>
      <c r="B557" s="78" t="s">
        <v>3646</v>
      </c>
      <c r="C557" s="79" t="s">
        <v>120</v>
      </c>
      <c r="D557" s="78" t="s">
        <v>3676</v>
      </c>
      <c r="E557" s="78" t="s">
        <v>2911</v>
      </c>
      <c r="F557" s="78" t="s">
        <v>3049</v>
      </c>
      <c r="G557" s="92" t="s">
        <v>2797</v>
      </c>
      <c r="H557" s="92" t="s">
        <v>2798</v>
      </c>
      <c r="I557" s="78" t="s">
        <v>1013</v>
      </c>
      <c r="J557" s="78" t="s">
        <v>1026</v>
      </c>
      <c r="K557" s="80" t="s">
        <v>120</v>
      </c>
      <c r="L557" s="81">
        <v>0</v>
      </c>
      <c r="M557" s="82">
        <v>1500</v>
      </c>
      <c r="N557" s="78" t="s">
        <v>109</v>
      </c>
      <c r="O557" s="78" t="s">
        <v>1004</v>
      </c>
      <c r="P557" s="83"/>
      <c r="Q557" s="84" t="s">
        <v>232</v>
      </c>
      <c r="R557" s="84" t="s">
        <v>230</v>
      </c>
      <c r="S557" s="84"/>
      <c r="T557" s="85" t="s">
        <v>1027</v>
      </c>
      <c r="U557" s="78" t="s">
        <v>1028</v>
      </c>
      <c r="V557" s="78"/>
      <c r="W557" s="78" t="s">
        <v>1028</v>
      </c>
      <c r="X557" s="86"/>
      <c r="Y557" s="86"/>
      <c r="Z557" s="87">
        <v>1500</v>
      </c>
      <c r="AA557" s="88">
        <v>-1500</v>
      </c>
      <c r="AB557" s="89"/>
      <c r="AC557" s="90"/>
      <c r="AD557" s="94" t="s">
        <v>232</v>
      </c>
      <c r="AE557" s="89" t="s">
        <v>230</v>
      </c>
      <c r="AF557" s="95" t="s">
        <v>5303</v>
      </c>
      <c r="AG557" s="96" t="s">
        <v>5209</v>
      </c>
    </row>
    <row r="558" spans="1:33" ht="46.5" customHeight="1" x14ac:dyDescent="0.25">
      <c r="A558" s="78" t="s">
        <v>3646</v>
      </c>
      <c r="B558" s="78" t="s">
        <v>3646</v>
      </c>
      <c r="C558" s="79" t="s">
        <v>121</v>
      </c>
      <c r="D558" s="78" t="s">
        <v>2845</v>
      </c>
      <c r="E558" s="78" t="s">
        <v>2843</v>
      </c>
      <c r="F558" s="78" t="s">
        <v>494</v>
      </c>
      <c r="G558" s="92" t="s">
        <v>3679</v>
      </c>
      <c r="H558" s="92" t="s">
        <v>3680</v>
      </c>
      <c r="I558" s="78" t="s">
        <v>1013</v>
      </c>
      <c r="J558" s="78" t="s">
        <v>4775</v>
      </c>
      <c r="K558" s="80"/>
      <c r="L558" s="81">
        <v>8200</v>
      </c>
      <c r="M558" s="82">
        <v>2000</v>
      </c>
      <c r="N558" s="78"/>
      <c r="O558" s="78"/>
      <c r="P558" s="83"/>
      <c r="Q558" s="84"/>
      <c r="R558" s="84"/>
      <c r="S558" s="84"/>
      <c r="T558" s="85" t="s">
        <v>4777</v>
      </c>
      <c r="U558" s="78" t="s">
        <v>4772</v>
      </c>
      <c r="V558" s="78" t="s">
        <v>4772</v>
      </c>
      <c r="W558" s="78" t="s">
        <v>4778</v>
      </c>
      <c r="X558" s="86"/>
      <c r="Y558" s="86"/>
      <c r="Z558" s="87"/>
      <c r="AA558" s="88"/>
      <c r="AB558" s="89"/>
      <c r="AC558" s="90"/>
      <c r="AD558" s="91" t="str">
        <f>VLOOKUP($G558,'[1]datos totales (FINAL) 2022'!$A$2:$F$408,3,FALSE)</f>
        <v>SI</v>
      </c>
      <c r="AE558" s="78" t="str">
        <f>VLOOKUP($G558,'[1]datos totales (FINAL) 2022'!$A$2:$F$408,4,FALSE)</f>
        <v>OBJETIVO 17: REVITALIZAR LA ALIANZA MUNDIAL PARA EL DESARROLLO SOSTENIBLE</v>
      </c>
      <c r="AF558" s="92">
        <f>VLOOKUP($G558,'[1]datos totales (FINAL) 2022'!$A$2:$F$408,5,FALSE)</f>
        <v>0</v>
      </c>
      <c r="AG558" s="93" t="str">
        <f>VLOOKUP($G558,'[1]datos totales (FINAL) 2022'!$A$2:$F$408,6,FALSE)</f>
        <v>También ODS 4, 5, 10</v>
      </c>
    </row>
    <row r="559" spans="1:33" ht="46.5" customHeight="1" x14ac:dyDescent="0.25">
      <c r="A559" s="78" t="s">
        <v>3646</v>
      </c>
      <c r="B559" s="78" t="s">
        <v>3646</v>
      </c>
      <c r="C559" s="79" t="s">
        <v>121</v>
      </c>
      <c r="D559" s="78" t="s">
        <v>2859</v>
      </c>
      <c r="E559" s="78" t="s">
        <v>2843</v>
      </c>
      <c r="F559" s="78" t="s">
        <v>494</v>
      </c>
      <c r="G559" s="92" t="s">
        <v>3681</v>
      </c>
      <c r="H559" s="92" t="s">
        <v>3682</v>
      </c>
      <c r="I559" s="78" t="s">
        <v>2042</v>
      </c>
      <c r="J559" s="78" t="s">
        <v>2043</v>
      </c>
      <c r="K559" s="80" t="s">
        <v>121</v>
      </c>
      <c r="L559" s="81">
        <v>8000</v>
      </c>
      <c r="M559" s="82">
        <v>8000</v>
      </c>
      <c r="N559" s="78" t="s">
        <v>109</v>
      </c>
      <c r="O559" s="78" t="s">
        <v>2044</v>
      </c>
      <c r="P559" s="83"/>
      <c r="Q559" s="84" t="s">
        <v>232</v>
      </c>
      <c r="R559" s="84" t="s">
        <v>231</v>
      </c>
      <c r="S559" s="84" t="s">
        <v>2045</v>
      </c>
      <c r="T559" s="85" t="s">
        <v>2046</v>
      </c>
      <c r="U559" s="78">
        <v>8</v>
      </c>
      <c r="V559" s="78" t="s">
        <v>4365</v>
      </c>
      <c r="W559" s="78"/>
      <c r="X559" s="86">
        <v>8000</v>
      </c>
      <c r="Y559" s="86">
        <v>6278.51</v>
      </c>
      <c r="Z559" s="87">
        <v>8000</v>
      </c>
      <c r="AA559" s="105">
        <v>0</v>
      </c>
      <c r="AB559" s="89"/>
      <c r="AC559" s="90"/>
      <c r="AD559" s="91" t="str">
        <f>VLOOKUP($G559,'[1]datos totales (FINAL) 2022'!$A$2:$F$408,3,FALSE)</f>
        <v>SI</v>
      </c>
      <c r="AE559" s="78" t="str">
        <f>VLOOKUP($G559,'[1]datos totales (FINAL) 2022'!$A$2:$F$408,4,FALSE)</f>
        <v>OBJETIVO 17: REVITALIZAR LA ALIANZA MUNDIAL PARA EL DESARROLLO SOSTENIBLE</v>
      </c>
      <c r="AF559" s="92">
        <f>VLOOKUP($G559,'[1]datos totales (FINAL) 2022'!$A$2:$F$408,5,FALSE)</f>
        <v>0</v>
      </c>
      <c r="AG559" s="93" t="str">
        <f>VLOOKUP($G559,'[1]datos totales (FINAL) 2022'!$A$2:$F$408,6,FALSE)</f>
        <v>También ODS 4, 5, 10</v>
      </c>
    </row>
    <row r="560" spans="1:33" ht="46.5" customHeight="1" x14ac:dyDescent="0.25">
      <c r="A560" s="78" t="s">
        <v>3646</v>
      </c>
      <c r="B560" s="78" t="s">
        <v>3646</v>
      </c>
      <c r="C560" s="79" t="s">
        <v>121</v>
      </c>
      <c r="D560" s="78" t="s">
        <v>3655</v>
      </c>
      <c r="E560" s="78" t="s">
        <v>2911</v>
      </c>
      <c r="F560" s="78" t="s">
        <v>585</v>
      </c>
      <c r="G560" s="92" t="s">
        <v>2730</v>
      </c>
      <c r="H560" s="92" t="s">
        <v>2731</v>
      </c>
      <c r="I560" s="78" t="s">
        <v>2030</v>
      </c>
      <c r="J560" s="78" t="s">
        <v>2031</v>
      </c>
      <c r="K560" s="80" t="s">
        <v>121</v>
      </c>
      <c r="L560" s="81">
        <v>25000</v>
      </c>
      <c r="M560" s="82">
        <v>25000</v>
      </c>
      <c r="N560" s="78" t="s">
        <v>109</v>
      </c>
      <c r="O560" s="78" t="s">
        <v>2032</v>
      </c>
      <c r="P560" s="83"/>
      <c r="Q560" s="84" t="s">
        <v>232</v>
      </c>
      <c r="R560" s="84" t="s">
        <v>218</v>
      </c>
      <c r="S560" s="84" t="s">
        <v>231</v>
      </c>
      <c r="T560" s="85" t="s">
        <v>1961</v>
      </c>
      <c r="U560" s="78">
        <v>14</v>
      </c>
      <c r="V560" s="78">
        <v>13</v>
      </c>
      <c r="W560" s="78">
        <v>13</v>
      </c>
      <c r="X560" s="86">
        <v>25000</v>
      </c>
      <c r="Y560" s="86">
        <v>25000</v>
      </c>
      <c r="Z560" s="87">
        <v>25000</v>
      </c>
      <c r="AA560" s="88">
        <v>0</v>
      </c>
      <c r="AB560" s="89"/>
      <c r="AC560" s="90"/>
      <c r="AD560" s="91" t="str">
        <f>VLOOKUP($G560,'[1]datos totales (FINAL) 2022'!$A$2:$F$408,3,FALSE)</f>
        <v>SI</v>
      </c>
      <c r="AE560" s="78" t="str">
        <f>VLOOKUP($G560,'[1]datos totales (FINAL) 2022'!$A$2:$F$408,4,FALSE)</f>
        <v>OBJETIVO 17: REVITALIZAR LA ALIANZA MUNDIAL PARA EL DESARROLLO SOSTENIBLE</v>
      </c>
      <c r="AF560" s="92">
        <f>VLOOKUP($G560,'[1]datos totales (FINAL) 2022'!$A$2:$F$408,5,FALSE)</f>
        <v>0</v>
      </c>
      <c r="AG560" s="93" t="str">
        <f>VLOOKUP($G560,'[1]datos totales (FINAL) 2022'!$A$2:$F$408,6,FALSE)</f>
        <v>También ODS 4, 5, 10</v>
      </c>
    </row>
    <row r="561" spans="1:33" ht="46.5" customHeight="1" x14ac:dyDescent="0.25">
      <c r="A561" s="78" t="s">
        <v>3646</v>
      </c>
      <c r="B561" s="78" t="s">
        <v>3646</v>
      </c>
      <c r="C561" s="79" t="s">
        <v>121</v>
      </c>
      <c r="D561" s="78" t="s">
        <v>3655</v>
      </c>
      <c r="E561" s="78" t="s">
        <v>2911</v>
      </c>
      <c r="F561" s="78" t="s">
        <v>3683</v>
      </c>
      <c r="G561" s="92" t="s">
        <v>2732</v>
      </c>
      <c r="H561" s="92" t="s">
        <v>2733</v>
      </c>
      <c r="I561" s="78" t="s">
        <v>1969</v>
      </c>
      <c r="J561" s="78" t="s">
        <v>1970</v>
      </c>
      <c r="K561" s="80" t="s">
        <v>121</v>
      </c>
      <c r="L561" s="81">
        <v>30000</v>
      </c>
      <c r="M561" s="82">
        <v>30000</v>
      </c>
      <c r="N561" s="78" t="s">
        <v>109</v>
      </c>
      <c r="O561" s="78" t="s">
        <v>1971</v>
      </c>
      <c r="P561" s="83">
        <v>30000</v>
      </c>
      <c r="Q561" s="84" t="s">
        <v>232</v>
      </c>
      <c r="R561" s="84" t="s">
        <v>218</v>
      </c>
      <c r="S561" s="84"/>
      <c r="T561" s="85" t="s">
        <v>4692</v>
      </c>
      <c r="U561" s="78">
        <v>120</v>
      </c>
      <c r="V561" s="78">
        <v>142</v>
      </c>
      <c r="W561" s="78">
        <v>150</v>
      </c>
      <c r="X561" s="86">
        <v>30000</v>
      </c>
      <c r="Y561" s="86">
        <v>21451.88</v>
      </c>
      <c r="Z561" s="87">
        <v>30000</v>
      </c>
      <c r="AA561" s="88">
        <v>0</v>
      </c>
      <c r="AB561" s="89"/>
      <c r="AC561" s="90"/>
      <c r="AD561" s="91" t="str">
        <f>VLOOKUP($G561,'[1]datos totales (FINAL) 2022'!$A$2:$F$408,3,FALSE)</f>
        <v>SI</v>
      </c>
      <c r="AE561" s="78" t="str">
        <f>VLOOKUP($G561,'[1]datos totales (FINAL) 2022'!$A$2:$F$408,4,FALSE)</f>
        <v>OBJETIVO 4: GARANTIZAR UNA EDUCACIÓN INCLUSIVA, EQUITATIVA Y DE CALIDAD Y PROMOVER OPORTUNIDADES DE APRENDIZAJE DURANTE TODA LA VIDA PARA TODOS</v>
      </c>
      <c r="AF561" s="92">
        <f>VLOOKUP($G561,'[1]datos totales (FINAL) 2022'!$A$2:$F$408,5,FALSE)</f>
        <v>0</v>
      </c>
      <c r="AG561" s="93" t="str">
        <f>VLOOKUP($G561,'[1]datos totales (FINAL) 2022'!$A$2:$F$408,6,FALSE)</f>
        <v>También ODS 17</v>
      </c>
    </row>
    <row r="562" spans="1:33" ht="46.5" customHeight="1" x14ac:dyDescent="0.25">
      <c r="A562" s="78" t="s">
        <v>3646</v>
      </c>
      <c r="B562" s="78" t="s">
        <v>3646</v>
      </c>
      <c r="C562" s="79" t="s">
        <v>121</v>
      </c>
      <c r="D562" s="78" t="s">
        <v>3655</v>
      </c>
      <c r="E562" s="78" t="s">
        <v>2911</v>
      </c>
      <c r="F562" s="78" t="s">
        <v>3500</v>
      </c>
      <c r="G562" s="92" t="s">
        <v>2734</v>
      </c>
      <c r="H562" s="92" t="s">
        <v>2735</v>
      </c>
      <c r="I562" s="78" t="s">
        <v>2019</v>
      </c>
      <c r="J562" s="78" t="s">
        <v>2020</v>
      </c>
      <c r="K562" s="80" t="s">
        <v>121</v>
      </c>
      <c r="L562" s="81">
        <v>36000</v>
      </c>
      <c r="M562" s="82">
        <v>21000</v>
      </c>
      <c r="N562" s="78" t="s">
        <v>109</v>
      </c>
      <c r="O562" s="78" t="s">
        <v>2021</v>
      </c>
      <c r="P562" s="83"/>
      <c r="Q562" s="84" t="s">
        <v>232</v>
      </c>
      <c r="R562" s="84" t="s">
        <v>218</v>
      </c>
      <c r="S562" s="84"/>
      <c r="T562" s="85" t="s">
        <v>2022</v>
      </c>
      <c r="U562" s="78">
        <v>12</v>
      </c>
      <c r="V562" s="78">
        <v>8</v>
      </c>
      <c r="W562" s="78">
        <v>12</v>
      </c>
      <c r="X562" s="86">
        <v>36000</v>
      </c>
      <c r="Y562" s="86">
        <v>12000</v>
      </c>
      <c r="Z562" s="87">
        <v>21000</v>
      </c>
      <c r="AA562" s="88">
        <v>15000</v>
      </c>
      <c r="AB562" s="89" t="s">
        <v>2023</v>
      </c>
      <c r="AC562" s="90"/>
      <c r="AD562" s="91" t="str">
        <f>VLOOKUP($G562,'[1]datos totales (FINAL) 2022'!$A$2:$F$408,3,FALSE)</f>
        <v>SI</v>
      </c>
      <c r="AE562" s="78" t="str">
        <f>VLOOKUP($G562,'[1]datos totales (FINAL) 2022'!$A$2:$F$408,4,FALSE)</f>
        <v>OBJETIVO 4: GARANTIZAR UNA EDUCACIÓN INCLUSIVA, EQUITATIVA Y DE CALIDAD Y PROMOVER OPORTUNIDADES DE APRENDIZAJE DURANTE TODA LA VIDA PARA TODOS</v>
      </c>
      <c r="AF562" s="92">
        <f>VLOOKUP($G562,'[1]datos totales (FINAL) 2022'!$A$2:$F$408,5,FALSE)</f>
        <v>0</v>
      </c>
      <c r="AG562" s="93" t="str">
        <f>VLOOKUP($G562,'[1]datos totales (FINAL) 2022'!$A$2:$F$408,6,FALSE)</f>
        <v>También ODS 17</v>
      </c>
    </row>
    <row r="563" spans="1:33" ht="46.5" customHeight="1" x14ac:dyDescent="0.25">
      <c r="A563" s="78" t="s">
        <v>3646</v>
      </c>
      <c r="B563" s="78" t="s">
        <v>3646</v>
      </c>
      <c r="C563" s="79" t="s">
        <v>121</v>
      </c>
      <c r="D563" s="78" t="s">
        <v>3655</v>
      </c>
      <c r="E563" s="78" t="s">
        <v>2911</v>
      </c>
      <c r="F563" s="78" t="s">
        <v>3500</v>
      </c>
      <c r="G563" s="92" t="s">
        <v>2734</v>
      </c>
      <c r="H563" s="92" t="s">
        <v>2735</v>
      </c>
      <c r="I563" s="78" t="s">
        <v>2024</v>
      </c>
      <c r="J563" s="78" t="s">
        <v>2025</v>
      </c>
      <c r="K563" s="80" t="s">
        <v>121</v>
      </c>
      <c r="L563" s="81"/>
      <c r="M563" s="82">
        <v>24000</v>
      </c>
      <c r="N563" s="78" t="s">
        <v>109</v>
      </c>
      <c r="O563" s="78" t="s">
        <v>2021</v>
      </c>
      <c r="P563" s="83"/>
      <c r="Q563" s="84" t="s">
        <v>232</v>
      </c>
      <c r="R563" s="84" t="s">
        <v>218</v>
      </c>
      <c r="S563" s="84"/>
      <c r="T563" s="85"/>
      <c r="U563" s="78"/>
      <c r="V563" s="78"/>
      <c r="W563" s="78"/>
      <c r="X563" s="86"/>
      <c r="Y563" s="86"/>
      <c r="Z563" s="87">
        <v>24000</v>
      </c>
      <c r="AA563" s="88">
        <v>-24000</v>
      </c>
      <c r="AB563" s="89" t="s">
        <v>2026</v>
      </c>
      <c r="AC563" s="90"/>
      <c r="AD563" s="91" t="str">
        <f>VLOOKUP($G563,'[1]datos totales (FINAL) 2022'!$A$2:$F$408,3,FALSE)</f>
        <v>SI</v>
      </c>
      <c r="AE563" s="78" t="str">
        <f>VLOOKUP($G563,'[1]datos totales (FINAL) 2022'!$A$2:$F$408,4,FALSE)</f>
        <v>OBJETIVO 4: GARANTIZAR UNA EDUCACIÓN INCLUSIVA, EQUITATIVA Y DE CALIDAD Y PROMOVER OPORTUNIDADES DE APRENDIZAJE DURANTE TODA LA VIDA PARA TODOS</v>
      </c>
      <c r="AF563" s="92">
        <f>VLOOKUP($G563,'[1]datos totales (FINAL) 2022'!$A$2:$F$408,5,FALSE)</f>
        <v>0</v>
      </c>
      <c r="AG563" s="93" t="str">
        <f>VLOOKUP($G563,'[1]datos totales (FINAL) 2022'!$A$2:$F$408,6,FALSE)</f>
        <v>También ODS 17</v>
      </c>
    </row>
    <row r="564" spans="1:33" ht="46.5" customHeight="1" x14ac:dyDescent="0.25">
      <c r="A564" s="78" t="s">
        <v>3646</v>
      </c>
      <c r="B564" s="78" t="s">
        <v>3646</v>
      </c>
      <c r="C564" s="79" t="s">
        <v>121</v>
      </c>
      <c r="D564" s="78" t="s">
        <v>3655</v>
      </c>
      <c r="E564" s="78" t="s">
        <v>2911</v>
      </c>
      <c r="F564" s="78" t="s">
        <v>3684</v>
      </c>
      <c r="G564" s="92" t="s">
        <v>2717</v>
      </c>
      <c r="H564" s="92" t="s">
        <v>2718</v>
      </c>
      <c r="I564" s="78" t="s">
        <v>2033</v>
      </c>
      <c r="J564" s="78" t="s">
        <v>2034</v>
      </c>
      <c r="K564" s="80" t="s">
        <v>121</v>
      </c>
      <c r="L564" s="81">
        <v>18400</v>
      </c>
      <c r="M564" s="82">
        <v>23800</v>
      </c>
      <c r="N564" s="78" t="s">
        <v>109</v>
      </c>
      <c r="O564" s="78" t="s">
        <v>2035</v>
      </c>
      <c r="P564" s="83"/>
      <c r="Q564" s="84" t="s">
        <v>232</v>
      </c>
      <c r="R564" s="84" t="s">
        <v>218</v>
      </c>
      <c r="S564" s="84"/>
      <c r="T564" s="85" t="s">
        <v>2036</v>
      </c>
      <c r="U564" s="78">
        <v>7</v>
      </c>
      <c r="V564" s="78">
        <v>6</v>
      </c>
      <c r="W564" s="78">
        <v>8</v>
      </c>
      <c r="X564" s="86">
        <v>18400</v>
      </c>
      <c r="Y564" s="86">
        <v>18400</v>
      </c>
      <c r="Z564" s="87">
        <v>23800</v>
      </c>
      <c r="AA564" s="88">
        <v>-5400</v>
      </c>
      <c r="AB564" s="89" t="s">
        <v>2037</v>
      </c>
      <c r="AC564" s="90"/>
      <c r="AD564" s="91" t="str">
        <f>VLOOKUP($G564,'[1]datos totales (FINAL) 2022'!$A$2:$F$408,3,FALSE)</f>
        <v>SI</v>
      </c>
      <c r="AE564" s="78" t="str">
        <f>VLOOKUP($G564,'[1]datos totales (FINAL) 2022'!$A$2:$F$408,4,FALSE)</f>
        <v>OBJETIVO 4: GARANTIZAR UNA EDUCACIÓN INCLUSIVA, EQUITATIVA Y DE CALIDAD Y PROMOVER OPORTUNIDADES DE APRENDIZAJE DURANTE TODA LA VIDA PARA TODOS</v>
      </c>
      <c r="AF564" s="92">
        <f>VLOOKUP($G564,'[1]datos totales (FINAL) 2022'!$A$2:$F$408,5,FALSE)</f>
        <v>0</v>
      </c>
      <c r="AG564" s="93" t="str">
        <f>VLOOKUP($G564,'[1]datos totales (FINAL) 2022'!$A$2:$F$408,6,FALSE)</f>
        <v>También ODS 17</v>
      </c>
    </row>
    <row r="565" spans="1:33" ht="46.5" customHeight="1" x14ac:dyDescent="0.25">
      <c r="A565" s="78" t="s">
        <v>3646</v>
      </c>
      <c r="B565" s="78" t="s">
        <v>3646</v>
      </c>
      <c r="C565" s="79" t="s">
        <v>121</v>
      </c>
      <c r="D565" s="78" t="s">
        <v>3655</v>
      </c>
      <c r="E565" s="78" t="s">
        <v>2911</v>
      </c>
      <c r="F565" s="78" t="s">
        <v>3685</v>
      </c>
      <c r="G565" s="92" t="s">
        <v>2719</v>
      </c>
      <c r="H565" s="92" t="s">
        <v>2720</v>
      </c>
      <c r="I565" s="78" t="s">
        <v>1976</v>
      </c>
      <c r="J565" s="78" t="s">
        <v>1977</v>
      </c>
      <c r="K565" s="80" t="s">
        <v>121</v>
      </c>
      <c r="L565" s="81">
        <v>10980</v>
      </c>
      <c r="M565" s="82">
        <v>11000</v>
      </c>
      <c r="N565" s="78" t="s">
        <v>109</v>
      </c>
      <c r="O565" s="78" t="s">
        <v>1978</v>
      </c>
      <c r="P565" s="83">
        <v>11000</v>
      </c>
      <c r="Q565" s="84" t="s">
        <v>232</v>
      </c>
      <c r="R565" s="84" t="s">
        <v>218</v>
      </c>
      <c r="S565" s="84" t="s">
        <v>224</v>
      </c>
      <c r="T565" s="85" t="s">
        <v>1979</v>
      </c>
      <c r="U565" s="78">
        <v>12</v>
      </c>
      <c r="V565" s="78">
        <v>6</v>
      </c>
      <c r="W565" s="78">
        <v>10</v>
      </c>
      <c r="X565" s="86">
        <v>10980</v>
      </c>
      <c r="Y565" s="86">
        <v>0</v>
      </c>
      <c r="Z565" s="87">
        <v>11000</v>
      </c>
      <c r="AA565" s="88">
        <v>-20</v>
      </c>
      <c r="AB565" s="89" t="s">
        <v>4342</v>
      </c>
      <c r="AC565" s="90"/>
      <c r="AD565" s="91" t="str">
        <f>VLOOKUP($G565,'[1]datos totales (FINAL) 2022'!$A$2:$F$408,3,FALSE)</f>
        <v>SI</v>
      </c>
      <c r="AE565" s="78" t="str">
        <f>VLOOKUP($G565,'[1]datos totales (FINAL) 2022'!$A$2:$F$408,4,FALSE)</f>
        <v>OBJETIVO 4: GARANTIZAR UNA EDUCACIÓN INCLUSIVA, EQUITATIVA Y DE CALIDAD Y PROMOVER OPORTUNIDADES DE APRENDIZAJE DURANTE TODA LA VIDA PARA TODOS</v>
      </c>
      <c r="AF565" s="92">
        <f>VLOOKUP($G565,'[1]datos totales (FINAL) 2022'!$A$2:$F$408,5,FALSE)</f>
        <v>0</v>
      </c>
      <c r="AG565" s="93" t="str">
        <f>VLOOKUP($G565,'[1]datos totales (FINAL) 2022'!$A$2:$F$408,6,FALSE)</f>
        <v>También ODS 17</v>
      </c>
    </row>
    <row r="566" spans="1:33" ht="46.5" customHeight="1" x14ac:dyDescent="0.25">
      <c r="A566" s="78" t="s">
        <v>3646</v>
      </c>
      <c r="B566" s="78" t="s">
        <v>3646</v>
      </c>
      <c r="C566" s="79" t="s">
        <v>121</v>
      </c>
      <c r="D566" s="78" t="s">
        <v>3655</v>
      </c>
      <c r="E566" s="78" t="s">
        <v>2911</v>
      </c>
      <c r="F566" s="78" t="s">
        <v>3685</v>
      </c>
      <c r="G566" s="92" t="s">
        <v>2719</v>
      </c>
      <c r="H566" s="92" t="s">
        <v>2720</v>
      </c>
      <c r="I566" s="78" t="s">
        <v>1980</v>
      </c>
      <c r="J566" s="78" t="s">
        <v>1981</v>
      </c>
      <c r="K566" s="80" t="s">
        <v>121</v>
      </c>
      <c r="L566" s="81"/>
      <c r="M566" s="82">
        <v>32090</v>
      </c>
      <c r="N566" s="78" t="s">
        <v>109</v>
      </c>
      <c r="O566" s="78" t="s">
        <v>1978</v>
      </c>
      <c r="P566" s="83">
        <v>32090</v>
      </c>
      <c r="Q566" s="84" t="s">
        <v>232</v>
      </c>
      <c r="R566" s="84" t="s">
        <v>218</v>
      </c>
      <c r="S566" s="84" t="s">
        <v>224</v>
      </c>
      <c r="T566" s="85" t="s">
        <v>1972</v>
      </c>
      <c r="U566" s="78"/>
      <c r="V566" s="78"/>
      <c r="W566" s="78"/>
      <c r="X566" s="86"/>
      <c r="Y566" s="86"/>
      <c r="Z566" s="87">
        <v>32090</v>
      </c>
      <c r="AA566" s="88">
        <v>-32090</v>
      </c>
      <c r="AB566" s="89" t="s">
        <v>1982</v>
      </c>
      <c r="AC566" s="90"/>
      <c r="AD566" s="91" t="str">
        <f>VLOOKUP($G566,'[1]datos totales (FINAL) 2022'!$A$2:$F$408,3,FALSE)</f>
        <v>SI</v>
      </c>
      <c r="AE566" s="78" t="str">
        <f>VLOOKUP($G566,'[1]datos totales (FINAL) 2022'!$A$2:$F$408,4,FALSE)</f>
        <v>OBJETIVO 4: GARANTIZAR UNA EDUCACIÓN INCLUSIVA, EQUITATIVA Y DE CALIDAD Y PROMOVER OPORTUNIDADES DE APRENDIZAJE DURANTE TODA LA VIDA PARA TODOS</v>
      </c>
      <c r="AF566" s="92">
        <f>VLOOKUP($G566,'[1]datos totales (FINAL) 2022'!$A$2:$F$408,5,FALSE)</f>
        <v>0</v>
      </c>
      <c r="AG566" s="93" t="str">
        <f>VLOOKUP($G566,'[1]datos totales (FINAL) 2022'!$A$2:$F$408,6,FALSE)</f>
        <v>También ODS 17</v>
      </c>
    </row>
    <row r="567" spans="1:33" ht="46.5" customHeight="1" x14ac:dyDescent="0.25">
      <c r="A567" s="78" t="s">
        <v>3646</v>
      </c>
      <c r="B567" s="78" t="s">
        <v>3646</v>
      </c>
      <c r="C567" s="79" t="s">
        <v>121</v>
      </c>
      <c r="D567" s="78" t="s">
        <v>3655</v>
      </c>
      <c r="E567" s="78" t="s">
        <v>2911</v>
      </c>
      <c r="F567" s="78" t="s">
        <v>3686</v>
      </c>
      <c r="G567" s="92" t="s">
        <v>2721</v>
      </c>
      <c r="H567" s="92" t="s">
        <v>2722</v>
      </c>
      <c r="I567" s="78" t="s">
        <v>1951</v>
      </c>
      <c r="J567" s="78" t="s">
        <v>1952</v>
      </c>
      <c r="K567" s="80" t="s">
        <v>121</v>
      </c>
      <c r="L567" s="81">
        <v>24600</v>
      </c>
      <c r="M567" s="82">
        <v>24000</v>
      </c>
      <c r="N567" s="78" t="s">
        <v>109</v>
      </c>
      <c r="O567" s="78" t="s">
        <v>1953</v>
      </c>
      <c r="P567" s="83">
        <v>24000</v>
      </c>
      <c r="Q567" s="84" t="s">
        <v>232</v>
      </c>
      <c r="R567" s="84" t="s">
        <v>218</v>
      </c>
      <c r="S567" s="84"/>
      <c r="T567" s="85" t="s">
        <v>1954</v>
      </c>
      <c r="U567" s="78">
        <v>92</v>
      </c>
      <c r="V567" s="78">
        <v>0</v>
      </c>
      <c r="W567" s="78">
        <v>0</v>
      </c>
      <c r="X567" s="86">
        <v>24600</v>
      </c>
      <c r="Y567" s="86">
        <v>0</v>
      </c>
      <c r="Z567" s="87">
        <v>24000</v>
      </c>
      <c r="AA567" s="88">
        <v>600</v>
      </c>
      <c r="AB567" s="89" t="s">
        <v>1955</v>
      </c>
      <c r="AC567" s="90"/>
      <c r="AD567" s="91" t="str">
        <f>VLOOKUP($G567,'[1]datos totales (FINAL) 2022'!$A$2:$F$408,3,FALSE)</f>
        <v>SI</v>
      </c>
      <c r="AE567" s="78" t="str">
        <f>VLOOKUP($G567,'[1]datos totales (FINAL) 2022'!$A$2:$F$408,4,FALSE)</f>
        <v>OBJETIVO 4: GARANTIZAR UNA EDUCACIÓN INCLUSIVA, EQUITATIVA Y DE CALIDAD Y PROMOVER OPORTUNIDADES DE APRENDIZAJE DURANTE TODA LA VIDA PARA TODOS</v>
      </c>
      <c r="AF567" s="92">
        <f>VLOOKUP($G567,'[1]datos totales (FINAL) 2022'!$A$2:$F$408,5,FALSE)</f>
        <v>0</v>
      </c>
      <c r="AG567" s="93" t="str">
        <f>VLOOKUP($G567,'[1]datos totales (FINAL) 2022'!$A$2:$F$408,6,FALSE)</f>
        <v>También ODS 17</v>
      </c>
    </row>
    <row r="568" spans="1:33" ht="46.5" customHeight="1" x14ac:dyDescent="0.25">
      <c r="A568" s="78" t="s">
        <v>3646</v>
      </c>
      <c r="B568" s="78" t="s">
        <v>3646</v>
      </c>
      <c r="C568" s="79" t="s">
        <v>121</v>
      </c>
      <c r="D568" s="78" t="s">
        <v>3655</v>
      </c>
      <c r="E568" s="78" t="s">
        <v>2911</v>
      </c>
      <c r="F568" s="78" t="s">
        <v>3686</v>
      </c>
      <c r="G568" s="92" t="s">
        <v>2721</v>
      </c>
      <c r="H568" s="92" t="s">
        <v>2722</v>
      </c>
      <c r="I568" s="78" t="s">
        <v>1956</v>
      </c>
      <c r="J568" s="78" t="s">
        <v>5304</v>
      </c>
      <c r="K568" s="80" t="s">
        <v>121</v>
      </c>
      <c r="L568" s="81"/>
      <c r="M568" s="82">
        <v>6000</v>
      </c>
      <c r="N568" s="78" t="s">
        <v>109</v>
      </c>
      <c r="O568" s="78" t="s">
        <v>1953</v>
      </c>
      <c r="P568" s="83">
        <v>6000</v>
      </c>
      <c r="Q568" s="84" t="s">
        <v>232</v>
      </c>
      <c r="R568" s="84" t="s">
        <v>221</v>
      </c>
      <c r="S568" s="84"/>
      <c r="T568" s="85" t="s">
        <v>1954</v>
      </c>
      <c r="U568" s="78" t="s">
        <v>4365</v>
      </c>
      <c r="V568" s="78" t="s">
        <v>4365</v>
      </c>
      <c r="W568" s="78">
        <v>92</v>
      </c>
      <c r="X568" s="86"/>
      <c r="Y568" s="86"/>
      <c r="Z568" s="87">
        <v>6000</v>
      </c>
      <c r="AA568" s="88">
        <v>-6000</v>
      </c>
      <c r="AB568" s="89" t="s">
        <v>1957</v>
      </c>
      <c r="AC568" s="90"/>
      <c r="AD568" s="91" t="str">
        <f>VLOOKUP($G568,'[1]datos totales (FINAL) 2022'!$A$2:$F$408,3,FALSE)</f>
        <v>SI</v>
      </c>
      <c r="AE568" s="78" t="str">
        <f>VLOOKUP($G568,'[1]datos totales (FINAL) 2022'!$A$2:$F$408,4,FALSE)</f>
        <v>OBJETIVO 4: GARANTIZAR UNA EDUCACIÓN INCLUSIVA, EQUITATIVA Y DE CALIDAD Y PROMOVER OPORTUNIDADES DE APRENDIZAJE DURANTE TODA LA VIDA PARA TODOS</v>
      </c>
      <c r="AF568" s="92">
        <f>VLOOKUP($G568,'[1]datos totales (FINAL) 2022'!$A$2:$F$408,5,FALSE)</f>
        <v>0</v>
      </c>
      <c r="AG568" s="93" t="str">
        <f>VLOOKUP($G568,'[1]datos totales (FINAL) 2022'!$A$2:$F$408,6,FALSE)</f>
        <v>También ODS 17</v>
      </c>
    </row>
    <row r="569" spans="1:33" ht="46.5" customHeight="1" x14ac:dyDescent="0.25">
      <c r="A569" s="78" t="s">
        <v>3646</v>
      </c>
      <c r="B569" s="78" t="s">
        <v>3646</v>
      </c>
      <c r="C569" s="79" t="s">
        <v>121</v>
      </c>
      <c r="D569" s="78" t="s">
        <v>3655</v>
      </c>
      <c r="E569" s="78" t="s">
        <v>2911</v>
      </c>
      <c r="F569" s="78" t="s">
        <v>3688</v>
      </c>
      <c r="G569" s="92" t="s">
        <v>2723</v>
      </c>
      <c r="H569" s="92" t="s">
        <v>2724</v>
      </c>
      <c r="I569" s="78" t="s">
        <v>1944</v>
      </c>
      <c r="J569" s="78" t="s">
        <v>1945</v>
      </c>
      <c r="K569" s="80" t="s">
        <v>121</v>
      </c>
      <c r="L569" s="81">
        <v>561160</v>
      </c>
      <c r="M569" s="82">
        <v>402389.76000000001</v>
      </c>
      <c r="N569" s="78" t="s">
        <v>109</v>
      </c>
      <c r="O569" s="78" t="s">
        <v>1946</v>
      </c>
      <c r="P569" s="83">
        <v>402389.76000000001</v>
      </c>
      <c r="Q569" s="84" t="s">
        <v>232</v>
      </c>
      <c r="R569" s="84" t="s">
        <v>218</v>
      </c>
      <c r="S569" s="84"/>
      <c r="T569" s="85" t="s">
        <v>1947</v>
      </c>
      <c r="U569" s="78">
        <v>70</v>
      </c>
      <c r="V569" s="78">
        <v>87</v>
      </c>
      <c r="W569" s="78">
        <v>75</v>
      </c>
      <c r="X569" s="86">
        <v>561160</v>
      </c>
      <c r="Y569" s="86">
        <v>361742</v>
      </c>
      <c r="Z569" s="87">
        <v>402389.76000000001</v>
      </c>
      <c r="AA569" s="88">
        <v>158770.23999999999</v>
      </c>
      <c r="AB569" s="89" t="s">
        <v>3687</v>
      </c>
      <c r="AC569" s="90"/>
      <c r="AD569" s="91" t="str">
        <f>VLOOKUP($G569,'[1]datos totales (FINAL) 2022'!$A$2:$F$408,3,FALSE)</f>
        <v>SI</v>
      </c>
      <c r="AE569" s="78" t="str">
        <f>VLOOKUP($G569,'[1]datos totales (FINAL) 2022'!$A$2:$F$408,4,FALSE)</f>
        <v>OBJETIVO 4: GARANTIZAR UNA EDUCACIÓN INCLUSIVA, EQUITATIVA Y DE CALIDAD Y PROMOVER OPORTUNIDADES DE APRENDIZAJE DURANTE TODA LA VIDA PARA TODOS</v>
      </c>
      <c r="AF569" s="92">
        <f>VLOOKUP($G569,'[1]datos totales (FINAL) 2022'!$A$2:$F$408,5,FALSE)</f>
        <v>0</v>
      </c>
      <c r="AG569" s="93" t="str">
        <f>VLOOKUP($G569,'[1]datos totales (FINAL) 2022'!$A$2:$F$408,6,FALSE)</f>
        <v>También ODS 17</v>
      </c>
    </row>
    <row r="570" spans="1:33" ht="46.5" customHeight="1" x14ac:dyDescent="0.25">
      <c r="A570" s="78" t="s">
        <v>3646</v>
      </c>
      <c r="B570" s="78" t="s">
        <v>3646</v>
      </c>
      <c r="C570" s="79" t="s">
        <v>121</v>
      </c>
      <c r="D570" s="78" t="s">
        <v>3655</v>
      </c>
      <c r="E570" s="78" t="s">
        <v>2911</v>
      </c>
      <c r="F570" s="78" t="s">
        <v>3688</v>
      </c>
      <c r="G570" s="92" t="s">
        <v>2723</v>
      </c>
      <c r="H570" s="92" t="s">
        <v>2724</v>
      </c>
      <c r="I570" s="78" t="s">
        <v>1948</v>
      </c>
      <c r="J570" s="78" t="s">
        <v>1949</v>
      </c>
      <c r="K570" s="80" t="s">
        <v>121</v>
      </c>
      <c r="L570" s="81"/>
      <c r="M570" s="82">
        <v>74410</v>
      </c>
      <c r="N570" s="78" t="s">
        <v>109</v>
      </c>
      <c r="O570" s="78" t="s">
        <v>1946</v>
      </c>
      <c r="P570" s="83">
        <v>74410</v>
      </c>
      <c r="Q570" s="84" t="s">
        <v>232</v>
      </c>
      <c r="R570" s="84" t="s">
        <v>218</v>
      </c>
      <c r="S570" s="84"/>
      <c r="T570" s="85" t="s">
        <v>1947</v>
      </c>
      <c r="U570" s="78"/>
      <c r="V570" s="78" t="s">
        <v>4365</v>
      </c>
      <c r="W570" s="78"/>
      <c r="X570" s="86"/>
      <c r="Y570" s="86"/>
      <c r="Z570" s="87">
        <v>74410</v>
      </c>
      <c r="AA570" s="88">
        <v>-74410</v>
      </c>
      <c r="AB570" s="89" t="s">
        <v>1950</v>
      </c>
      <c r="AC570" s="90"/>
      <c r="AD570" s="91" t="str">
        <f>VLOOKUP($G570,'[1]datos totales (FINAL) 2022'!$A$2:$F$408,3,FALSE)</f>
        <v>SI</v>
      </c>
      <c r="AE570" s="78" t="str">
        <f>VLOOKUP($G570,'[1]datos totales (FINAL) 2022'!$A$2:$F$408,4,FALSE)</f>
        <v>OBJETIVO 4: GARANTIZAR UNA EDUCACIÓN INCLUSIVA, EQUITATIVA Y DE CALIDAD Y PROMOVER OPORTUNIDADES DE APRENDIZAJE DURANTE TODA LA VIDA PARA TODOS</v>
      </c>
      <c r="AF570" s="92">
        <f>VLOOKUP($G570,'[1]datos totales (FINAL) 2022'!$A$2:$F$408,5,FALSE)</f>
        <v>0</v>
      </c>
      <c r="AG570" s="93" t="str">
        <f>VLOOKUP($G570,'[1]datos totales (FINAL) 2022'!$A$2:$F$408,6,FALSE)</f>
        <v>También ODS 17</v>
      </c>
    </row>
    <row r="571" spans="1:33" ht="46.5" customHeight="1" x14ac:dyDescent="0.25">
      <c r="A571" s="78" t="s">
        <v>3646</v>
      </c>
      <c r="B571" s="78" t="s">
        <v>3646</v>
      </c>
      <c r="C571" s="79" t="s">
        <v>121</v>
      </c>
      <c r="D571" s="78" t="s">
        <v>3655</v>
      </c>
      <c r="E571" s="78" t="s">
        <v>2911</v>
      </c>
      <c r="F571" s="78" t="s">
        <v>3689</v>
      </c>
      <c r="G571" s="92" t="s">
        <v>2736</v>
      </c>
      <c r="H571" s="92" t="s">
        <v>2737</v>
      </c>
      <c r="I571" s="78" t="s">
        <v>2003</v>
      </c>
      <c r="J571" s="78" t="s">
        <v>2004</v>
      </c>
      <c r="K571" s="80" t="s">
        <v>121</v>
      </c>
      <c r="L571" s="81">
        <v>75000</v>
      </c>
      <c r="M571" s="82">
        <v>55000</v>
      </c>
      <c r="N571" s="78" t="s">
        <v>109</v>
      </c>
      <c r="O571" s="78" t="s">
        <v>2005</v>
      </c>
      <c r="P571" s="83"/>
      <c r="Q571" s="84" t="s">
        <v>232</v>
      </c>
      <c r="R571" s="84" t="s">
        <v>218</v>
      </c>
      <c r="S571" s="84"/>
      <c r="T571" s="85" t="s">
        <v>2006</v>
      </c>
      <c r="U571" s="78">
        <v>90</v>
      </c>
      <c r="V571" s="78">
        <v>100</v>
      </c>
      <c r="W571" s="78">
        <v>90</v>
      </c>
      <c r="X571" s="86">
        <v>75000</v>
      </c>
      <c r="Y571" s="86">
        <v>55000</v>
      </c>
      <c r="Z571" s="87">
        <v>55000</v>
      </c>
      <c r="AA571" s="88">
        <v>20000</v>
      </c>
      <c r="AB571" s="89" t="s">
        <v>2007</v>
      </c>
      <c r="AC571" s="90"/>
      <c r="AD571" s="91" t="str">
        <f>VLOOKUP($G571,'[1]datos totales (FINAL) 2022'!$A$2:$F$408,3,FALSE)</f>
        <v>SI</v>
      </c>
      <c r="AE571" s="78" t="str">
        <f>VLOOKUP($G571,'[1]datos totales (FINAL) 2022'!$A$2:$F$408,4,FALSE)</f>
        <v>OBJETIVO 4: GARANTIZAR UNA EDUCACIÓN INCLUSIVA, EQUITATIVA Y DE CALIDAD Y PROMOVER OPORTUNIDADES DE APRENDIZAJE DURANTE TODA LA VIDA PARA TODOS</v>
      </c>
      <c r="AF571" s="92">
        <f>VLOOKUP($G571,'[1]datos totales (FINAL) 2022'!$A$2:$F$408,5,FALSE)</f>
        <v>0</v>
      </c>
      <c r="AG571" s="93" t="str">
        <f>VLOOKUP($G571,'[1]datos totales (FINAL) 2022'!$A$2:$F$408,6,FALSE)</f>
        <v>También ODS 17</v>
      </c>
    </row>
    <row r="572" spans="1:33" ht="46.5" customHeight="1" x14ac:dyDescent="0.25">
      <c r="A572" s="78" t="s">
        <v>3646</v>
      </c>
      <c r="B572" s="78" t="s">
        <v>3646</v>
      </c>
      <c r="C572" s="79" t="s">
        <v>121</v>
      </c>
      <c r="D572" s="78" t="s">
        <v>3655</v>
      </c>
      <c r="E572" s="78" t="s">
        <v>2911</v>
      </c>
      <c r="F572" s="78" t="s">
        <v>3689</v>
      </c>
      <c r="G572" s="92" t="s">
        <v>2736</v>
      </c>
      <c r="H572" s="92" t="s">
        <v>2737</v>
      </c>
      <c r="I572" s="78" t="s">
        <v>2008</v>
      </c>
      <c r="J572" s="78" t="s">
        <v>2009</v>
      </c>
      <c r="K572" s="80" t="s">
        <v>121</v>
      </c>
      <c r="L572" s="81"/>
      <c r="M572" s="82">
        <v>20000</v>
      </c>
      <c r="N572" s="78" t="s">
        <v>109</v>
      </c>
      <c r="O572" s="78" t="s">
        <v>2005</v>
      </c>
      <c r="P572" s="83"/>
      <c r="Q572" s="84" t="s">
        <v>232</v>
      </c>
      <c r="R572" s="84" t="s">
        <v>218</v>
      </c>
      <c r="S572" s="84"/>
      <c r="T572" s="85"/>
      <c r="U572" s="78"/>
      <c r="V572" s="78" t="s">
        <v>4365</v>
      </c>
      <c r="W572" s="78" t="s">
        <v>4365</v>
      </c>
      <c r="X572" s="86"/>
      <c r="Y572" s="86"/>
      <c r="Z572" s="87">
        <v>20000</v>
      </c>
      <c r="AA572" s="88">
        <v>-20000</v>
      </c>
      <c r="AB572" s="89" t="s">
        <v>2010</v>
      </c>
      <c r="AC572" s="90"/>
      <c r="AD572" s="91" t="str">
        <f>VLOOKUP($G572,'[1]datos totales (FINAL) 2022'!$A$2:$F$408,3,FALSE)</f>
        <v>SI</v>
      </c>
      <c r="AE572" s="78" t="str">
        <f>VLOOKUP($G572,'[1]datos totales (FINAL) 2022'!$A$2:$F$408,4,FALSE)</f>
        <v>OBJETIVO 4: GARANTIZAR UNA EDUCACIÓN INCLUSIVA, EQUITATIVA Y DE CALIDAD Y PROMOVER OPORTUNIDADES DE APRENDIZAJE DURANTE TODA LA VIDA PARA TODOS</v>
      </c>
      <c r="AF572" s="92">
        <f>VLOOKUP($G572,'[1]datos totales (FINAL) 2022'!$A$2:$F$408,5,FALSE)</f>
        <v>0</v>
      </c>
      <c r="AG572" s="93" t="str">
        <f>VLOOKUP($G572,'[1]datos totales (FINAL) 2022'!$A$2:$F$408,6,FALSE)</f>
        <v>También ODS 17</v>
      </c>
    </row>
    <row r="573" spans="1:33" ht="46.5" customHeight="1" x14ac:dyDescent="0.25">
      <c r="A573" s="78" t="s">
        <v>3646</v>
      </c>
      <c r="B573" s="78" t="s">
        <v>3646</v>
      </c>
      <c r="C573" s="79" t="s">
        <v>121</v>
      </c>
      <c r="D573" s="78" t="s">
        <v>3655</v>
      </c>
      <c r="E573" s="78" t="s">
        <v>2911</v>
      </c>
      <c r="F573" s="78" t="s">
        <v>3690</v>
      </c>
      <c r="G573" s="92" t="s">
        <v>2725</v>
      </c>
      <c r="H573" s="92" t="s">
        <v>2726</v>
      </c>
      <c r="I573" s="78" t="s">
        <v>1958</v>
      </c>
      <c r="J573" s="78" t="s">
        <v>1959</v>
      </c>
      <c r="K573" s="80" t="s">
        <v>121</v>
      </c>
      <c r="L573" s="81">
        <v>40000</v>
      </c>
      <c r="M573" s="82">
        <v>40000</v>
      </c>
      <c r="N573" s="78" t="s">
        <v>109</v>
      </c>
      <c r="O573" s="78" t="s">
        <v>1960</v>
      </c>
      <c r="P573" s="83">
        <v>40000</v>
      </c>
      <c r="Q573" s="84" t="s">
        <v>232</v>
      </c>
      <c r="R573" s="84" t="s">
        <v>218</v>
      </c>
      <c r="S573" s="84"/>
      <c r="T573" s="85" t="s">
        <v>1961</v>
      </c>
      <c r="U573" s="78">
        <v>15</v>
      </c>
      <c r="V573" s="78">
        <v>20</v>
      </c>
      <c r="W573" s="78">
        <v>20</v>
      </c>
      <c r="X573" s="86">
        <v>40000</v>
      </c>
      <c r="Y573" s="86">
        <v>25885</v>
      </c>
      <c r="Z573" s="87">
        <v>40000</v>
      </c>
      <c r="AA573" s="88">
        <v>0</v>
      </c>
      <c r="AB573" s="89" t="s">
        <v>1962</v>
      </c>
      <c r="AC573" s="90"/>
      <c r="AD573" s="91" t="str">
        <f>VLOOKUP($G573,'[1]datos totales (FINAL) 2022'!$A$2:$F$408,3,FALSE)</f>
        <v>SI</v>
      </c>
      <c r="AE573" s="78" t="str">
        <f>VLOOKUP($G573,'[1]datos totales (FINAL) 2022'!$A$2:$F$408,4,FALSE)</f>
        <v>OBJETIVO 4: GARANTIZAR UNA EDUCACIÓN INCLUSIVA, EQUITATIVA Y DE CALIDAD Y PROMOVER OPORTUNIDADES DE APRENDIZAJE DURANTE TODA LA VIDA PARA TODOS</v>
      </c>
      <c r="AF573" s="92">
        <f>VLOOKUP($G573,'[1]datos totales (FINAL) 2022'!$A$2:$F$408,5,FALSE)</f>
        <v>0</v>
      </c>
      <c r="AG573" s="93" t="str">
        <f>VLOOKUP($G573,'[1]datos totales (FINAL) 2022'!$A$2:$F$408,6,FALSE)</f>
        <v>También ODS 17</v>
      </c>
    </row>
    <row r="574" spans="1:33" ht="46.5" customHeight="1" x14ac:dyDescent="0.25">
      <c r="A574" s="78" t="s">
        <v>3646</v>
      </c>
      <c r="B574" s="78" t="s">
        <v>3646</v>
      </c>
      <c r="C574" s="79" t="s">
        <v>121</v>
      </c>
      <c r="D574" s="78" t="s">
        <v>3655</v>
      </c>
      <c r="E574" s="78" t="s">
        <v>2911</v>
      </c>
      <c r="F574" s="78" t="s">
        <v>3690</v>
      </c>
      <c r="G574" s="92" t="s">
        <v>2725</v>
      </c>
      <c r="H574" s="92" t="s">
        <v>2726</v>
      </c>
      <c r="I574" s="78" t="s">
        <v>1958</v>
      </c>
      <c r="J574" s="78" t="s">
        <v>1963</v>
      </c>
      <c r="K574" s="80" t="s">
        <v>121</v>
      </c>
      <c r="L574" s="81"/>
      <c r="M574" s="82">
        <v>15415</v>
      </c>
      <c r="N574" s="78" t="s">
        <v>109</v>
      </c>
      <c r="O574" s="78" t="s">
        <v>1960</v>
      </c>
      <c r="P574" s="83">
        <v>15415</v>
      </c>
      <c r="Q574" s="84" t="s">
        <v>232</v>
      </c>
      <c r="R574" s="84" t="s">
        <v>218</v>
      </c>
      <c r="S574" s="84"/>
      <c r="T574" s="85"/>
      <c r="U574" s="78"/>
      <c r="V574" s="78"/>
      <c r="W574" s="78"/>
      <c r="X574" s="86"/>
      <c r="Y574" s="86"/>
      <c r="Z574" s="87">
        <v>15415</v>
      </c>
      <c r="AA574" s="88">
        <v>-15415</v>
      </c>
      <c r="AB574" s="89" t="s">
        <v>1964</v>
      </c>
      <c r="AC574" s="90"/>
      <c r="AD574" s="91" t="str">
        <f>VLOOKUP($G574,'[1]datos totales (FINAL) 2022'!$A$2:$F$408,3,FALSE)</f>
        <v>SI</v>
      </c>
      <c r="AE574" s="78" t="str">
        <f>VLOOKUP($G574,'[1]datos totales (FINAL) 2022'!$A$2:$F$408,4,FALSE)</f>
        <v>OBJETIVO 4: GARANTIZAR UNA EDUCACIÓN INCLUSIVA, EQUITATIVA Y DE CALIDAD Y PROMOVER OPORTUNIDADES DE APRENDIZAJE DURANTE TODA LA VIDA PARA TODOS</v>
      </c>
      <c r="AF574" s="92">
        <f>VLOOKUP($G574,'[1]datos totales (FINAL) 2022'!$A$2:$F$408,5,FALSE)</f>
        <v>0</v>
      </c>
      <c r="AG574" s="93" t="str">
        <f>VLOOKUP($G574,'[1]datos totales (FINAL) 2022'!$A$2:$F$408,6,FALSE)</f>
        <v>También ODS 17</v>
      </c>
    </row>
    <row r="575" spans="1:33" ht="46.5" customHeight="1" x14ac:dyDescent="0.25">
      <c r="A575" s="78" t="s">
        <v>3646</v>
      </c>
      <c r="B575" s="78" t="s">
        <v>3646</v>
      </c>
      <c r="C575" s="79" t="s">
        <v>121</v>
      </c>
      <c r="D575" s="78" t="s">
        <v>3655</v>
      </c>
      <c r="E575" s="78" t="s">
        <v>2911</v>
      </c>
      <c r="F575" s="78" t="s">
        <v>3174</v>
      </c>
      <c r="G575" s="92" t="s">
        <v>2738</v>
      </c>
      <c r="H575" s="92" t="s">
        <v>2739</v>
      </c>
      <c r="I575" s="78" t="s">
        <v>1973</v>
      </c>
      <c r="J575" s="78" t="s">
        <v>1974</v>
      </c>
      <c r="K575" s="80" t="s">
        <v>121</v>
      </c>
      <c r="L575" s="81">
        <v>10000</v>
      </c>
      <c r="M575" s="82">
        <v>10000</v>
      </c>
      <c r="N575" s="78" t="s">
        <v>109</v>
      </c>
      <c r="O575" s="78" t="s">
        <v>1975</v>
      </c>
      <c r="P575" s="83">
        <v>10000</v>
      </c>
      <c r="Q575" s="84" t="s">
        <v>232</v>
      </c>
      <c r="R575" s="84" t="s">
        <v>218</v>
      </c>
      <c r="S575" s="84"/>
      <c r="T575" s="85" t="s">
        <v>4692</v>
      </c>
      <c r="U575" s="78">
        <v>140</v>
      </c>
      <c r="V575" s="78">
        <v>145</v>
      </c>
      <c r="W575" s="78">
        <v>150</v>
      </c>
      <c r="X575" s="86">
        <v>10000</v>
      </c>
      <c r="Y575" s="86">
        <v>10000</v>
      </c>
      <c r="Z575" s="87">
        <v>10000</v>
      </c>
      <c r="AA575" s="88">
        <v>0</v>
      </c>
      <c r="AB575" s="89"/>
      <c r="AC575" s="90"/>
      <c r="AD575" s="91" t="str">
        <f>VLOOKUP($G575,'[1]datos totales (FINAL) 2022'!$A$2:$F$408,3,FALSE)</f>
        <v>SI</v>
      </c>
      <c r="AE575" s="78" t="str">
        <f>VLOOKUP($G575,'[1]datos totales (FINAL) 2022'!$A$2:$F$408,4,FALSE)</f>
        <v>OBJETIVO 4: GARANTIZAR UNA EDUCACIÓN INCLUSIVA, EQUITATIVA Y DE CALIDAD Y PROMOVER OPORTUNIDADES DE APRENDIZAJE DURANTE TODA LA VIDA PARA TODOS</v>
      </c>
      <c r="AF575" s="92">
        <f>VLOOKUP($G575,'[1]datos totales (FINAL) 2022'!$A$2:$F$408,5,FALSE)</f>
        <v>0</v>
      </c>
      <c r="AG575" s="93" t="str">
        <f>VLOOKUP($G575,'[1]datos totales (FINAL) 2022'!$A$2:$F$408,6,FALSE)</f>
        <v>También ODS 17</v>
      </c>
    </row>
    <row r="576" spans="1:33" ht="46.5" customHeight="1" x14ac:dyDescent="0.25">
      <c r="A576" s="78" t="s">
        <v>3646</v>
      </c>
      <c r="B576" s="78" t="s">
        <v>3646</v>
      </c>
      <c r="C576" s="79" t="s">
        <v>121</v>
      </c>
      <c r="D576" s="78" t="s">
        <v>3691</v>
      </c>
      <c r="E576" s="78" t="s">
        <v>2911</v>
      </c>
      <c r="F576" s="78" t="s">
        <v>3500</v>
      </c>
      <c r="G576" s="92" t="s">
        <v>2740</v>
      </c>
      <c r="H576" s="92" t="s">
        <v>2741</v>
      </c>
      <c r="I576" s="78" t="s">
        <v>2011</v>
      </c>
      <c r="J576" s="78" t="s">
        <v>2012</v>
      </c>
      <c r="K576" s="80" t="s">
        <v>121</v>
      </c>
      <c r="L576" s="81">
        <v>35000</v>
      </c>
      <c r="M576" s="82">
        <v>24500</v>
      </c>
      <c r="N576" s="78" t="s">
        <v>109</v>
      </c>
      <c r="O576" s="78" t="s">
        <v>2013</v>
      </c>
      <c r="P576" s="83"/>
      <c r="Q576" s="84" t="s">
        <v>232</v>
      </c>
      <c r="R576" s="84" t="s">
        <v>218</v>
      </c>
      <c r="S576" s="84"/>
      <c r="T576" s="85" t="s">
        <v>2014</v>
      </c>
      <c r="U576" s="78">
        <v>55</v>
      </c>
      <c r="V576" s="78">
        <v>46</v>
      </c>
      <c r="W576" s="78">
        <v>55</v>
      </c>
      <c r="X576" s="86">
        <v>35000</v>
      </c>
      <c r="Y576" s="86">
        <v>24500</v>
      </c>
      <c r="Z576" s="87">
        <v>24500</v>
      </c>
      <c r="AA576" s="88">
        <v>10500</v>
      </c>
      <c r="AB576" s="89" t="s">
        <v>2015</v>
      </c>
      <c r="AC576" s="90"/>
      <c r="AD576" s="91" t="str">
        <f>VLOOKUP($G576,'[1]datos totales (FINAL) 2022'!$A$2:$F$408,3,FALSE)</f>
        <v>SI</v>
      </c>
      <c r="AE576" s="78" t="str">
        <f>VLOOKUP($G576,'[1]datos totales (FINAL) 2022'!$A$2:$F$408,4,FALSE)</f>
        <v>OBJETIVO 4: GARANTIZAR UNA EDUCACIÓN INCLUSIVA, EQUITATIVA Y DE CALIDAD Y PROMOVER OPORTUNIDADES DE APRENDIZAJE DURANTE TODA LA VIDA PARA TODOS</v>
      </c>
      <c r="AF576" s="92">
        <f>VLOOKUP($G576,'[1]datos totales (FINAL) 2022'!$A$2:$F$408,5,FALSE)</f>
        <v>0</v>
      </c>
      <c r="AG576" s="93" t="str">
        <f>VLOOKUP($G576,'[1]datos totales (FINAL) 2022'!$A$2:$F$408,6,FALSE)</f>
        <v>También ODS 17</v>
      </c>
    </row>
    <row r="577" spans="1:33" ht="46.5" customHeight="1" x14ac:dyDescent="0.25">
      <c r="A577" s="78" t="s">
        <v>3646</v>
      </c>
      <c r="B577" s="78" t="s">
        <v>3646</v>
      </c>
      <c r="C577" s="79" t="s">
        <v>121</v>
      </c>
      <c r="D577" s="78" t="s">
        <v>3691</v>
      </c>
      <c r="E577" s="78" t="s">
        <v>2911</v>
      </c>
      <c r="F577" s="78" t="s">
        <v>3500</v>
      </c>
      <c r="G577" s="92" t="s">
        <v>2740</v>
      </c>
      <c r="H577" s="92" t="s">
        <v>2741</v>
      </c>
      <c r="I577" s="78" t="s">
        <v>2016</v>
      </c>
      <c r="J577" s="78" t="s">
        <v>2017</v>
      </c>
      <c r="K577" s="80" t="s">
        <v>121</v>
      </c>
      <c r="L577" s="81"/>
      <c r="M577" s="82">
        <v>10500</v>
      </c>
      <c r="N577" s="78" t="s">
        <v>109</v>
      </c>
      <c r="O577" s="78" t="s">
        <v>2013</v>
      </c>
      <c r="P577" s="83"/>
      <c r="Q577" s="84" t="s">
        <v>232</v>
      </c>
      <c r="R577" s="84" t="s">
        <v>218</v>
      </c>
      <c r="S577" s="84"/>
      <c r="T577" s="85" t="s">
        <v>2014</v>
      </c>
      <c r="U577" s="78"/>
      <c r="V577" s="78"/>
      <c r="W577" s="78"/>
      <c r="X577" s="86"/>
      <c r="Y577" s="86"/>
      <c r="Z577" s="87">
        <v>10500</v>
      </c>
      <c r="AA577" s="88">
        <v>-10500</v>
      </c>
      <c r="AB577" s="89" t="s">
        <v>2018</v>
      </c>
      <c r="AC577" s="90"/>
      <c r="AD577" s="91" t="str">
        <f>VLOOKUP($G577,'[1]datos totales (FINAL) 2022'!$A$2:$F$408,3,FALSE)</f>
        <v>SI</v>
      </c>
      <c r="AE577" s="78" t="str">
        <f>VLOOKUP($G577,'[1]datos totales (FINAL) 2022'!$A$2:$F$408,4,FALSE)</f>
        <v>OBJETIVO 4: GARANTIZAR UNA EDUCACIÓN INCLUSIVA, EQUITATIVA Y DE CALIDAD Y PROMOVER OPORTUNIDADES DE APRENDIZAJE DURANTE TODA LA VIDA PARA TODOS</v>
      </c>
      <c r="AF577" s="92">
        <f>VLOOKUP($G577,'[1]datos totales (FINAL) 2022'!$A$2:$F$408,5,FALSE)</f>
        <v>0</v>
      </c>
      <c r="AG577" s="93" t="str">
        <f>VLOOKUP($G577,'[1]datos totales (FINAL) 2022'!$A$2:$F$408,6,FALSE)</f>
        <v>También ODS 17</v>
      </c>
    </row>
    <row r="578" spans="1:33" ht="46.5" customHeight="1" x14ac:dyDescent="0.25">
      <c r="A578" s="78" t="s">
        <v>3646</v>
      </c>
      <c r="B578" s="78" t="s">
        <v>3646</v>
      </c>
      <c r="C578" s="79" t="s">
        <v>121</v>
      </c>
      <c r="D578" s="78" t="s">
        <v>3692</v>
      </c>
      <c r="E578" s="78" t="s">
        <v>2843</v>
      </c>
      <c r="F578" s="78" t="s">
        <v>2384</v>
      </c>
      <c r="G578" s="92" t="s">
        <v>3693</v>
      </c>
      <c r="H578" s="92" t="s">
        <v>3694</v>
      </c>
      <c r="I578" s="78" t="s">
        <v>2047</v>
      </c>
      <c r="J578" s="78" t="s">
        <v>2048</v>
      </c>
      <c r="K578" s="80" t="s">
        <v>121</v>
      </c>
      <c r="L578" s="81">
        <v>1400</v>
      </c>
      <c r="M578" s="82">
        <v>1400</v>
      </c>
      <c r="N578" s="78" t="s">
        <v>109</v>
      </c>
      <c r="O578" s="78" t="s">
        <v>2049</v>
      </c>
      <c r="P578" s="83"/>
      <c r="Q578" s="84" t="s">
        <v>232</v>
      </c>
      <c r="R578" s="84" t="s">
        <v>218</v>
      </c>
      <c r="S578" s="84"/>
      <c r="T578" s="85" t="s">
        <v>2050</v>
      </c>
      <c r="U578" s="78">
        <v>2</v>
      </c>
      <c r="V578" s="78">
        <v>3</v>
      </c>
      <c r="W578" s="78">
        <v>3</v>
      </c>
      <c r="X578" s="86">
        <v>1400</v>
      </c>
      <c r="Y578" s="86">
        <v>1149</v>
      </c>
      <c r="Z578" s="87">
        <v>1400</v>
      </c>
      <c r="AA578" s="88">
        <v>0</v>
      </c>
      <c r="AB578" s="89"/>
      <c r="AC578" s="90"/>
      <c r="AD578" s="91" t="str">
        <f>VLOOKUP($G578,'[1]datos totales (FINAL) 2022'!$A$2:$F$408,3,FALSE)</f>
        <v>SI</v>
      </c>
      <c r="AE578" s="78" t="str">
        <f>VLOOKUP($G578,'[1]datos totales (FINAL) 2022'!$A$2:$F$408,4,FALSE)</f>
        <v>OBJETIVO 4: GARANTIZAR UNA EDUCACIÓN INCLUSIVA, EQUITATIVA Y DE CALIDAD Y PROMOVER OPORTUNIDADES DE APRENDIZAJE DURANTE TODA LA VIDA PARA TODOS</v>
      </c>
      <c r="AF578" s="92">
        <f>VLOOKUP($G578,'[1]datos totales (FINAL) 2022'!$A$2:$F$408,5,FALSE)</f>
        <v>0</v>
      </c>
      <c r="AG578" s="93" t="str">
        <f>VLOOKUP($G578,'[1]datos totales (FINAL) 2022'!$A$2:$F$408,6,FALSE)</f>
        <v>También ODS 17</v>
      </c>
    </row>
    <row r="579" spans="1:33" ht="46.5" hidden="1" customHeight="1" x14ac:dyDescent="0.25">
      <c r="A579" s="78" t="s">
        <v>3646</v>
      </c>
      <c r="B579" s="78" t="s">
        <v>3646</v>
      </c>
      <c r="C579" s="79" t="s">
        <v>121</v>
      </c>
      <c r="D579" s="78" t="s">
        <v>3659</v>
      </c>
      <c r="E579" s="78" t="s">
        <v>2843</v>
      </c>
      <c r="F579" s="78" t="s">
        <v>497</v>
      </c>
      <c r="G579" s="78" t="s">
        <v>3695</v>
      </c>
      <c r="H579" s="78" t="s">
        <v>3696</v>
      </c>
      <c r="I579" s="78"/>
      <c r="J579" s="78"/>
      <c r="K579" s="80"/>
      <c r="L579" s="81">
        <v>0</v>
      </c>
      <c r="M579" s="82"/>
      <c r="N579" s="78"/>
      <c r="O579" s="78"/>
      <c r="P579" s="83"/>
      <c r="Q579" s="84"/>
      <c r="R579" s="84"/>
      <c r="S579" s="84"/>
      <c r="T579" s="85"/>
      <c r="U579" s="78"/>
      <c r="V579" s="78"/>
      <c r="W579" s="78"/>
      <c r="X579" s="86"/>
      <c r="Y579" s="86"/>
      <c r="Z579" s="87"/>
      <c r="AA579" s="88"/>
      <c r="AB579" s="89"/>
      <c r="AC579" s="90"/>
      <c r="AD579" s="94" t="s">
        <v>232</v>
      </c>
      <c r="AE579" s="89" t="s">
        <v>218</v>
      </c>
      <c r="AF579" s="95"/>
      <c r="AG579" s="96" t="s">
        <v>5305</v>
      </c>
    </row>
    <row r="580" spans="1:33" ht="46.5" customHeight="1" x14ac:dyDescent="0.25">
      <c r="A580" s="78" t="s">
        <v>3646</v>
      </c>
      <c r="B580" s="78" t="s">
        <v>3646</v>
      </c>
      <c r="C580" s="79" t="s">
        <v>121</v>
      </c>
      <c r="D580" s="78" t="s">
        <v>3662</v>
      </c>
      <c r="E580" s="78" t="s">
        <v>2843</v>
      </c>
      <c r="F580" s="78" t="s">
        <v>2883</v>
      </c>
      <c r="G580" s="92" t="s">
        <v>3697</v>
      </c>
      <c r="H580" s="92" t="s">
        <v>3698</v>
      </c>
      <c r="I580" s="78" t="s">
        <v>1988</v>
      </c>
      <c r="J580" s="78" t="s">
        <v>1989</v>
      </c>
      <c r="K580" s="80" t="s">
        <v>121</v>
      </c>
      <c r="L580" s="81">
        <v>3360</v>
      </c>
      <c r="M580" s="82">
        <v>3200</v>
      </c>
      <c r="N580" s="78" t="s">
        <v>109</v>
      </c>
      <c r="O580" s="78" t="s">
        <v>1990</v>
      </c>
      <c r="P580" s="83">
        <v>3200</v>
      </c>
      <c r="Q580" s="84" t="s">
        <v>232</v>
      </c>
      <c r="R580" s="84" t="s">
        <v>218</v>
      </c>
      <c r="S580" s="84" t="s">
        <v>224</v>
      </c>
      <c r="T580" s="85" t="s">
        <v>1968</v>
      </c>
      <c r="U580" s="78">
        <v>80</v>
      </c>
      <c r="V580" s="78">
        <v>10</v>
      </c>
      <c r="W580" s="78">
        <v>80</v>
      </c>
      <c r="X580" s="86">
        <v>3360</v>
      </c>
      <c r="Y580" s="86">
        <v>0</v>
      </c>
      <c r="Z580" s="87">
        <v>3200</v>
      </c>
      <c r="AA580" s="88">
        <v>160</v>
      </c>
      <c r="AB580" s="89" t="s">
        <v>1991</v>
      </c>
      <c r="AC580" s="90"/>
      <c r="AD580" s="91" t="str">
        <f>VLOOKUP($G580,'[1]datos totales (FINAL) 2022'!$A$2:$F$408,3,FALSE)</f>
        <v>SI</v>
      </c>
      <c r="AE580" s="78" t="str">
        <f>VLOOKUP($G580,'[1]datos totales (FINAL) 2022'!$A$2:$F$408,4,FALSE)</f>
        <v>OBJETIVO 4: GARANTIZAR UNA EDUCACIÓN INCLUSIVA, EQUITATIVA Y DE CALIDAD Y PROMOVER OPORTUNIDADES DE APRENDIZAJE DURANTE TODA LA VIDA PARA TODOS</v>
      </c>
      <c r="AF580" s="92">
        <f>VLOOKUP($G580,'[1]datos totales (FINAL) 2022'!$A$2:$F$408,5,FALSE)</f>
        <v>0</v>
      </c>
      <c r="AG580" s="93" t="str">
        <f>VLOOKUP($G580,'[1]datos totales (FINAL) 2022'!$A$2:$F$408,6,FALSE)</f>
        <v>También ODS 17</v>
      </c>
    </row>
    <row r="581" spans="1:33" ht="46.5" customHeight="1" x14ac:dyDescent="0.25">
      <c r="A581" s="78" t="s">
        <v>3646</v>
      </c>
      <c r="B581" s="78" t="s">
        <v>3646</v>
      </c>
      <c r="C581" s="79" t="s">
        <v>121</v>
      </c>
      <c r="D581" s="78" t="s">
        <v>3699</v>
      </c>
      <c r="E581" s="78" t="s">
        <v>2843</v>
      </c>
      <c r="F581" s="78" t="s">
        <v>498</v>
      </c>
      <c r="G581" s="92" t="s">
        <v>3700</v>
      </c>
      <c r="H581" s="92" t="s">
        <v>3701</v>
      </c>
      <c r="I581" s="78" t="s">
        <v>2054</v>
      </c>
      <c r="J581" s="78" t="s">
        <v>2055</v>
      </c>
      <c r="K581" s="80" t="s">
        <v>121</v>
      </c>
      <c r="L581" s="81">
        <v>0</v>
      </c>
      <c r="M581" s="82">
        <v>7800</v>
      </c>
      <c r="N581" s="78" t="s">
        <v>109</v>
      </c>
      <c r="O581" s="78" t="s">
        <v>2056</v>
      </c>
      <c r="P581" s="83">
        <v>7800</v>
      </c>
      <c r="Q581" s="84" t="s">
        <v>232</v>
      </c>
      <c r="R581" s="84" t="s">
        <v>218</v>
      </c>
      <c r="S581" s="84"/>
      <c r="T581" s="85" t="s">
        <v>4781</v>
      </c>
      <c r="U581" s="78" t="s">
        <v>4782</v>
      </c>
      <c r="V581" s="78" t="s">
        <v>4782</v>
      </c>
      <c r="W581" s="78">
        <v>10</v>
      </c>
      <c r="X581" s="86"/>
      <c r="Y581" s="86"/>
      <c r="Z581" s="87">
        <v>7800</v>
      </c>
      <c r="AA581" s="88">
        <v>-7800</v>
      </c>
      <c r="AB581" s="89" t="s">
        <v>2057</v>
      </c>
      <c r="AC581" s="90"/>
      <c r="AD581" s="91" t="str">
        <f>VLOOKUP($G581,'[1]datos totales (FINAL) 2022'!$A$2:$F$408,3,FALSE)</f>
        <v>SI</v>
      </c>
      <c r="AE581" s="78" t="str">
        <f>VLOOKUP($G581,'[1]datos totales (FINAL) 2022'!$A$2:$F$408,4,FALSE)</f>
        <v>OBJETIVO 4: GARANTIZAR UNA EDUCACIÓN INCLUSIVA, EQUITATIVA Y DE CALIDAD Y PROMOVER OPORTUNIDADES DE APRENDIZAJE DURANTE TODA LA VIDA PARA TODOS</v>
      </c>
      <c r="AF581" s="92">
        <f>VLOOKUP($G581,'[1]datos totales (FINAL) 2022'!$A$2:$F$408,5,FALSE)</f>
        <v>0</v>
      </c>
      <c r="AG581" s="93" t="str">
        <f>VLOOKUP($G581,'[1]datos totales (FINAL) 2022'!$A$2:$F$408,6,FALSE)</f>
        <v>También ODS 17</v>
      </c>
    </row>
    <row r="582" spans="1:33" ht="46.5" customHeight="1" x14ac:dyDescent="0.25">
      <c r="A582" s="78" t="s">
        <v>3646</v>
      </c>
      <c r="B582" s="78" t="s">
        <v>3646</v>
      </c>
      <c r="C582" s="79" t="s">
        <v>121</v>
      </c>
      <c r="D582" s="78" t="s">
        <v>3666</v>
      </c>
      <c r="E582" s="78" t="s">
        <v>2843</v>
      </c>
      <c r="F582" s="78" t="s">
        <v>2883</v>
      </c>
      <c r="G582" s="92" t="s">
        <v>3702</v>
      </c>
      <c r="H582" s="92" t="s">
        <v>3703</v>
      </c>
      <c r="I582" s="78" t="s">
        <v>1983</v>
      </c>
      <c r="J582" s="78" t="s">
        <v>1984</v>
      </c>
      <c r="K582" s="80" t="s">
        <v>121</v>
      </c>
      <c r="L582" s="81">
        <v>16243</v>
      </c>
      <c r="M582" s="82">
        <v>35000</v>
      </c>
      <c r="N582" s="78" t="s">
        <v>109</v>
      </c>
      <c r="O582" s="78" t="s">
        <v>1985</v>
      </c>
      <c r="P582" s="83">
        <v>35000</v>
      </c>
      <c r="Q582" s="84" t="s">
        <v>232</v>
      </c>
      <c r="R582" s="84" t="s">
        <v>218</v>
      </c>
      <c r="S582" s="84" t="s">
        <v>224</v>
      </c>
      <c r="T582" s="85" t="s">
        <v>1986</v>
      </c>
      <c r="U582" s="78">
        <v>29</v>
      </c>
      <c r="V582" s="78">
        <v>5</v>
      </c>
      <c r="W582" s="78">
        <v>6</v>
      </c>
      <c r="X582" s="86">
        <v>16243</v>
      </c>
      <c r="Y582" s="86">
        <v>0</v>
      </c>
      <c r="Z582" s="87">
        <v>35000</v>
      </c>
      <c r="AA582" s="88">
        <v>-18757</v>
      </c>
      <c r="AB582" s="89" t="s">
        <v>1987</v>
      </c>
      <c r="AC582" s="90"/>
      <c r="AD582" s="91" t="str">
        <f>VLOOKUP($G582,'[1]datos totales (FINAL) 2022'!$A$2:$F$408,3,FALSE)</f>
        <v>SI</v>
      </c>
      <c r="AE582" s="78" t="str">
        <f>VLOOKUP($G582,'[1]datos totales (FINAL) 2022'!$A$2:$F$408,4,FALSE)</f>
        <v>OBJETIVO 4: GARANTIZAR UNA EDUCACIÓN INCLUSIVA, EQUITATIVA Y DE CALIDAD Y PROMOVER OPORTUNIDADES DE APRENDIZAJE DURANTE TODA LA VIDA PARA TODOS</v>
      </c>
      <c r="AF582" s="92">
        <f>VLOOKUP($G582,'[1]datos totales (FINAL) 2022'!$A$2:$F$408,5,FALSE)</f>
        <v>0</v>
      </c>
      <c r="AG582" s="93" t="str">
        <f>VLOOKUP($G582,'[1]datos totales (FINAL) 2022'!$A$2:$F$408,6,FALSE)</f>
        <v>También ODS 17</v>
      </c>
    </row>
    <row r="583" spans="1:33" ht="46.5" customHeight="1" x14ac:dyDescent="0.25">
      <c r="A583" s="78" t="s">
        <v>3646</v>
      </c>
      <c r="B583" s="78" t="s">
        <v>3646</v>
      </c>
      <c r="C583" s="79" t="s">
        <v>121</v>
      </c>
      <c r="D583" s="78" t="s">
        <v>3704</v>
      </c>
      <c r="E583" s="78" t="s">
        <v>2843</v>
      </c>
      <c r="F583" s="78" t="s">
        <v>2883</v>
      </c>
      <c r="G583" s="92" t="s">
        <v>3705</v>
      </c>
      <c r="H583" s="92" t="s">
        <v>3706</v>
      </c>
      <c r="I583" s="78" t="s">
        <v>1965</v>
      </c>
      <c r="J583" s="78" t="s">
        <v>1966</v>
      </c>
      <c r="K583" s="80" t="s">
        <v>121</v>
      </c>
      <c r="L583" s="81">
        <v>82120</v>
      </c>
      <c r="M583" s="82">
        <v>80000</v>
      </c>
      <c r="N583" s="78" t="s">
        <v>109</v>
      </c>
      <c r="O583" s="78" t="s">
        <v>1967</v>
      </c>
      <c r="P583" s="83">
        <v>80000</v>
      </c>
      <c r="Q583" s="84" t="s">
        <v>232</v>
      </c>
      <c r="R583" s="84" t="s">
        <v>218</v>
      </c>
      <c r="S583" s="84"/>
      <c r="T583" s="85" t="s">
        <v>1968</v>
      </c>
      <c r="U583" s="78">
        <v>85</v>
      </c>
      <c r="V583" s="78">
        <v>65</v>
      </c>
      <c r="W583" s="78">
        <v>85</v>
      </c>
      <c r="X583" s="86">
        <v>82120</v>
      </c>
      <c r="Y583" s="86">
        <v>20291</v>
      </c>
      <c r="Z583" s="87">
        <v>80000</v>
      </c>
      <c r="AA583" s="88">
        <v>2120</v>
      </c>
      <c r="AB583" s="89"/>
      <c r="AC583" s="90"/>
      <c r="AD583" s="91" t="str">
        <f>VLOOKUP($G583,'[1]datos totales (FINAL) 2022'!$A$2:$F$408,3,FALSE)</f>
        <v>SI</v>
      </c>
      <c r="AE583" s="78" t="str">
        <f>VLOOKUP($G583,'[1]datos totales (FINAL) 2022'!$A$2:$F$408,4,FALSE)</f>
        <v>OBJETIVO 4: GARANTIZAR UNA EDUCACIÓN INCLUSIVA, EQUITATIVA Y DE CALIDAD Y PROMOVER OPORTUNIDADES DE APRENDIZAJE DURANTE TODA LA VIDA PARA TODOS</v>
      </c>
      <c r="AF583" s="92">
        <f>VLOOKUP($G583,'[1]datos totales (FINAL) 2022'!$A$2:$F$408,5,FALSE)</f>
        <v>0</v>
      </c>
      <c r="AG583" s="93" t="str">
        <f>VLOOKUP($G583,'[1]datos totales (FINAL) 2022'!$A$2:$F$408,6,FALSE)</f>
        <v>También ODS 17</v>
      </c>
    </row>
    <row r="584" spans="1:33" ht="46.5" customHeight="1" x14ac:dyDescent="0.25">
      <c r="A584" s="78" t="s">
        <v>3646</v>
      </c>
      <c r="B584" s="78" t="s">
        <v>3646</v>
      </c>
      <c r="C584" s="79" t="s">
        <v>121</v>
      </c>
      <c r="D584" s="78" t="s">
        <v>3707</v>
      </c>
      <c r="E584" s="78" t="s">
        <v>2911</v>
      </c>
      <c r="F584" s="78" t="s">
        <v>3148</v>
      </c>
      <c r="G584" s="92" t="s">
        <v>2742</v>
      </c>
      <c r="H584" s="92" t="s">
        <v>2743</v>
      </c>
      <c r="I584" s="78" t="s">
        <v>1997</v>
      </c>
      <c r="J584" s="78" t="s">
        <v>1998</v>
      </c>
      <c r="K584" s="80" t="s">
        <v>121</v>
      </c>
      <c r="L584" s="81">
        <v>10000</v>
      </c>
      <c r="M584" s="82">
        <v>10000</v>
      </c>
      <c r="N584" s="78" t="s">
        <v>109</v>
      </c>
      <c r="O584" s="78" t="s">
        <v>1999</v>
      </c>
      <c r="P584" s="83"/>
      <c r="Q584" s="84" t="s">
        <v>232</v>
      </c>
      <c r="R584" s="84" t="s">
        <v>218</v>
      </c>
      <c r="S584" s="84" t="s">
        <v>231</v>
      </c>
      <c r="T584" s="85" t="s">
        <v>4783</v>
      </c>
      <c r="U584" s="78">
        <v>30</v>
      </c>
      <c r="V584" s="78">
        <v>45</v>
      </c>
      <c r="W584" s="78">
        <v>40</v>
      </c>
      <c r="X584" s="86">
        <v>10000</v>
      </c>
      <c r="Y584" s="86">
        <v>10000</v>
      </c>
      <c r="Z584" s="87">
        <v>10000</v>
      </c>
      <c r="AA584" s="88">
        <v>0</v>
      </c>
      <c r="AB584" s="89" t="s">
        <v>2000</v>
      </c>
      <c r="AC584" s="90"/>
      <c r="AD584" s="94" t="s">
        <v>232</v>
      </c>
      <c r="AE584" s="89" t="s">
        <v>218</v>
      </c>
      <c r="AF584" s="95"/>
      <c r="AG584" s="96" t="s">
        <v>5210</v>
      </c>
    </row>
    <row r="585" spans="1:33" ht="46.5" customHeight="1" x14ac:dyDescent="0.25">
      <c r="A585" s="78" t="s">
        <v>3646</v>
      </c>
      <c r="B585" s="78" t="s">
        <v>3646</v>
      </c>
      <c r="C585" s="79" t="s">
        <v>121</v>
      </c>
      <c r="D585" s="78" t="s">
        <v>3707</v>
      </c>
      <c r="E585" s="78" t="s">
        <v>2911</v>
      </c>
      <c r="F585" s="78" t="s">
        <v>3148</v>
      </c>
      <c r="G585" s="92" t="s">
        <v>2742</v>
      </c>
      <c r="H585" s="92" t="s">
        <v>2743</v>
      </c>
      <c r="I585" s="78" t="s">
        <v>2001</v>
      </c>
      <c r="J585" s="78" t="s">
        <v>1998</v>
      </c>
      <c r="K585" s="80" t="s">
        <v>121</v>
      </c>
      <c r="L585" s="81"/>
      <c r="M585" s="82">
        <v>20000</v>
      </c>
      <c r="N585" s="78" t="s">
        <v>109</v>
      </c>
      <c r="O585" s="78" t="s">
        <v>1999</v>
      </c>
      <c r="P585" s="83"/>
      <c r="Q585" s="84" t="s">
        <v>232</v>
      </c>
      <c r="R585" s="84" t="s">
        <v>218</v>
      </c>
      <c r="S585" s="84" t="s">
        <v>231</v>
      </c>
      <c r="T585" s="85"/>
      <c r="U585" s="78"/>
      <c r="V585" s="78"/>
      <c r="W585" s="78"/>
      <c r="X585" s="86"/>
      <c r="Y585" s="86"/>
      <c r="Z585" s="87">
        <v>20000</v>
      </c>
      <c r="AA585" s="88">
        <v>-20000</v>
      </c>
      <c r="AB585" s="89" t="s">
        <v>2002</v>
      </c>
      <c r="AC585" s="90"/>
      <c r="AD585" s="94" t="s">
        <v>232</v>
      </c>
      <c r="AE585" s="89" t="s">
        <v>218</v>
      </c>
      <c r="AF585" s="95"/>
      <c r="AG585" s="96" t="s">
        <v>5210</v>
      </c>
    </row>
    <row r="586" spans="1:33" ht="46.5" customHeight="1" x14ac:dyDescent="0.25">
      <c r="A586" s="78" t="s">
        <v>3646</v>
      </c>
      <c r="B586" s="78" t="s">
        <v>3646</v>
      </c>
      <c r="C586" s="79" t="s">
        <v>121</v>
      </c>
      <c r="D586" s="78" t="s">
        <v>3670</v>
      </c>
      <c r="E586" s="78" t="s">
        <v>2843</v>
      </c>
      <c r="F586" s="78" t="s">
        <v>2890</v>
      </c>
      <c r="G586" s="92" t="s">
        <v>3708</v>
      </c>
      <c r="H586" s="92" t="s">
        <v>3709</v>
      </c>
      <c r="I586" s="78" t="s">
        <v>2038</v>
      </c>
      <c r="J586" s="78" t="s">
        <v>2039</v>
      </c>
      <c r="K586" s="80" t="s">
        <v>121</v>
      </c>
      <c r="L586" s="81">
        <v>4900</v>
      </c>
      <c r="M586" s="82">
        <v>4900</v>
      </c>
      <c r="N586" s="78" t="s">
        <v>109</v>
      </c>
      <c r="O586" s="78" t="s">
        <v>2040</v>
      </c>
      <c r="P586" s="83"/>
      <c r="Q586" s="84" t="s">
        <v>232</v>
      </c>
      <c r="R586" s="84" t="s">
        <v>231</v>
      </c>
      <c r="S586" s="84"/>
      <c r="T586" s="85" t="s">
        <v>2041</v>
      </c>
      <c r="U586" s="78">
        <v>1</v>
      </c>
      <c r="V586" s="78">
        <v>1</v>
      </c>
      <c r="W586" s="78">
        <v>1</v>
      </c>
      <c r="X586" s="86">
        <v>4900</v>
      </c>
      <c r="Y586" s="86">
        <v>4065</v>
      </c>
      <c r="Z586" s="87">
        <v>4900</v>
      </c>
      <c r="AA586" s="88">
        <v>0</v>
      </c>
      <c r="AB586" s="89"/>
      <c r="AC586" s="90"/>
      <c r="AD586" s="91" t="str">
        <f>VLOOKUP($G586,'[1]datos totales (FINAL) 2022'!$A$2:$F$408,3,FALSE)</f>
        <v>SI</v>
      </c>
      <c r="AE586" s="78" t="str">
        <f>VLOOKUP($G586,'[1]datos totales (FINAL) 2022'!$A$2:$F$408,4,FALSE)</f>
        <v>OBJETIVO 17: REVITALIZAR LA ALIANZA MUNDIAL PARA EL DESARROLLO SOSTENIBLE</v>
      </c>
      <c r="AF586" s="92">
        <f>VLOOKUP($G586,'[1]datos totales (FINAL) 2022'!$A$2:$F$408,5,FALSE)</f>
        <v>0</v>
      </c>
      <c r="AG586" s="93">
        <f>VLOOKUP($G586,'[1]datos totales (FINAL) 2022'!$A$2:$F$408,6,FALSE)</f>
        <v>0</v>
      </c>
    </row>
    <row r="587" spans="1:33" ht="46.5" customHeight="1" x14ac:dyDescent="0.25">
      <c r="A587" s="78" t="s">
        <v>3646</v>
      </c>
      <c r="B587" s="78" t="s">
        <v>3646</v>
      </c>
      <c r="C587" s="79" t="s">
        <v>121</v>
      </c>
      <c r="D587" s="78" t="s">
        <v>3670</v>
      </c>
      <c r="E587" s="78" t="s">
        <v>2911</v>
      </c>
      <c r="F587" s="78" t="s">
        <v>3710</v>
      </c>
      <c r="G587" s="92" t="s">
        <v>2727</v>
      </c>
      <c r="H587" s="92" t="s">
        <v>2728</v>
      </c>
      <c r="I587" s="78" t="s">
        <v>2027</v>
      </c>
      <c r="J587" s="78" t="s">
        <v>2028</v>
      </c>
      <c r="K587" s="80" t="s">
        <v>121</v>
      </c>
      <c r="L587" s="81">
        <v>10000</v>
      </c>
      <c r="M587" s="82">
        <v>1000</v>
      </c>
      <c r="N587" s="78" t="s">
        <v>109</v>
      </c>
      <c r="O587" s="78" t="s">
        <v>2029</v>
      </c>
      <c r="P587" s="83"/>
      <c r="Q587" s="84" t="s">
        <v>232</v>
      </c>
      <c r="R587" s="84" t="s">
        <v>218</v>
      </c>
      <c r="S587" s="84" t="s">
        <v>231</v>
      </c>
      <c r="T587" s="85" t="s">
        <v>2053</v>
      </c>
      <c r="U587" s="78">
        <v>3</v>
      </c>
      <c r="V587" s="78">
        <v>3</v>
      </c>
      <c r="W587" s="78">
        <v>3</v>
      </c>
      <c r="X587" s="86">
        <v>10000</v>
      </c>
      <c r="Y587" s="86">
        <v>10000</v>
      </c>
      <c r="Z587" s="87">
        <v>10000</v>
      </c>
      <c r="AA587" s="88">
        <v>0</v>
      </c>
      <c r="AB587" s="89"/>
      <c r="AC587" s="90"/>
      <c r="AD587" s="91" t="str">
        <f>VLOOKUP($G587,'[1]datos totales (FINAL) 2022'!$A$2:$F$408,3,FALSE)</f>
        <v>SI</v>
      </c>
      <c r="AE587" s="78" t="str">
        <f>VLOOKUP($G587,'[1]datos totales (FINAL) 2022'!$A$2:$F$408,4,FALSE)</f>
        <v>OBJETIVO 4: GARANTIZAR UNA EDUCACIÓN INCLUSIVA, EQUITATIVA Y DE CALIDAD Y PROMOVER OPORTUNIDADES DE APRENDIZAJE DURANTE TODA LA VIDA PARA TODOS</v>
      </c>
      <c r="AF587" s="92">
        <f>VLOOKUP($G587,'[1]datos totales (FINAL) 2022'!$A$2:$F$408,5,FALSE)</f>
        <v>0</v>
      </c>
      <c r="AG587" s="93" t="str">
        <f>VLOOKUP($G587,'[1]datos totales (FINAL) 2022'!$A$2:$F$408,6,FALSE)</f>
        <v>También ODS 17</v>
      </c>
    </row>
    <row r="588" spans="1:33" ht="46.5" customHeight="1" x14ac:dyDescent="0.25">
      <c r="A588" s="78" t="s">
        <v>3646</v>
      </c>
      <c r="B588" s="78" t="s">
        <v>3646</v>
      </c>
      <c r="C588" s="79" t="s">
        <v>121</v>
      </c>
      <c r="D588" s="78" t="s">
        <v>3650</v>
      </c>
      <c r="E588" s="78" t="s">
        <v>2843</v>
      </c>
      <c r="F588" s="78" t="s">
        <v>2871</v>
      </c>
      <c r="G588" s="92" t="s">
        <v>3711</v>
      </c>
      <c r="H588" s="92" t="s">
        <v>3712</v>
      </c>
      <c r="I588" s="78" t="s">
        <v>2047</v>
      </c>
      <c r="J588" s="78" t="s">
        <v>2051</v>
      </c>
      <c r="K588" s="80" t="s">
        <v>121</v>
      </c>
      <c r="L588" s="81">
        <v>1000</v>
      </c>
      <c r="M588" s="82">
        <v>1000</v>
      </c>
      <c r="N588" s="78" t="s">
        <v>109</v>
      </c>
      <c r="O588" s="78" t="s">
        <v>2052</v>
      </c>
      <c r="P588" s="83"/>
      <c r="Q588" s="84" t="s">
        <v>232</v>
      </c>
      <c r="R588" s="84" t="s">
        <v>218</v>
      </c>
      <c r="S588" s="84"/>
      <c r="T588" s="85" t="s">
        <v>2053</v>
      </c>
      <c r="U588" s="78">
        <v>3</v>
      </c>
      <c r="V588" s="78">
        <v>3</v>
      </c>
      <c r="W588" s="78">
        <v>3</v>
      </c>
      <c r="X588" s="86">
        <v>1000</v>
      </c>
      <c r="Y588" s="86">
        <v>573.11</v>
      </c>
      <c r="Z588" s="87">
        <v>1000</v>
      </c>
      <c r="AA588" s="88">
        <v>0</v>
      </c>
      <c r="AB588" s="89"/>
      <c r="AC588" s="90"/>
      <c r="AD588" s="91" t="str">
        <f>VLOOKUP($G588,'[1]datos totales (FINAL) 2022'!$A$2:$F$408,3,FALSE)</f>
        <v>SI</v>
      </c>
      <c r="AE588" s="78" t="str">
        <f>VLOOKUP($G588,'[1]datos totales (FINAL) 2022'!$A$2:$F$408,4,FALSE)</f>
        <v>OBJETIVO 4: GARANTIZAR UNA EDUCACIÓN INCLUSIVA, EQUITATIVA Y DE CALIDAD Y PROMOVER OPORTUNIDADES DE APRENDIZAJE DURANTE TODA LA VIDA PARA TODOS</v>
      </c>
      <c r="AF588" s="92">
        <f>VLOOKUP($G588,'[1]datos totales (FINAL) 2022'!$A$2:$F$408,5,FALSE)</f>
        <v>0</v>
      </c>
      <c r="AG588" s="93" t="str">
        <f>VLOOKUP($G588,'[1]datos totales (FINAL) 2022'!$A$2:$F$408,6,FALSE)</f>
        <v>También ODS 17</v>
      </c>
    </row>
    <row r="589" spans="1:33" ht="46.5" hidden="1" customHeight="1" x14ac:dyDescent="0.25">
      <c r="A589" s="78" t="s">
        <v>3646</v>
      </c>
      <c r="B589" s="78" t="s">
        <v>3646</v>
      </c>
      <c r="C589" s="79" t="s">
        <v>121</v>
      </c>
      <c r="D589" s="78" t="s">
        <v>3132</v>
      </c>
      <c r="E589" s="78" t="s">
        <v>2843</v>
      </c>
      <c r="F589" s="78" t="s">
        <v>3667</v>
      </c>
      <c r="G589" s="78" t="s">
        <v>3713</v>
      </c>
      <c r="H589" s="78" t="s">
        <v>3714</v>
      </c>
      <c r="I589" s="78"/>
      <c r="J589" s="78"/>
      <c r="K589" s="80"/>
      <c r="L589" s="81">
        <v>14770</v>
      </c>
      <c r="M589" s="82"/>
      <c r="N589" s="78"/>
      <c r="O589" s="78"/>
      <c r="P589" s="83"/>
      <c r="Q589" s="84"/>
      <c r="R589" s="84"/>
      <c r="S589" s="84"/>
      <c r="T589" s="85"/>
      <c r="U589" s="78"/>
      <c r="V589" s="78"/>
      <c r="W589" s="78"/>
      <c r="X589" s="86"/>
      <c r="Y589" s="86"/>
      <c r="Z589" s="87"/>
      <c r="AA589" s="88"/>
      <c r="AB589" s="89"/>
      <c r="AC589" s="90"/>
      <c r="AD589" s="91" t="str">
        <f>VLOOKUP($G589,'[1]datos totales (FINAL) 2022'!$A$2:$F$408,3,FALSE)</f>
        <v>SI</v>
      </c>
      <c r="AE589" s="78" t="str">
        <f>VLOOKUP($G589,'[1]datos totales (FINAL) 2022'!$A$2:$F$408,4,FALSE)</f>
        <v>OBJETIVO 4: GARANTIZAR UNA EDUCACIÓN INCLUSIVA, EQUITATIVA Y DE CALIDAD Y PROMOVER OPORTUNIDADES DE APRENDIZAJE DURANTE TODA LA VIDA PARA TODOS</v>
      </c>
      <c r="AF589" s="92">
        <f>VLOOKUP($G589,'[1]datos totales (FINAL) 2022'!$A$2:$F$408,5,FALSE)</f>
        <v>0</v>
      </c>
      <c r="AG589" s="93">
        <f>VLOOKUP($G589,'[1]datos totales (FINAL) 2022'!$A$2:$F$408,6,FALSE)</f>
        <v>0</v>
      </c>
    </row>
    <row r="590" spans="1:33" ht="46.5" customHeight="1" x14ac:dyDescent="0.25">
      <c r="A590" s="78" t="s">
        <v>3646</v>
      </c>
      <c r="B590" s="78" t="s">
        <v>3646</v>
      </c>
      <c r="C590" s="79" t="s">
        <v>121</v>
      </c>
      <c r="D590" s="78" t="s">
        <v>3715</v>
      </c>
      <c r="E590" s="78" t="s">
        <v>2843</v>
      </c>
      <c r="F590" s="78" t="s">
        <v>2883</v>
      </c>
      <c r="G590" s="92" t="s">
        <v>3716</v>
      </c>
      <c r="H590" s="92" t="s">
        <v>3717</v>
      </c>
      <c r="I590" s="78" t="s">
        <v>1992</v>
      </c>
      <c r="J590" s="78" t="s">
        <v>1993</v>
      </c>
      <c r="K590" s="80" t="s">
        <v>121</v>
      </c>
      <c r="L590" s="81">
        <v>12000</v>
      </c>
      <c r="M590" s="82">
        <v>16000</v>
      </c>
      <c r="N590" s="78" t="s">
        <v>109</v>
      </c>
      <c r="O590" s="78" t="s">
        <v>1994</v>
      </c>
      <c r="P590" s="83">
        <v>16000</v>
      </c>
      <c r="Q590" s="84" t="s">
        <v>232</v>
      </c>
      <c r="R590" s="84" t="s">
        <v>218</v>
      </c>
      <c r="S590" s="84"/>
      <c r="T590" s="85" t="s">
        <v>1995</v>
      </c>
      <c r="U590" s="78">
        <v>2</v>
      </c>
      <c r="V590" s="78">
        <v>0</v>
      </c>
      <c r="W590" s="78">
        <v>2</v>
      </c>
      <c r="X590" s="86">
        <v>12000</v>
      </c>
      <c r="Y590" s="86">
        <v>0</v>
      </c>
      <c r="Z590" s="87">
        <v>16000</v>
      </c>
      <c r="AA590" s="88">
        <v>-4000</v>
      </c>
      <c r="AB590" s="89" t="s">
        <v>1996</v>
      </c>
      <c r="AC590" s="90"/>
      <c r="AD590" s="91" t="str">
        <f>VLOOKUP($G590,'[1]datos totales (FINAL) 2022'!$A$2:$F$408,3,FALSE)</f>
        <v>SI</v>
      </c>
      <c r="AE590" s="78" t="str">
        <f>VLOOKUP($G590,'[1]datos totales (FINAL) 2022'!$A$2:$F$408,4,FALSE)</f>
        <v>OBJETIVO 4: GARANTIZAR UNA EDUCACIÓN INCLUSIVA, EQUITATIVA Y DE CALIDAD Y PROMOVER OPORTUNIDADES DE APRENDIZAJE DURANTE TODA LA VIDA PARA TODOS</v>
      </c>
      <c r="AF590" s="92">
        <f>VLOOKUP($G590,'[1]datos totales (FINAL) 2022'!$A$2:$F$408,5,FALSE)</f>
        <v>0</v>
      </c>
      <c r="AG590" s="93" t="str">
        <f>VLOOKUP($G590,'[1]datos totales (FINAL) 2022'!$A$2:$F$408,6,FALSE)</f>
        <v>También ODS 17</v>
      </c>
    </row>
    <row r="591" spans="1:33" ht="46.5" customHeight="1" x14ac:dyDescent="0.25">
      <c r="A591" s="78" t="s">
        <v>3646</v>
      </c>
      <c r="B591" s="78" t="s">
        <v>3646</v>
      </c>
      <c r="C591" s="79" t="s">
        <v>121</v>
      </c>
      <c r="D591" s="78" t="s">
        <v>3718</v>
      </c>
      <c r="E591" s="78" t="s">
        <v>2911</v>
      </c>
      <c r="F591" s="78" t="s">
        <v>585</v>
      </c>
      <c r="G591" s="92" t="s">
        <v>2167</v>
      </c>
      <c r="H591" s="92" t="s">
        <v>2729</v>
      </c>
      <c r="I591" s="78" t="s">
        <v>2062</v>
      </c>
      <c r="J591" s="78" t="s">
        <v>2063</v>
      </c>
      <c r="K591" s="80" t="s">
        <v>121</v>
      </c>
      <c r="L591" s="81">
        <v>6500</v>
      </c>
      <c r="M591" s="82">
        <v>5000</v>
      </c>
      <c r="N591" s="78" t="s">
        <v>109</v>
      </c>
      <c r="O591" s="78" t="s">
        <v>2064</v>
      </c>
      <c r="P591" s="83">
        <v>5000</v>
      </c>
      <c r="Q591" s="84" t="s">
        <v>232</v>
      </c>
      <c r="R591" s="84" t="s">
        <v>218</v>
      </c>
      <c r="S591" s="84" t="s">
        <v>2045</v>
      </c>
      <c r="T591" s="85" t="s">
        <v>4784</v>
      </c>
      <c r="U591" s="78" t="s">
        <v>4785</v>
      </c>
      <c r="V591" s="78">
        <v>3</v>
      </c>
      <c r="W591" s="78">
        <v>6</v>
      </c>
      <c r="X591" s="86">
        <v>6500</v>
      </c>
      <c r="Y591" s="86">
        <v>5500</v>
      </c>
      <c r="Z591" s="87">
        <v>5000</v>
      </c>
      <c r="AA591" s="88">
        <v>1500</v>
      </c>
      <c r="AB591" s="89" t="s">
        <v>5306</v>
      </c>
      <c r="AC591" s="90"/>
      <c r="AD591" s="91" t="str">
        <f>VLOOKUP($G591,'[1]datos totales (FINAL) 2022'!$A$2:$F$408,3,FALSE)</f>
        <v>SI</v>
      </c>
      <c r="AE591" s="78" t="str">
        <f>VLOOKUP($G591,'[1]datos totales (FINAL) 2022'!$A$2:$F$408,4,FALSE)</f>
        <v>OBJETIVO 17: REVITALIZAR LA ALIANZA MUNDIAL PARA EL DESARROLLO SOSTENIBLE</v>
      </c>
      <c r="AF591" s="92">
        <f>VLOOKUP($G591,'[1]datos totales (FINAL) 2022'!$A$2:$F$408,5,FALSE)</f>
        <v>0</v>
      </c>
      <c r="AG591" s="93" t="str">
        <f>VLOOKUP($G591,'[1]datos totales (FINAL) 2022'!$A$2:$F$408,6,FALSE)</f>
        <v>ODS Ejes Properidad: 7, 9, 10 y 11</v>
      </c>
    </row>
    <row r="592" spans="1:33" ht="46.5" customHeight="1" x14ac:dyDescent="0.25">
      <c r="A592" s="78" t="s">
        <v>3646</v>
      </c>
      <c r="B592" s="78" t="s">
        <v>3646</v>
      </c>
      <c r="C592" s="79" t="s">
        <v>121</v>
      </c>
      <c r="D592" s="78" t="s">
        <v>3718</v>
      </c>
      <c r="E592" s="78" t="s">
        <v>2911</v>
      </c>
      <c r="F592" s="78" t="s">
        <v>3719</v>
      </c>
      <c r="G592" s="92" t="s">
        <v>2188</v>
      </c>
      <c r="H592" s="92" t="s">
        <v>2744</v>
      </c>
      <c r="I592" s="78" t="s">
        <v>2058</v>
      </c>
      <c r="J592" s="78" t="s">
        <v>2059</v>
      </c>
      <c r="K592" s="80" t="s">
        <v>121</v>
      </c>
      <c r="L592" s="81">
        <v>62800</v>
      </c>
      <c r="M592" s="82">
        <v>82990</v>
      </c>
      <c r="N592" s="78" t="s">
        <v>109</v>
      </c>
      <c r="O592" s="78" t="s">
        <v>2060</v>
      </c>
      <c r="P592" s="83">
        <v>82990</v>
      </c>
      <c r="Q592" s="84" t="s">
        <v>232</v>
      </c>
      <c r="R592" s="84" t="s">
        <v>218</v>
      </c>
      <c r="S592" s="84" t="s">
        <v>2045</v>
      </c>
      <c r="T592" s="85" t="s">
        <v>4784</v>
      </c>
      <c r="U592" s="78" t="s">
        <v>4786</v>
      </c>
      <c r="V592" s="78">
        <v>3</v>
      </c>
      <c r="W592" s="78">
        <v>34</v>
      </c>
      <c r="X592" s="86">
        <v>62800</v>
      </c>
      <c r="Y592" s="86">
        <v>62800</v>
      </c>
      <c r="Z592" s="87">
        <v>82990</v>
      </c>
      <c r="AA592" s="88">
        <v>-20190</v>
      </c>
      <c r="AB592" s="89" t="s">
        <v>2061</v>
      </c>
      <c r="AC592" s="90"/>
      <c r="AD592" s="91" t="str">
        <f>VLOOKUP($G592,'[1]datos totales (FINAL) 2022'!$A$2:$F$408,3,FALSE)</f>
        <v>SI</v>
      </c>
      <c r="AE592" s="78" t="str">
        <f>VLOOKUP($G592,'[1]datos totales (FINAL) 2022'!$A$2:$F$408,4,FALSE)</f>
        <v>OBJETIVO 4: GARANTIZAR UNA EDUCACIÓN INCLUSIVA, EQUITATIVA Y DE CALIDAD Y PROMOVER OPORTUNIDADES DE APRENDIZAJE DURANTE TODA LA VIDA PARA TODOS</v>
      </c>
      <c r="AF592" s="92">
        <f>VLOOKUP($G592,'[1]datos totales (FINAL) 2022'!$A$2:$F$408,5,FALSE)</f>
        <v>0</v>
      </c>
      <c r="AG592" s="93" t="str">
        <f>VLOOKUP($G592,'[1]datos totales (FINAL) 2022'!$A$2:$F$408,6,FALSE)</f>
        <v>También ODS 7, 8, 9, 10 y 17</v>
      </c>
    </row>
    <row r="593" spans="1:33" ht="46.5" customHeight="1" x14ac:dyDescent="0.25">
      <c r="A593" s="78" t="s">
        <v>4028</v>
      </c>
      <c r="B593" s="78" t="s">
        <v>4028</v>
      </c>
      <c r="C593" s="79" t="s">
        <v>195</v>
      </c>
      <c r="D593" s="78" t="s">
        <v>4039</v>
      </c>
      <c r="E593" s="78" t="s">
        <v>2911</v>
      </c>
      <c r="F593" s="78" t="s">
        <v>3174</v>
      </c>
      <c r="G593" s="92" t="s">
        <v>2745</v>
      </c>
      <c r="H593" s="92" t="s">
        <v>2746</v>
      </c>
      <c r="I593" s="78" t="s">
        <v>1842</v>
      </c>
      <c r="J593" s="78" t="s">
        <v>1843</v>
      </c>
      <c r="K593" s="80" t="s">
        <v>195</v>
      </c>
      <c r="L593" s="81">
        <v>27000</v>
      </c>
      <c r="M593" s="82">
        <v>27000</v>
      </c>
      <c r="N593" s="78" t="s">
        <v>109</v>
      </c>
      <c r="O593" s="78" t="s">
        <v>1844</v>
      </c>
      <c r="P593" s="83" t="s">
        <v>1559</v>
      </c>
      <c r="Q593" s="84" t="s">
        <v>232</v>
      </c>
      <c r="R593" s="84" t="s">
        <v>217</v>
      </c>
      <c r="S593" s="84" t="s">
        <v>218</v>
      </c>
      <c r="T593" s="85" t="s">
        <v>1845</v>
      </c>
      <c r="U593" s="78">
        <v>30</v>
      </c>
      <c r="V593" s="78" t="s">
        <v>1799</v>
      </c>
      <c r="W593" s="78">
        <v>30</v>
      </c>
      <c r="X593" s="86">
        <v>27000</v>
      </c>
      <c r="Y593" s="86">
        <v>27000</v>
      </c>
      <c r="Z593" s="87">
        <v>27000</v>
      </c>
      <c r="AA593" s="88">
        <v>0</v>
      </c>
      <c r="AB593" s="89" t="s">
        <v>1846</v>
      </c>
      <c r="AC593" s="90"/>
      <c r="AD593" s="94" t="s">
        <v>232</v>
      </c>
      <c r="AE593" s="89" t="s">
        <v>217</v>
      </c>
      <c r="AF593" s="95" t="s">
        <v>5307</v>
      </c>
      <c r="AG593" s="96" t="s">
        <v>5285</v>
      </c>
    </row>
    <row r="594" spans="1:33" ht="46.5" customHeight="1" x14ac:dyDescent="0.25">
      <c r="A594" s="78" t="s">
        <v>4028</v>
      </c>
      <c r="B594" s="78" t="s">
        <v>4028</v>
      </c>
      <c r="C594" s="79" t="s">
        <v>195</v>
      </c>
      <c r="D594" s="78" t="s">
        <v>4039</v>
      </c>
      <c r="E594" s="78" t="s">
        <v>2911</v>
      </c>
      <c r="F594" s="78" t="s">
        <v>4040</v>
      </c>
      <c r="G594" s="92" t="s">
        <v>2747</v>
      </c>
      <c r="H594" s="92" t="s">
        <v>1847</v>
      </c>
      <c r="I594" s="78" t="s">
        <v>1847</v>
      </c>
      <c r="J594" s="78" t="s">
        <v>1848</v>
      </c>
      <c r="K594" s="80" t="s">
        <v>195</v>
      </c>
      <c r="L594" s="81">
        <v>5400</v>
      </c>
      <c r="M594" s="82">
        <v>9000</v>
      </c>
      <c r="N594" s="78"/>
      <c r="O594" s="78" t="s">
        <v>1849</v>
      </c>
      <c r="P594" s="83" t="s">
        <v>1559</v>
      </c>
      <c r="Q594" s="84" t="s">
        <v>232</v>
      </c>
      <c r="R594" s="84" t="s">
        <v>217</v>
      </c>
      <c r="S594" s="84" t="s">
        <v>218</v>
      </c>
      <c r="T594" s="85" t="s">
        <v>1808</v>
      </c>
      <c r="U594" s="78">
        <v>9</v>
      </c>
      <c r="V594" s="78">
        <v>9</v>
      </c>
      <c r="W594" s="78">
        <v>9</v>
      </c>
      <c r="X594" s="86">
        <v>9000</v>
      </c>
      <c r="Y594" s="86">
        <v>9000</v>
      </c>
      <c r="Z594" s="87">
        <v>9000</v>
      </c>
      <c r="AA594" s="88">
        <v>0</v>
      </c>
      <c r="AB594" s="89" t="s">
        <v>1846</v>
      </c>
      <c r="AC594" s="90"/>
      <c r="AD594" s="94" t="s">
        <v>232</v>
      </c>
      <c r="AE594" s="89" t="s">
        <v>224</v>
      </c>
      <c r="AF594" s="95" t="s">
        <v>5308</v>
      </c>
      <c r="AG594" s="96" t="s">
        <v>5309</v>
      </c>
    </row>
    <row r="595" spans="1:33" ht="46.5" hidden="1" customHeight="1" x14ac:dyDescent="0.25">
      <c r="A595" s="78" t="s">
        <v>4028</v>
      </c>
      <c r="B595" s="78" t="s">
        <v>4028</v>
      </c>
      <c r="C595" s="79" t="s">
        <v>195</v>
      </c>
      <c r="D595" s="78" t="s">
        <v>2845</v>
      </c>
      <c r="E595" s="78" t="s">
        <v>2843</v>
      </c>
      <c r="F595" s="78" t="s">
        <v>494</v>
      </c>
      <c r="G595" s="78" t="s">
        <v>4035</v>
      </c>
      <c r="H595" s="78" t="s">
        <v>4036</v>
      </c>
      <c r="I595" s="78"/>
      <c r="J595" s="78"/>
      <c r="K595" s="80"/>
      <c r="L595" s="81">
        <v>6000</v>
      </c>
      <c r="M595" s="82"/>
      <c r="N595" s="78"/>
      <c r="O595" s="78"/>
      <c r="P595" s="83"/>
      <c r="Q595" s="84"/>
      <c r="R595" s="84"/>
      <c r="S595" s="84"/>
      <c r="T595" s="85"/>
      <c r="U595" s="78"/>
      <c r="V595" s="78"/>
      <c r="W595" s="78"/>
      <c r="X595" s="86"/>
      <c r="Y595" s="86"/>
      <c r="Z595" s="87"/>
      <c r="AA595" s="88"/>
      <c r="AB595" s="89"/>
      <c r="AC595" s="90"/>
      <c r="AD595" s="91" t="str">
        <f>VLOOKUP($G595,'[1]datos totales (FINAL) 2022'!$A$2:$F$408,3,FALSE)</f>
        <v>SI</v>
      </c>
      <c r="AE595" s="78" t="str">
        <f>VLOOKUP($G595,'[1]datos totales (FINAL) 2022'!$A$2:$F$408,4,FALSE)</f>
        <v>OBJETIVO 16: PROMOVER SOCIEDADES JUSTAS, PACÍFICAS E INCLUSIVAS</v>
      </c>
      <c r="AF595" s="92">
        <f>VLOOKUP($G595,'[1]datos totales (FINAL) 2022'!$A$2:$F$408,5,FALSE)</f>
        <v>0</v>
      </c>
      <c r="AG595" s="93" t="str">
        <f>VLOOKUP($G595,'[1]datos totales (FINAL) 2022'!$A$2:$F$408,6,FALSE)</f>
        <v>También ODS 5</v>
      </c>
    </row>
    <row r="596" spans="1:33" ht="46.5" customHeight="1" x14ac:dyDescent="0.25">
      <c r="A596" s="78" t="s">
        <v>4028</v>
      </c>
      <c r="B596" s="78" t="s">
        <v>4028</v>
      </c>
      <c r="C596" s="79" t="s">
        <v>195</v>
      </c>
      <c r="D596" s="78" t="s">
        <v>3165</v>
      </c>
      <c r="E596" s="78" t="s">
        <v>2843</v>
      </c>
      <c r="F596" s="78" t="s">
        <v>2384</v>
      </c>
      <c r="G596" s="92" t="s">
        <v>4037</v>
      </c>
      <c r="H596" s="92" t="s">
        <v>4038</v>
      </c>
      <c r="I596" s="78" t="s">
        <v>1829</v>
      </c>
      <c r="J596" s="78" t="s">
        <v>1830</v>
      </c>
      <c r="K596" s="80" t="s">
        <v>195</v>
      </c>
      <c r="L596" s="81">
        <v>30000</v>
      </c>
      <c r="M596" s="82">
        <v>30000</v>
      </c>
      <c r="N596" s="78" t="s">
        <v>109</v>
      </c>
      <c r="O596" s="78" t="s">
        <v>1831</v>
      </c>
      <c r="P596" s="83"/>
      <c r="Q596" s="84" t="s">
        <v>232</v>
      </c>
      <c r="R596" s="84" t="s">
        <v>231</v>
      </c>
      <c r="S596" s="84" t="s">
        <v>230</v>
      </c>
      <c r="T596" s="85" t="s">
        <v>1832</v>
      </c>
      <c r="U596" s="78">
        <v>3</v>
      </c>
      <c r="V596" s="78" t="s">
        <v>1456</v>
      </c>
      <c r="W596" s="78">
        <v>6</v>
      </c>
      <c r="X596" s="86">
        <v>30000</v>
      </c>
      <c r="Y596" s="86">
        <v>13712.52</v>
      </c>
      <c r="Z596" s="87">
        <v>30000</v>
      </c>
      <c r="AA596" s="88">
        <v>0</v>
      </c>
      <c r="AB596" s="89"/>
      <c r="AC596" s="90"/>
      <c r="AD596" s="91" t="str">
        <f>VLOOKUP($G596,'[1]datos totales (FINAL) 2022'!$A$2:$F$408,3,FALSE)</f>
        <v>SI</v>
      </c>
      <c r="AE596" s="78" t="str">
        <f>VLOOKUP($G596,'[1]datos totales (FINAL) 2022'!$A$2:$F$408,4,FALSE)</f>
        <v>OBJETIVO 13: ADOPTAR MEDIDAS URGENTES PARA COMBATIR EL CAMBIO CLIMÁTICO Y SUS EFECTOS</v>
      </c>
      <c r="AF596" s="92">
        <f>VLOOKUP($G596,'[1]datos totales (FINAL) 2022'!$A$2:$F$408,5,FALSE)</f>
        <v>0</v>
      </c>
      <c r="AG596" s="93" t="str">
        <f>VLOOKUP($G596,'[1]datos totales (FINAL) 2022'!$A$2:$F$408,6,FALSE)</f>
        <v>También ODS 3, 11 y 17</v>
      </c>
    </row>
    <row r="597" spans="1:33" ht="46.5" customHeight="1" x14ac:dyDescent="0.25">
      <c r="A597" s="78" t="s">
        <v>4028</v>
      </c>
      <c r="B597" s="78" t="s">
        <v>4028</v>
      </c>
      <c r="C597" s="79" t="s">
        <v>195</v>
      </c>
      <c r="D597" s="78" t="s">
        <v>4041</v>
      </c>
      <c r="E597" s="78" t="s">
        <v>2843</v>
      </c>
      <c r="F597" s="78" t="s">
        <v>2871</v>
      </c>
      <c r="G597" s="92" t="s">
        <v>4042</v>
      </c>
      <c r="H597" s="92" t="s">
        <v>1809</v>
      </c>
      <c r="I597" s="78" t="s">
        <v>1809</v>
      </c>
      <c r="J597" s="78" t="s">
        <v>1810</v>
      </c>
      <c r="K597" s="80" t="s">
        <v>195</v>
      </c>
      <c r="L597" s="81">
        <v>40000</v>
      </c>
      <c r="M597" s="82">
        <v>40000</v>
      </c>
      <c r="N597" s="78" t="s">
        <v>109</v>
      </c>
      <c r="O597" s="78" t="s">
        <v>1811</v>
      </c>
      <c r="P597" s="83"/>
      <c r="Q597" s="84" t="s">
        <v>232</v>
      </c>
      <c r="R597" s="84" t="s">
        <v>217</v>
      </c>
      <c r="S597" s="84" t="s">
        <v>218</v>
      </c>
      <c r="T597" s="85" t="s">
        <v>1812</v>
      </c>
      <c r="U597" s="78" t="s">
        <v>1813</v>
      </c>
      <c r="V597" s="78"/>
      <c r="W597" s="78" t="s">
        <v>1812</v>
      </c>
      <c r="X597" s="86">
        <v>40000</v>
      </c>
      <c r="Y597" s="86">
        <v>20998.86</v>
      </c>
      <c r="Z597" s="87">
        <v>40000</v>
      </c>
      <c r="AA597" s="88">
        <v>0</v>
      </c>
      <c r="AB597" s="89"/>
      <c r="AC597" s="90"/>
      <c r="AD597" s="91" t="str">
        <f>VLOOKUP($G597,'[1]datos totales (FINAL) 2022'!$A$2:$F$408,3,FALSE)</f>
        <v>SI</v>
      </c>
      <c r="AE597" s="78" t="str">
        <f>VLOOKUP($G597,'[1]datos totales (FINAL) 2022'!$A$2:$F$408,4,FALSE)</f>
        <v>OBJETIVO 3: GARANTIZAR UNA VIDA SANA Y PROMOVER EL BIENESTAR</v>
      </c>
      <c r="AF597" s="92">
        <f>VLOOKUP($G597,'[1]datos totales (FINAL) 2022'!$A$2:$F$408,5,FALSE)</f>
        <v>0</v>
      </c>
      <c r="AG597" s="93" t="str">
        <f>VLOOKUP($G597,'[1]datos totales (FINAL) 2022'!$A$2:$F$408,6,FALSE)</f>
        <v>También ODS 4</v>
      </c>
    </row>
    <row r="598" spans="1:33" ht="46.5" hidden="1" customHeight="1" x14ac:dyDescent="0.25">
      <c r="A598" s="78" t="s">
        <v>4028</v>
      </c>
      <c r="B598" s="78" t="s">
        <v>4028</v>
      </c>
      <c r="C598" s="79" t="s">
        <v>195</v>
      </c>
      <c r="D598" s="78" t="s">
        <v>4041</v>
      </c>
      <c r="E598" s="78" t="s">
        <v>2911</v>
      </c>
      <c r="F598" s="78" t="s">
        <v>2964</v>
      </c>
      <c r="G598" s="78" t="s">
        <v>4043</v>
      </c>
      <c r="H598" s="78" t="s">
        <v>4044</v>
      </c>
      <c r="I598" s="78"/>
      <c r="J598" s="78"/>
      <c r="K598" s="80"/>
      <c r="L598" s="81">
        <v>0</v>
      </c>
      <c r="M598" s="82"/>
      <c r="N598" s="78"/>
      <c r="O598" s="78"/>
      <c r="P598" s="83"/>
      <c r="Q598" s="84"/>
      <c r="R598" s="84"/>
      <c r="S598" s="84"/>
      <c r="T598" s="85"/>
      <c r="U598" s="78"/>
      <c r="V598" s="78"/>
      <c r="W598" s="78"/>
      <c r="X598" s="86"/>
      <c r="Y598" s="86"/>
      <c r="Z598" s="87"/>
      <c r="AA598" s="88"/>
      <c r="AB598" s="89"/>
      <c r="AC598" s="90"/>
      <c r="AD598" s="91" t="str">
        <f>VLOOKUP($G598,'[1]datos totales (FINAL) 2022'!$A$2:$F$408,3,FALSE)</f>
        <v>SI</v>
      </c>
      <c r="AE598" s="78" t="str">
        <f>VLOOKUP($G598,'[1]datos totales (FINAL) 2022'!$A$2:$F$408,4,FALSE)</f>
        <v>OBJETIVO 3: GARANTIZAR UNA VIDA SANA Y PROMOVER EL BIENESTAR</v>
      </c>
      <c r="AF598" s="92">
        <f>VLOOKUP($G598,'[1]datos totales (FINAL) 2022'!$A$2:$F$408,5,FALSE)</f>
        <v>0</v>
      </c>
      <c r="AG598" s="93" t="str">
        <f>VLOOKUP($G598,'[1]datos totales (FINAL) 2022'!$A$2:$F$408,6,FALSE)</f>
        <v>Vinculado al ODS 4 y ODS 8 (meta 8.6)</v>
      </c>
    </row>
    <row r="599" spans="1:33" ht="46.5" customHeight="1" x14ac:dyDescent="0.25">
      <c r="A599" s="78" t="s">
        <v>4028</v>
      </c>
      <c r="B599" s="78" t="s">
        <v>4028</v>
      </c>
      <c r="C599" s="79" t="s">
        <v>195</v>
      </c>
      <c r="D599" s="78" t="s">
        <v>4045</v>
      </c>
      <c r="E599" s="78" t="s">
        <v>2843</v>
      </c>
      <c r="F599" s="78" t="s">
        <v>2871</v>
      </c>
      <c r="G599" s="92" t="s">
        <v>4046</v>
      </c>
      <c r="H599" s="92" t="s">
        <v>1814</v>
      </c>
      <c r="I599" s="78" t="s">
        <v>1814</v>
      </c>
      <c r="J599" s="78" t="s">
        <v>1815</v>
      </c>
      <c r="K599" s="80" t="s">
        <v>195</v>
      </c>
      <c r="L599" s="81">
        <v>8640</v>
      </c>
      <c r="M599" s="82">
        <v>8640</v>
      </c>
      <c r="N599" s="78" t="s">
        <v>109</v>
      </c>
      <c r="O599" s="78" t="s">
        <v>1816</v>
      </c>
      <c r="P599" s="83"/>
      <c r="Q599" s="84" t="s">
        <v>232</v>
      </c>
      <c r="R599" s="84" t="s">
        <v>224</v>
      </c>
      <c r="S599" s="84" t="s">
        <v>218</v>
      </c>
      <c r="T599" s="85"/>
      <c r="U599" s="78"/>
      <c r="V599" s="78"/>
      <c r="W599" s="78"/>
      <c r="X599" s="86">
        <v>8640</v>
      </c>
      <c r="Y599" s="86">
        <v>3756.63</v>
      </c>
      <c r="Z599" s="87">
        <v>8640</v>
      </c>
      <c r="AA599" s="88">
        <v>0</v>
      </c>
      <c r="AB599" s="89"/>
      <c r="AC599" s="90"/>
      <c r="AD599" s="91" t="str">
        <f>VLOOKUP($G599,'[1]datos totales (FINAL) 2022'!$A$2:$F$408,3,FALSE)</f>
        <v>SI</v>
      </c>
      <c r="AE599" s="78" t="str">
        <f>VLOOKUP($G599,'[1]datos totales (FINAL) 2022'!$A$2:$F$408,4,FALSE)</f>
        <v>OBJETIVO 4: GARANTIZAR UNA EDUCACIÓN INCLUSIVA, EQUITATIVA Y DE CALIDAD Y PROMOVER OPORTUNIDADES DE APRENDIZAJE DURANTE TODA LA VIDA PARA TODOS</v>
      </c>
      <c r="AF599" s="92" t="str">
        <f>VLOOKUP($G599,'[1]datos totales (FINAL) 2022'!$A$2:$F$408,5,FALSE)</f>
        <v>Meta 4.5</v>
      </c>
      <c r="AG599" s="93" t="str">
        <f>VLOOKUP($G599,'[1]datos totales (FINAL) 2022'!$A$2:$F$408,6,FALSE)</f>
        <v>También ODS 8, 10 y 11</v>
      </c>
    </row>
    <row r="600" spans="1:33" ht="46.5" customHeight="1" x14ac:dyDescent="0.25">
      <c r="A600" s="78" t="s">
        <v>4028</v>
      </c>
      <c r="B600" s="78" t="s">
        <v>4028</v>
      </c>
      <c r="C600" s="79" t="s">
        <v>195</v>
      </c>
      <c r="D600" s="78" t="s">
        <v>4047</v>
      </c>
      <c r="E600" s="78" t="s">
        <v>2843</v>
      </c>
      <c r="F600" s="78" t="s">
        <v>497</v>
      </c>
      <c r="G600" s="92" t="s">
        <v>4048</v>
      </c>
      <c r="H600" s="92" t="s">
        <v>1817</v>
      </c>
      <c r="I600" s="78" t="s">
        <v>1817</v>
      </c>
      <c r="J600" s="78" t="s">
        <v>1818</v>
      </c>
      <c r="K600" s="80" t="s">
        <v>195</v>
      </c>
      <c r="L600" s="81">
        <v>3000</v>
      </c>
      <c r="M600" s="82">
        <v>3000</v>
      </c>
      <c r="N600" s="78" t="s">
        <v>109</v>
      </c>
      <c r="O600" s="78" t="s">
        <v>1819</v>
      </c>
      <c r="P600" s="83"/>
      <c r="Q600" s="84" t="s">
        <v>232</v>
      </c>
      <c r="R600" s="84" t="s">
        <v>230</v>
      </c>
      <c r="S600" s="84" t="s">
        <v>222</v>
      </c>
      <c r="T600" s="85" t="s">
        <v>1820</v>
      </c>
      <c r="U600" s="78"/>
      <c r="V600" s="78" t="s">
        <v>1188</v>
      </c>
      <c r="W600" s="78"/>
      <c r="X600" s="86">
        <v>3000</v>
      </c>
      <c r="Y600" s="86">
        <v>1779.54</v>
      </c>
      <c r="Z600" s="87">
        <v>3000</v>
      </c>
      <c r="AA600" s="88">
        <v>0</v>
      </c>
      <c r="AB600" s="89"/>
      <c r="AC600" s="90"/>
      <c r="AD600" s="91" t="str">
        <f>VLOOKUP($G600,'[1]datos totales (FINAL) 2022'!$A$2:$F$408,3,FALSE)</f>
        <v>SI</v>
      </c>
      <c r="AE600" s="78" t="str">
        <f>VLOOKUP($G600,'[1]datos totales (FINAL) 2022'!$A$2:$F$408,4,FALSE)</f>
        <v>OBJETIVO 16: PROMOVER SOCIEDADES JUSTAS, PACÍFICAS E INCLUSIVAS</v>
      </c>
      <c r="AF600" s="92">
        <f>VLOOKUP($G600,'[1]datos totales (FINAL) 2022'!$A$2:$F$408,5,FALSE)</f>
        <v>0</v>
      </c>
      <c r="AG600" s="93" t="str">
        <f>VLOOKUP($G600,'[1]datos totales (FINAL) 2022'!$A$2:$F$408,6,FALSE)</f>
        <v>También ODS 3, 5 y 8</v>
      </c>
    </row>
    <row r="601" spans="1:33" ht="46.5" hidden="1" customHeight="1" x14ac:dyDescent="0.25">
      <c r="A601" s="78" t="s">
        <v>4028</v>
      </c>
      <c r="B601" s="78" t="s">
        <v>4028</v>
      </c>
      <c r="C601" s="79" t="s">
        <v>195</v>
      </c>
      <c r="D601" s="78" t="s">
        <v>4049</v>
      </c>
      <c r="E601" s="78" t="s">
        <v>2911</v>
      </c>
      <c r="F601" s="78" t="s">
        <v>2964</v>
      </c>
      <c r="G601" s="78" t="s">
        <v>4050</v>
      </c>
      <c r="H601" s="78" t="s">
        <v>1806</v>
      </c>
      <c r="I601" s="78"/>
      <c r="J601" s="78"/>
      <c r="K601" s="80"/>
      <c r="L601" s="81">
        <v>0</v>
      </c>
      <c r="M601" s="82"/>
      <c r="N601" s="78"/>
      <c r="O601" s="78"/>
      <c r="P601" s="83"/>
      <c r="Q601" s="84"/>
      <c r="R601" s="84"/>
      <c r="S601" s="84"/>
      <c r="T601" s="85"/>
      <c r="U601" s="78"/>
      <c r="V601" s="78"/>
      <c r="W601" s="78"/>
      <c r="X601" s="86"/>
      <c r="Y601" s="86"/>
      <c r="Z601" s="87"/>
      <c r="AA601" s="88"/>
      <c r="AB601" s="89"/>
      <c r="AC601" s="90"/>
      <c r="AD601" s="94" t="s">
        <v>232</v>
      </c>
      <c r="AE601" s="89" t="s">
        <v>224</v>
      </c>
      <c r="AF601" s="95" t="s">
        <v>5308</v>
      </c>
      <c r="AG601" s="96" t="s">
        <v>5309</v>
      </c>
    </row>
    <row r="602" spans="1:33" ht="46.5" customHeight="1" x14ac:dyDescent="0.25">
      <c r="A602" s="78" t="s">
        <v>4028</v>
      </c>
      <c r="B602" s="78" t="s">
        <v>4028</v>
      </c>
      <c r="C602" s="79" t="s">
        <v>195</v>
      </c>
      <c r="D602" s="78" t="s">
        <v>4051</v>
      </c>
      <c r="E602" s="78" t="s">
        <v>2911</v>
      </c>
      <c r="F602" s="78" t="s">
        <v>2964</v>
      </c>
      <c r="G602" s="92" t="s">
        <v>2748</v>
      </c>
      <c r="H602" s="92" t="s">
        <v>2749</v>
      </c>
      <c r="I602" s="78" t="s">
        <v>1821</v>
      </c>
      <c r="J602" s="78" t="s">
        <v>1822</v>
      </c>
      <c r="K602" s="80" t="s">
        <v>195</v>
      </c>
      <c r="L602" s="81">
        <v>10000</v>
      </c>
      <c r="M602" s="82">
        <v>10000</v>
      </c>
      <c r="N602" s="78" t="s">
        <v>109</v>
      </c>
      <c r="O602" s="78" t="s">
        <v>1823</v>
      </c>
      <c r="P602" s="83"/>
      <c r="Q602" s="84" t="s">
        <v>232</v>
      </c>
      <c r="R602" s="84" t="s">
        <v>215</v>
      </c>
      <c r="S602" s="84" t="s">
        <v>231</v>
      </c>
      <c r="T602" s="85" t="s">
        <v>1824</v>
      </c>
      <c r="U602" s="78">
        <v>10</v>
      </c>
      <c r="V602" s="78" t="s">
        <v>1799</v>
      </c>
      <c r="W602" s="78">
        <v>10</v>
      </c>
      <c r="X602" s="86">
        <v>10000</v>
      </c>
      <c r="Y602" s="86">
        <v>10000</v>
      </c>
      <c r="Z602" s="87">
        <v>10000</v>
      </c>
      <c r="AA602" s="88">
        <v>0</v>
      </c>
      <c r="AB602" s="89"/>
      <c r="AC602" s="90"/>
      <c r="AD602" s="91" t="str">
        <f>VLOOKUP($G602,'[1]datos totales (FINAL) 2022'!$A$2:$F$408,3,FALSE)</f>
        <v>SI</v>
      </c>
      <c r="AE602" s="78" t="str">
        <f>VLOOKUP($G602,'[1]datos totales (FINAL) 2022'!$A$2:$F$408,4,FALSE)</f>
        <v>OBJETIVO 17: REVITALIZAR LA ALIANZA MUNDIAL PARA EL DESARROLLO SOSTENIBLE</v>
      </c>
      <c r="AF602" s="92">
        <f>VLOOKUP($G602,'[1]datos totales (FINAL) 2022'!$A$2:$F$408,5,FALSE)</f>
        <v>0</v>
      </c>
      <c r="AG602" s="93" t="str">
        <f>VLOOKUP($G602,'[1]datos totales (FINAL) 2022'!$A$2:$F$408,6,FALSE)</f>
        <v>Potenciamente son TODOS los ODS</v>
      </c>
    </row>
    <row r="603" spans="1:33" ht="46.5" customHeight="1" x14ac:dyDescent="0.25">
      <c r="A603" s="78" t="s">
        <v>4028</v>
      </c>
      <c r="B603" s="78" t="s">
        <v>4028</v>
      </c>
      <c r="C603" s="79" t="s">
        <v>195</v>
      </c>
      <c r="D603" s="78" t="s">
        <v>4052</v>
      </c>
      <c r="E603" s="78" t="s">
        <v>2911</v>
      </c>
      <c r="F603" s="78" t="s">
        <v>4040</v>
      </c>
      <c r="G603" s="92" t="s">
        <v>2750</v>
      </c>
      <c r="H603" s="92" t="s">
        <v>1850</v>
      </c>
      <c r="I603" s="78" t="s">
        <v>1850</v>
      </c>
      <c r="J603" s="78" t="s">
        <v>1851</v>
      </c>
      <c r="K603" s="80" t="s">
        <v>195</v>
      </c>
      <c r="L603" s="81">
        <v>9000</v>
      </c>
      <c r="M603" s="82">
        <v>9000</v>
      </c>
      <c r="N603" s="78" t="s">
        <v>109</v>
      </c>
      <c r="O603" s="78" t="s">
        <v>1852</v>
      </c>
      <c r="P603" s="83" t="s">
        <v>1853</v>
      </c>
      <c r="Q603" s="84" t="s">
        <v>232</v>
      </c>
      <c r="R603" s="84" t="s">
        <v>218</v>
      </c>
      <c r="S603" s="84" t="s">
        <v>224</v>
      </c>
      <c r="T603" s="85" t="s">
        <v>1845</v>
      </c>
      <c r="U603" s="78">
        <v>4</v>
      </c>
      <c r="V603" s="78" t="s">
        <v>1854</v>
      </c>
      <c r="W603" s="78">
        <v>4</v>
      </c>
      <c r="X603" s="86">
        <v>9000</v>
      </c>
      <c r="Y603" s="86">
        <v>0</v>
      </c>
      <c r="Z603" s="87">
        <v>9000</v>
      </c>
      <c r="AA603" s="88">
        <v>0</v>
      </c>
      <c r="AB603" s="89" t="s">
        <v>1855</v>
      </c>
      <c r="AC603" s="90"/>
      <c r="AD603" s="91" t="str">
        <f>VLOOKUP($G603,'[1]datos totales (FINAL) 2022'!$A$2:$F$408,3,FALSE)</f>
        <v>SI</v>
      </c>
      <c r="AE603" s="78" t="str">
        <f>VLOOKUP($G603,'[1]datos totales (FINAL) 2022'!$A$2:$F$408,4,FALSE)</f>
        <v>OBJETIVO 4: GARANTIZAR UNA EDUCACIÓN INCLUSIVA, EQUITATIVA Y DE CALIDAD Y PROMOVER OPORTUNIDADES DE APRENDIZAJE DURANTE TODA LA VIDA PARA TODOS</v>
      </c>
      <c r="AF603" s="92" t="str">
        <f>VLOOKUP($G603,'[1]datos totales (FINAL) 2022'!$A$2:$F$408,5,FALSE)</f>
        <v>Meta 4.5</v>
      </c>
      <c r="AG603" s="93">
        <f>VLOOKUP($G603,'[1]datos totales (FINAL) 2022'!$A$2:$F$408,6,FALSE)</f>
        <v>0</v>
      </c>
    </row>
    <row r="604" spans="1:33" ht="46.5" hidden="1" customHeight="1" x14ac:dyDescent="0.25">
      <c r="A604" s="78" t="s">
        <v>4028</v>
      </c>
      <c r="B604" s="78" t="s">
        <v>4028</v>
      </c>
      <c r="C604" s="79" t="s">
        <v>195</v>
      </c>
      <c r="D604" s="78" t="s">
        <v>4053</v>
      </c>
      <c r="E604" s="78" t="s">
        <v>2898</v>
      </c>
      <c r="F604" s="78" t="s">
        <v>3002</v>
      </c>
      <c r="G604" s="78" t="s">
        <v>4054</v>
      </c>
      <c r="H604" s="78" t="s">
        <v>4055</v>
      </c>
      <c r="I604" s="78"/>
      <c r="J604" s="78"/>
      <c r="K604" s="80"/>
      <c r="L604" s="81">
        <v>0</v>
      </c>
      <c r="M604" s="82"/>
      <c r="N604" s="78"/>
      <c r="O604" s="78"/>
      <c r="P604" s="83"/>
      <c r="Q604" s="84"/>
      <c r="R604" s="84"/>
      <c r="S604" s="84"/>
      <c r="T604" s="85"/>
      <c r="U604" s="78"/>
      <c r="V604" s="78"/>
      <c r="W604" s="78"/>
      <c r="X604" s="86"/>
      <c r="Y604" s="86"/>
      <c r="Z604" s="87"/>
      <c r="AA604" s="88"/>
      <c r="AB604" s="89"/>
      <c r="AC604" s="90"/>
      <c r="AD604" s="91" t="str">
        <f>VLOOKUP($G604,'[1]datos totales (FINAL) 2022'!$A$2:$F$408,3,FALSE)</f>
        <v>SI</v>
      </c>
      <c r="AE604" s="78" t="str">
        <f>VLOOKUP($G604,'[1]datos totales (FINAL) 2022'!$A$2:$F$408,4,FALSE)</f>
        <v>OBJETIVO 3: GARANTIZAR UNA VIDA SANA Y PROMOVER EL BIENESTAR</v>
      </c>
      <c r="AF604" s="92" t="str">
        <f>VLOOKUP($G604,'[1]datos totales (FINAL) 2022'!$A$2:$F$408,5,FALSE)</f>
        <v>Metas 3.4, 3.5, 3.a</v>
      </c>
      <c r="AG604" s="93" t="str">
        <f>VLOOKUP($G604,'[1]datos totales (FINAL) 2022'!$A$2:$F$408,6,FALSE)</f>
        <v>Vinculado al ODS 8 (meta 8.5 y 8.6)</v>
      </c>
    </row>
    <row r="605" spans="1:33" ht="46.5" hidden="1" customHeight="1" x14ac:dyDescent="0.25">
      <c r="A605" s="78" t="s">
        <v>4028</v>
      </c>
      <c r="B605" s="78" t="s">
        <v>4028</v>
      </c>
      <c r="C605" s="79" t="s">
        <v>195</v>
      </c>
      <c r="D605" s="78" t="s">
        <v>4056</v>
      </c>
      <c r="E605" s="78" t="s">
        <v>2843</v>
      </c>
      <c r="F605" s="78" t="s">
        <v>497</v>
      </c>
      <c r="G605" s="78" t="s">
        <v>4057</v>
      </c>
      <c r="H605" s="78" t="s">
        <v>4058</v>
      </c>
      <c r="I605" s="78"/>
      <c r="J605" s="78"/>
      <c r="K605" s="80"/>
      <c r="L605" s="81">
        <v>0</v>
      </c>
      <c r="M605" s="82"/>
      <c r="N605" s="78"/>
      <c r="O605" s="78"/>
      <c r="P605" s="83"/>
      <c r="Q605" s="84"/>
      <c r="R605" s="84"/>
      <c r="S605" s="84"/>
      <c r="T605" s="85"/>
      <c r="U605" s="78"/>
      <c r="V605" s="78"/>
      <c r="W605" s="78"/>
      <c r="X605" s="86"/>
      <c r="Y605" s="86"/>
      <c r="Z605" s="87"/>
      <c r="AA605" s="88"/>
      <c r="AB605" s="89"/>
      <c r="AC605" s="90"/>
      <c r="AD605" s="91" t="str">
        <f>VLOOKUP($G605,'[1]datos totales (FINAL) 2022'!$A$2:$F$408,3,FALSE)</f>
        <v>SI</v>
      </c>
      <c r="AE605" s="78" t="str">
        <f>VLOOKUP($G605,'[1]datos totales (FINAL) 2022'!$A$2:$F$408,4,FALSE)</f>
        <v>OBJETIVO 17: REVITALIZAR LA ALIANZA MUNDIAL PARA EL DESARROLLO SOSTENIBLE</v>
      </c>
      <c r="AF605" s="92">
        <f>VLOOKUP($G605,'[1]datos totales (FINAL) 2022'!$A$2:$F$408,5,FALSE)</f>
        <v>0</v>
      </c>
      <c r="AG605" s="93" t="str">
        <f>VLOOKUP($G605,'[1]datos totales (FINAL) 2022'!$A$2:$F$408,6,FALSE)</f>
        <v>Potenciamente son TODOS los ODS</v>
      </c>
    </row>
    <row r="606" spans="1:33" ht="46.5" customHeight="1" x14ac:dyDescent="0.25">
      <c r="A606" s="78" t="s">
        <v>4028</v>
      </c>
      <c r="B606" s="78" t="s">
        <v>4028</v>
      </c>
      <c r="C606" s="79" t="s">
        <v>195</v>
      </c>
      <c r="D606" s="78" t="s">
        <v>4059</v>
      </c>
      <c r="E606" s="78" t="s">
        <v>2843</v>
      </c>
      <c r="F606" s="78" t="s">
        <v>497</v>
      </c>
      <c r="G606" s="92" t="s">
        <v>4060</v>
      </c>
      <c r="H606" s="92" t="s">
        <v>1833</v>
      </c>
      <c r="I606" s="78" t="s">
        <v>1833</v>
      </c>
      <c r="J606" s="78" t="s">
        <v>1834</v>
      </c>
      <c r="K606" s="80" t="s">
        <v>195</v>
      </c>
      <c r="L606" s="81">
        <v>20000</v>
      </c>
      <c r="M606" s="82">
        <v>35000</v>
      </c>
      <c r="N606" s="78" t="s">
        <v>109</v>
      </c>
      <c r="O606" s="78" t="s">
        <v>1835</v>
      </c>
      <c r="P606" s="83"/>
      <c r="Q606" s="84" t="s">
        <v>232</v>
      </c>
      <c r="R606" s="84" t="s">
        <v>225</v>
      </c>
      <c r="S606" s="84" t="s">
        <v>227</v>
      </c>
      <c r="T606" s="85" t="s">
        <v>1836</v>
      </c>
      <c r="U606" s="78"/>
      <c r="V606" s="78"/>
      <c r="W606" s="78">
        <v>2</v>
      </c>
      <c r="X606" s="86">
        <v>20000</v>
      </c>
      <c r="Y606" s="86">
        <v>11772.6</v>
      </c>
      <c r="Z606" s="87">
        <v>35000</v>
      </c>
      <c r="AA606" s="88">
        <v>-15000</v>
      </c>
      <c r="AB606" s="89" t="s">
        <v>1837</v>
      </c>
      <c r="AC606" s="90"/>
      <c r="AD606" s="91" t="str">
        <f>VLOOKUP($G606,'[1]datos totales (FINAL) 2022'!$A$2:$F$408,3,FALSE)</f>
        <v>SI</v>
      </c>
      <c r="AE606" s="78" t="str">
        <f>VLOOKUP($G606,'[1]datos totales (FINAL) 2022'!$A$2:$F$408,4,FALSE)</f>
        <v>OBJETIVO 11: LOGRAR QUE LAS CIUDADES SEAN MÁS INCLUSIVAS, SEGURAS, RESILIENTES Y SOSTENIBLES</v>
      </c>
      <c r="AF606" s="92" t="str">
        <f>VLOOKUP($G606,'[1]datos totales (FINAL) 2022'!$A$2:$F$408,5,FALSE)</f>
        <v>Meta 11.2</v>
      </c>
      <c r="AG606" s="93">
        <f>VLOOKUP($G606,'[1]datos totales (FINAL) 2022'!$A$2:$F$408,6,FALSE)</f>
        <v>0</v>
      </c>
    </row>
    <row r="607" spans="1:33" ht="46.5" customHeight="1" x14ac:dyDescent="0.25">
      <c r="A607" s="78" t="s">
        <v>4028</v>
      </c>
      <c r="B607" s="78" t="s">
        <v>4028</v>
      </c>
      <c r="C607" s="79" t="s">
        <v>195</v>
      </c>
      <c r="D607" s="78" t="s">
        <v>4061</v>
      </c>
      <c r="E607" s="78" t="s">
        <v>2843</v>
      </c>
      <c r="F607" s="78" t="s">
        <v>497</v>
      </c>
      <c r="G607" s="92" t="s">
        <v>4062</v>
      </c>
      <c r="H607" s="92" t="s">
        <v>4063</v>
      </c>
      <c r="I607" s="78" t="s">
        <v>1825</v>
      </c>
      <c r="J607" s="78" t="s">
        <v>1826</v>
      </c>
      <c r="K607" s="80" t="s">
        <v>195</v>
      </c>
      <c r="L607" s="81">
        <v>30000</v>
      </c>
      <c r="M607" s="82">
        <v>30000</v>
      </c>
      <c r="N607" s="78" t="s">
        <v>109</v>
      </c>
      <c r="O607" s="78" t="s">
        <v>1827</v>
      </c>
      <c r="P607" s="83"/>
      <c r="Q607" s="84" t="s">
        <v>232</v>
      </c>
      <c r="R607" s="84" t="s">
        <v>231</v>
      </c>
      <c r="S607" s="84" t="s">
        <v>225</v>
      </c>
      <c r="T607" s="85" t="s">
        <v>1828</v>
      </c>
      <c r="U607" s="78">
        <v>3</v>
      </c>
      <c r="V607" s="78" t="s">
        <v>1456</v>
      </c>
      <c r="W607" s="78">
        <v>6</v>
      </c>
      <c r="X607" s="86">
        <v>30000</v>
      </c>
      <c r="Y607" s="86">
        <v>20585.599999999999</v>
      </c>
      <c r="Z607" s="87">
        <v>30000</v>
      </c>
      <c r="AA607" s="88">
        <v>0</v>
      </c>
      <c r="AB607" s="89"/>
      <c r="AC607" s="90"/>
      <c r="AD607" s="91" t="str">
        <f>VLOOKUP($G607,'[1]datos totales (FINAL) 2022'!$A$2:$F$408,3,FALSE)</f>
        <v>SI</v>
      </c>
      <c r="AE607" s="78" t="str">
        <f>VLOOKUP($G607,'[1]datos totales (FINAL) 2022'!$A$2:$F$408,4,FALSE)</f>
        <v>OBJETIVO 17: REVITALIZAR LA ALIANZA MUNDIAL PARA EL DESARROLLO SOSTENIBLE</v>
      </c>
      <c r="AF607" s="92">
        <f>VLOOKUP($G607,'[1]datos totales (FINAL) 2022'!$A$2:$F$408,5,FALSE)</f>
        <v>0</v>
      </c>
      <c r="AG607" s="93" t="str">
        <f>VLOOKUP($G607,'[1]datos totales (FINAL) 2022'!$A$2:$F$408,6,FALSE)</f>
        <v>Potenciamente son TODOS los ODS</v>
      </c>
    </row>
    <row r="608" spans="1:33" ht="46.5" customHeight="1" x14ac:dyDescent="0.25">
      <c r="A608" s="78" t="s">
        <v>4028</v>
      </c>
      <c r="B608" s="78" t="s">
        <v>4028</v>
      </c>
      <c r="C608" s="79" t="s">
        <v>195</v>
      </c>
      <c r="D608" s="78" t="s">
        <v>4064</v>
      </c>
      <c r="E608" s="78" t="s">
        <v>2843</v>
      </c>
      <c r="F608" s="78" t="s">
        <v>497</v>
      </c>
      <c r="G608" s="92" t="s">
        <v>4065</v>
      </c>
      <c r="H608" s="92" t="s">
        <v>1838</v>
      </c>
      <c r="I608" s="78" t="s">
        <v>1838</v>
      </c>
      <c r="J608" s="78" t="s">
        <v>1839</v>
      </c>
      <c r="K608" s="80" t="s">
        <v>195</v>
      </c>
      <c r="L608" s="81">
        <v>10000</v>
      </c>
      <c r="M608" s="82">
        <v>10000</v>
      </c>
      <c r="N608" s="78" t="s">
        <v>109</v>
      </c>
      <c r="O608" s="78" t="s">
        <v>1840</v>
      </c>
      <c r="P608" s="83"/>
      <c r="Q608" s="84" t="s">
        <v>232</v>
      </c>
      <c r="R608" s="84" t="s">
        <v>226</v>
      </c>
      <c r="S608" s="84" t="s">
        <v>225</v>
      </c>
      <c r="T608" s="85" t="s">
        <v>1841</v>
      </c>
      <c r="U608" s="78"/>
      <c r="V608" s="78"/>
      <c r="W608" s="78">
        <v>2</v>
      </c>
      <c r="X608" s="86">
        <v>10000</v>
      </c>
      <c r="Y608" s="86">
        <v>3974.13</v>
      </c>
      <c r="Z608" s="87">
        <v>10000</v>
      </c>
      <c r="AA608" s="88">
        <v>0</v>
      </c>
      <c r="AB608" s="89"/>
      <c r="AC608" s="90"/>
      <c r="AD608" s="91" t="str">
        <f>VLOOKUP($G608,'[1]datos totales (FINAL) 2022'!$A$2:$F$408,3,FALSE)</f>
        <v>SI</v>
      </c>
      <c r="AE608" s="78" t="str">
        <f>VLOOKUP($G608,'[1]datos totales (FINAL) 2022'!$A$2:$F$408,4,FALSE)</f>
        <v>OBJETIVO 12: GARANTIZAR MODALIDADES DE CONSUMO Y PRODUCCIÓN SOSTENIBLES</v>
      </c>
      <c r="AF608" s="92" t="str">
        <f>VLOOKUP($G608,'[1]datos totales (FINAL) 2022'!$A$2:$F$408,5,FALSE)</f>
        <v>Meta 12.5, 12.6, 12.7</v>
      </c>
      <c r="AG608" s="93" t="str">
        <f>VLOOKUP($G608,'[1]datos totales (FINAL) 2022'!$A$2:$F$408,6,FALSE)</f>
        <v>Vinculado al ODS 11, 13 y 17</v>
      </c>
    </row>
    <row r="609" spans="1:33" ht="46.5" customHeight="1" x14ac:dyDescent="0.25">
      <c r="A609" s="78" t="s">
        <v>4028</v>
      </c>
      <c r="B609" s="78" t="s">
        <v>4028</v>
      </c>
      <c r="C609" s="79" t="s">
        <v>180</v>
      </c>
      <c r="D609" s="78" t="s">
        <v>2845</v>
      </c>
      <c r="E609" s="78" t="s">
        <v>2843</v>
      </c>
      <c r="F609" s="78" t="s">
        <v>494</v>
      </c>
      <c r="G609" s="92" t="s">
        <v>4066</v>
      </c>
      <c r="H609" s="92" t="s">
        <v>4067</v>
      </c>
      <c r="I609" s="78"/>
      <c r="J609" s="78"/>
      <c r="K609" s="80"/>
      <c r="L609" s="81">
        <v>5500</v>
      </c>
      <c r="M609" s="82">
        <v>6000</v>
      </c>
      <c r="N609" s="78"/>
      <c r="O609" s="78"/>
      <c r="P609" s="83"/>
      <c r="Q609" s="84"/>
      <c r="R609" s="84"/>
      <c r="S609" s="84"/>
      <c r="T609" s="85"/>
      <c r="U609" s="78"/>
      <c r="V609" s="78"/>
      <c r="W609" s="78"/>
      <c r="X609" s="86"/>
      <c r="Y609" s="86"/>
      <c r="Z609" s="87"/>
      <c r="AA609" s="88"/>
      <c r="AB609" s="89"/>
      <c r="AC609" s="90"/>
      <c r="AD609" s="91" t="str">
        <f>VLOOKUP($G609,'[1]datos totales (FINAL) 2022'!$A$2:$F$408,3,FALSE)</f>
        <v>SI</v>
      </c>
      <c r="AE609" s="78" t="str">
        <f>VLOOKUP($G609,'[1]datos totales (FINAL) 2022'!$A$2:$F$408,4,FALSE)</f>
        <v>OBJETIVO 3: GARANTIZAR UNA VIDA SANA Y PROMOVER EL BIENESTAR</v>
      </c>
      <c r="AF609" s="92">
        <f>VLOOKUP($G609,'[1]datos totales (FINAL) 2022'!$A$2:$F$408,5,FALSE)</f>
        <v>0</v>
      </c>
      <c r="AG609" s="93">
        <f>VLOOKUP($G609,'[1]datos totales (FINAL) 2022'!$A$2:$F$408,6,FALSE)</f>
        <v>0</v>
      </c>
    </row>
    <row r="610" spans="1:33" ht="46.5" customHeight="1" x14ac:dyDescent="0.25">
      <c r="A610" s="78" t="s">
        <v>4028</v>
      </c>
      <c r="B610" s="78" t="s">
        <v>4028</v>
      </c>
      <c r="C610" s="79" t="s">
        <v>180</v>
      </c>
      <c r="D610" s="78" t="s">
        <v>4031</v>
      </c>
      <c r="E610" s="78" t="s">
        <v>2843</v>
      </c>
      <c r="F610" s="78" t="s">
        <v>2883</v>
      </c>
      <c r="G610" s="92" t="s">
        <v>4068</v>
      </c>
      <c r="H610" s="92" t="s">
        <v>4069</v>
      </c>
      <c r="I610" s="78" t="s">
        <v>1912</v>
      </c>
      <c r="J610" s="78" t="s">
        <v>1913</v>
      </c>
      <c r="K610" s="80" t="s">
        <v>180</v>
      </c>
      <c r="L610" s="81">
        <v>72000</v>
      </c>
      <c r="M610" s="82">
        <v>108000</v>
      </c>
      <c r="N610" s="78" t="s">
        <v>109</v>
      </c>
      <c r="O610" s="110">
        <v>1201424022800</v>
      </c>
      <c r="P610" s="83"/>
      <c r="Q610" s="84" t="s">
        <v>232</v>
      </c>
      <c r="R610" s="84" t="s">
        <v>217</v>
      </c>
      <c r="S610" s="84" t="s">
        <v>218</v>
      </c>
      <c r="T610" s="85" t="s">
        <v>1914</v>
      </c>
      <c r="U610" s="78">
        <v>1</v>
      </c>
      <c r="V610" s="78">
        <v>81</v>
      </c>
      <c r="W610" s="78">
        <v>1</v>
      </c>
      <c r="X610" s="86">
        <v>94000</v>
      </c>
      <c r="Y610" s="86">
        <v>90222.94</v>
      </c>
      <c r="Z610" s="87">
        <v>108000</v>
      </c>
      <c r="AA610" s="88">
        <v>-14000</v>
      </c>
      <c r="AB610" s="89" t="s">
        <v>1915</v>
      </c>
      <c r="AC610" s="90"/>
      <c r="AD610" s="91" t="str">
        <f>VLOOKUP($G610,'[1]datos totales (FINAL) 2022'!$A$2:$F$408,3,FALSE)</f>
        <v>SI</v>
      </c>
      <c r="AE610" s="78" t="str">
        <f>VLOOKUP($G610,'[1]datos totales (FINAL) 2022'!$A$2:$F$408,4,FALSE)</f>
        <v>OBJETIVO 3: GARANTIZAR UNA VIDA SANA Y PROMOVER EL BIENESTAR</v>
      </c>
      <c r="AF610" s="92">
        <f>VLOOKUP($G610,'[1]datos totales (FINAL) 2022'!$A$2:$F$408,5,FALSE)</f>
        <v>0</v>
      </c>
      <c r="AG610" s="93">
        <f>VLOOKUP($G610,'[1]datos totales (FINAL) 2022'!$A$2:$F$408,6,FALSE)</f>
        <v>0</v>
      </c>
    </row>
    <row r="611" spans="1:33" ht="46.5" customHeight="1" x14ac:dyDescent="0.25">
      <c r="A611" s="78" t="s">
        <v>4028</v>
      </c>
      <c r="B611" s="78" t="s">
        <v>4028</v>
      </c>
      <c r="C611" s="79" t="s">
        <v>180</v>
      </c>
      <c r="D611" s="78" t="s">
        <v>4031</v>
      </c>
      <c r="E611" s="78" t="s">
        <v>2911</v>
      </c>
      <c r="F611" s="78" t="s">
        <v>2964</v>
      </c>
      <c r="G611" s="92" t="s">
        <v>2751</v>
      </c>
      <c r="H611" s="92" t="s">
        <v>2752</v>
      </c>
      <c r="I611" s="78" t="s">
        <v>1916</v>
      </c>
      <c r="J611" s="78"/>
      <c r="K611" s="80" t="s">
        <v>180</v>
      </c>
      <c r="L611" s="81">
        <v>15000</v>
      </c>
      <c r="M611" s="82">
        <v>15000</v>
      </c>
      <c r="N611" s="78" t="s">
        <v>109</v>
      </c>
      <c r="O611" s="78" t="s">
        <v>1917</v>
      </c>
      <c r="P611" s="83"/>
      <c r="Q611" s="84"/>
      <c r="R611" s="84" t="s">
        <v>217</v>
      </c>
      <c r="S611" s="84" t="s">
        <v>218</v>
      </c>
      <c r="T611" s="85" t="s">
        <v>1845</v>
      </c>
      <c r="U611" s="78">
        <v>30</v>
      </c>
      <c r="V611" s="78"/>
      <c r="W611" s="78">
        <v>30</v>
      </c>
      <c r="X611" s="86">
        <v>15000</v>
      </c>
      <c r="Y611" s="86">
        <v>15000</v>
      </c>
      <c r="Z611" s="87">
        <v>15000</v>
      </c>
      <c r="AA611" s="88">
        <v>0</v>
      </c>
      <c r="AB611" s="89" t="s">
        <v>1918</v>
      </c>
      <c r="AC611" s="90"/>
      <c r="AD611" s="91" t="str">
        <f>VLOOKUP($G611,'[1]datos totales (FINAL) 2022'!$A$2:$F$408,3,FALSE)</f>
        <v>SI</v>
      </c>
      <c r="AE611" s="78" t="str">
        <f>VLOOKUP($G611,'[1]datos totales (FINAL) 2022'!$A$2:$F$408,4,FALSE)</f>
        <v>OBJETIVO 4: GARANTIZAR UNA EDUCACIÓN INCLUSIVA, EQUITATIVA Y DE CALIDAD Y PROMOVER OPORTUNIDADES DE APRENDIZAJE DURANTE TODA LA VIDA PARA TODOS</v>
      </c>
      <c r="AF611" s="92">
        <f>VLOOKUP($G611,'[1]datos totales (FINAL) 2022'!$A$2:$F$408,5,FALSE)</f>
        <v>0</v>
      </c>
      <c r="AG611" s="93" t="str">
        <f>VLOOKUP($G611,'[1]datos totales (FINAL) 2022'!$A$2:$F$408,6,FALSE)</f>
        <v>También ODS 3</v>
      </c>
    </row>
    <row r="612" spans="1:33" ht="46.5" customHeight="1" x14ac:dyDescent="0.25">
      <c r="A612" s="78" t="s">
        <v>4028</v>
      </c>
      <c r="B612" s="78" t="s">
        <v>4028</v>
      </c>
      <c r="C612" s="79" t="s">
        <v>180</v>
      </c>
      <c r="D612" s="78" t="s">
        <v>4031</v>
      </c>
      <c r="E612" s="78" t="s">
        <v>2911</v>
      </c>
      <c r="F612" s="78" t="s">
        <v>4070</v>
      </c>
      <c r="G612" s="92" t="s">
        <v>2753</v>
      </c>
      <c r="H612" s="92" t="s">
        <v>2754</v>
      </c>
      <c r="I612" s="78" t="s">
        <v>1919</v>
      </c>
      <c r="J612" s="78"/>
      <c r="K612" s="80" t="s">
        <v>180</v>
      </c>
      <c r="L612" s="81">
        <v>2000</v>
      </c>
      <c r="M612" s="82">
        <v>2000</v>
      </c>
      <c r="N612" s="78" t="s">
        <v>109</v>
      </c>
      <c r="O612" s="78" t="s">
        <v>1920</v>
      </c>
      <c r="P612" s="83"/>
      <c r="Q612" s="84"/>
      <c r="R612" s="84" t="s">
        <v>217</v>
      </c>
      <c r="S612" s="84" t="s">
        <v>218</v>
      </c>
      <c r="T612" s="85" t="s">
        <v>1921</v>
      </c>
      <c r="U612" s="78">
        <v>2</v>
      </c>
      <c r="V612" s="78"/>
      <c r="W612" s="78">
        <v>2</v>
      </c>
      <c r="X612" s="86">
        <v>2000</v>
      </c>
      <c r="Y612" s="86">
        <v>2000</v>
      </c>
      <c r="Z612" s="87">
        <v>2000</v>
      </c>
      <c r="AA612" s="88">
        <v>0</v>
      </c>
      <c r="AB612" s="89" t="s">
        <v>1918</v>
      </c>
      <c r="AC612" s="90"/>
      <c r="AD612" s="91" t="str">
        <f>VLOOKUP($G612,'[1]datos totales (FINAL) 2022'!$A$2:$F$408,3,FALSE)</f>
        <v>SI</v>
      </c>
      <c r="AE612" s="78" t="str">
        <f>VLOOKUP($G612,'[1]datos totales (FINAL) 2022'!$A$2:$F$408,4,FALSE)</f>
        <v>OBJETIVO 3: GARANTIZAR UNA VIDA SANA Y PROMOVER EL BIENESTAR</v>
      </c>
      <c r="AF612" s="92">
        <f>VLOOKUP($G612,'[1]datos totales (FINAL) 2022'!$A$2:$F$408,5,FALSE)</f>
        <v>0</v>
      </c>
      <c r="AG612" s="93">
        <f>VLOOKUP($G612,'[1]datos totales (FINAL) 2022'!$A$2:$F$408,6,FALSE)</f>
        <v>0</v>
      </c>
    </row>
    <row r="613" spans="1:33" ht="46.5" hidden="1" customHeight="1" x14ac:dyDescent="0.25">
      <c r="A613" s="78" t="s">
        <v>4028</v>
      </c>
      <c r="B613" s="78" t="s">
        <v>4028</v>
      </c>
      <c r="C613" s="79" t="s">
        <v>180</v>
      </c>
      <c r="D613" s="78" t="s">
        <v>4041</v>
      </c>
      <c r="E613" s="78" t="s">
        <v>2843</v>
      </c>
      <c r="F613" s="78" t="s">
        <v>3189</v>
      </c>
      <c r="G613" s="78" t="s">
        <v>4071</v>
      </c>
      <c r="H613" s="78" t="s">
        <v>4072</v>
      </c>
      <c r="I613" s="78"/>
      <c r="J613" s="78"/>
      <c r="K613" s="80"/>
      <c r="L613" s="81">
        <v>22000</v>
      </c>
      <c r="M613" s="82">
        <v>0</v>
      </c>
      <c r="N613" s="78"/>
      <c r="O613" s="78"/>
      <c r="P613" s="83"/>
      <c r="Q613" s="84"/>
      <c r="R613" s="84"/>
      <c r="S613" s="84"/>
      <c r="T613" s="85"/>
      <c r="U613" s="78"/>
      <c r="V613" s="78"/>
      <c r="W613" s="78"/>
      <c r="X613" s="86"/>
      <c r="Y613" s="86"/>
      <c r="Z613" s="87"/>
      <c r="AA613" s="88"/>
      <c r="AB613" s="89"/>
      <c r="AC613" s="90"/>
      <c r="AD613" s="91" t="str">
        <f>VLOOKUP($G613,'[1]datos totales (FINAL) 2022'!$A$2:$F$408,3,FALSE)</f>
        <v>SI</v>
      </c>
      <c r="AE613" s="78" t="str">
        <f>VLOOKUP($G613,'[1]datos totales (FINAL) 2022'!$A$2:$F$408,4,FALSE)</f>
        <v>OBJETIVO 3: GARANTIZAR UNA VIDA SANA Y PROMOVER EL BIENESTAR</v>
      </c>
      <c r="AF613" s="92">
        <f>VLOOKUP($G613,'[1]datos totales (FINAL) 2022'!$A$2:$F$408,5,FALSE)</f>
        <v>0</v>
      </c>
      <c r="AG613" s="93">
        <f>VLOOKUP($G613,'[1]datos totales (FINAL) 2022'!$A$2:$F$408,6,FALSE)</f>
        <v>0</v>
      </c>
    </row>
    <row r="614" spans="1:33" ht="46.5" customHeight="1" x14ac:dyDescent="0.25">
      <c r="A614" s="78" t="s">
        <v>4028</v>
      </c>
      <c r="B614" s="78" t="s">
        <v>4028</v>
      </c>
      <c r="C614" s="79" t="s">
        <v>180</v>
      </c>
      <c r="D614" s="78" t="s">
        <v>4047</v>
      </c>
      <c r="E614" s="78" t="s">
        <v>2843</v>
      </c>
      <c r="F614" s="78" t="s">
        <v>4073</v>
      </c>
      <c r="G614" s="92" t="s">
        <v>4074</v>
      </c>
      <c r="H614" s="92" t="s">
        <v>4075</v>
      </c>
      <c r="I614" s="78" t="s">
        <v>1856</v>
      </c>
      <c r="J614" s="78" t="s">
        <v>1857</v>
      </c>
      <c r="K614" s="80" t="s">
        <v>180</v>
      </c>
      <c r="L614" s="81">
        <v>40000</v>
      </c>
      <c r="M614" s="82">
        <v>40000</v>
      </c>
      <c r="N614" s="78" t="s">
        <v>109</v>
      </c>
      <c r="O614" s="78" t="s">
        <v>1858</v>
      </c>
      <c r="P614" s="83"/>
      <c r="Q614" s="84" t="s">
        <v>232</v>
      </c>
      <c r="R614" s="84" t="s">
        <v>223</v>
      </c>
      <c r="S614" s="84" t="s">
        <v>217</v>
      </c>
      <c r="T614" s="85" t="s">
        <v>1859</v>
      </c>
      <c r="U614" s="78"/>
      <c r="V614" s="78"/>
      <c r="W614" s="78"/>
      <c r="X614" s="86">
        <v>40000</v>
      </c>
      <c r="Y614" s="86">
        <v>2579.9299999999998</v>
      </c>
      <c r="Z614" s="87">
        <v>40000</v>
      </c>
      <c r="AA614" s="88">
        <v>0</v>
      </c>
      <c r="AB614" s="89" t="s">
        <v>1860</v>
      </c>
      <c r="AC614" s="90"/>
      <c r="AD614" s="91" t="str">
        <f>VLOOKUP($G614,'[1]datos totales (FINAL) 2022'!$A$2:$F$408,3,FALSE)</f>
        <v>SI</v>
      </c>
      <c r="AE614" s="78" t="str">
        <f>VLOOKUP($G614,'[1]datos totales (FINAL) 2022'!$A$2:$F$408,4,FALSE)</f>
        <v>OBJETIVO 9: CONSTRUIR INFRAESTRUCTURAS RESILIENTES, PROMOVER LA INDUSTRIALIZACIÓN SOSTENIBLE Y FOMENTAR LA INNOVACIÓN</v>
      </c>
      <c r="AF614" s="92">
        <f>VLOOKUP($G614,'[1]datos totales (FINAL) 2022'!$A$2:$F$408,5,FALSE)</f>
        <v>0</v>
      </c>
      <c r="AG614" s="93" t="str">
        <f>VLOOKUP($G614,'[1]datos totales (FINAL) 2022'!$A$2:$F$408,6,FALSE)</f>
        <v>También ODS 3 y 4</v>
      </c>
    </row>
    <row r="615" spans="1:33" ht="46.5" hidden="1" customHeight="1" x14ac:dyDescent="0.25">
      <c r="A615" s="78" t="s">
        <v>4028</v>
      </c>
      <c r="B615" s="78" t="s">
        <v>4028</v>
      </c>
      <c r="C615" s="79" t="s">
        <v>180</v>
      </c>
      <c r="D615" s="78" t="s">
        <v>4049</v>
      </c>
      <c r="E615" s="78" t="s">
        <v>2843</v>
      </c>
      <c r="F615" s="78" t="s">
        <v>4076</v>
      </c>
      <c r="G615" s="78" t="s">
        <v>4077</v>
      </c>
      <c r="H615" s="78" t="s">
        <v>4078</v>
      </c>
      <c r="I615" s="78"/>
      <c r="J615" s="78"/>
      <c r="K615" s="80"/>
      <c r="L615" s="81">
        <v>6000</v>
      </c>
      <c r="M615" s="82">
        <v>0</v>
      </c>
      <c r="N615" s="78"/>
      <c r="O615" s="78"/>
      <c r="P615" s="83"/>
      <c r="Q615" s="84"/>
      <c r="R615" s="84"/>
      <c r="S615" s="84"/>
      <c r="T615" s="85"/>
      <c r="U615" s="78"/>
      <c r="V615" s="78"/>
      <c r="W615" s="78"/>
      <c r="X615" s="86"/>
      <c r="Y615" s="86"/>
      <c r="Z615" s="87"/>
      <c r="AA615" s="88"/>
      <c r="AB615" s="89"/>
      <c r="AC615" s="90"/>
      <c r="AD615" s="91" t="str">
        <f>VLOOKUP($G615,'[1]datos totales (FINAL) 2022'!$A$2:$F$408,3,FALSE)</f>
        <v>SI</v>
      </c>
      <c r="AE615" s="78" t="str">
        <f>VLOOKUP($G615,'[1]datos totales (FINAL) 2022'!$A$2:$F$408,4,FALSE)</f>
        <v>OBJETIVO 9: CONSTRUIR INFRAESTRUCTURAS RESILIENTES, PROMOVER LA INDUSTRIALIZACIÓN SOSTENIBLE Y FOMENTAR LA INNOVACIÓN</v>
      </c>
      <c r="AF615" s="92">
        <f>VLOOKUP($G615,'[1]datos totales (FINAL) 2022'!$A$2:$F$408,5,FALSE)</f>
        <v>0</v>
      </c>
      <c r="AG615" s="93" t="str">
        <f>VLOOKUP($G615,'[1]datos totales (FINAL) 2022'!$A$2:$F$408,6,FALSE)</f>
        <v>También ODS 3</v>
      </c>
    </row>
    <row r="616" spans="1:33" ht="46.5" customHeight="1" x14ac:dyDescent="0.25">
      <c r="A616" s="78" t="s">
        <v>4028</v>
      </c>
      <c r="B616" s="78" t="s">
        <v>4028</v>
      </c>
      <c r="C616" s="79" t="s">
        <v>180</v>
      </c>
      <c r="D616" s="78" t="s">
        <v>4051</v>
      </c>
      <c r="E616" s="78" t="s">
        <v>2843</v>
      </c>
      <c r="F616" s="78" t="s">
        <v>2871</v>
      </c>
      <c r="G616" s="92" t="s">
        <v>4079</v>
      </c>
      <c r="H616" s="92" t="s">
        <v>4080</v>
      </c>
      <c r="I616" s="78" t="s">
        <v>1861</v>
      </c>
      <c r="J616" s="78" t="s">
        <v>1862</v>
      </c>
      <c r="K616" s="80" t="s">
        <v>180</v>
      </c>
      <c r="L616" s="81">
        <v>15000</v>
      </c>
      <c r="M616" s="82">
        <v>15000</v>
      </c>
      <c r="N616" s="78" t="s">
        <v>109</v>
      </c>
      <c r="O616" s="78" t="s">
        <v>1863</v>
      </c>
      <c r="P616" s="83"/>
      <c r="Q616" s="84" t="s">
        <v>232</v>
      </c>
      <c r="R616" s="84" t="s">
        <v>217</v>
      </c>
      <c r="S616" s="84" t="s">
        <v>217</v>
      </c>
      <c r="T616" s="85" t="s">
        <v>1864</v>
      </c>
      <c r="U616" s="78"/>
      <c r="V616" s="78"/>
      <c r="W616" s="78"/>
      <c r="X616" s="86">
        <v>15000</v>
      </c>
      <c r="Y616" s="86">
        <v>8270.83</v>
      </c>
      <c r="Z616" s="87">
        <v>15000</v>
      </c>
      <c r="AA616" s="88">
        <v>0</v>
      </c>
      <c r="AB616" s="89"/>
      <c r="AC616" s="90"/>
      <c r="AD616" s="91" t="str">
        <f>VLOOKUP($G616,'[1]datos totales (FINAL) 2022'!$A$2:$F$408,3,FALSE)</f>
        <v>SI</v>
      </c>
      <c r="AE616" s="78" t="str">
        <f>VLOOKUP($G616,'[1]datos totales (FINAL) 2022'!$A$2:$F$408,4,FALSE)</f>
        <v>OBJETIVO 3: GARANTIZAR UNA VIDA SANA Y PROMOVER EL BIENESTAR</v>
      </c>
      <c r="AF616" s="92">
        <f>VLOOKUP($G616,'[1]datos totales (FINAL) 2022'!$A$2:$F$408,5,FALSE)</f>
        <v>0</v>
      </c>
      <c r="AG616" s="93">
        <f>VLOOKUP($G616,'[1]datos totales (FINAL) 2022'!$A$2:$F$408,6,FALSE)</f>
        <v>0</v>
      </c>
    </row>
    <row r="617" spans="1:33" ht="46.5" customHeight="1" x14ac:dyDescent="0.25">
      <c r="A617" s="78" t="s">
        <v>4028</v>
      </c>
      <c r="B617" s="78" t="s">
        <v>4028</v>
      </c>
      <c r="C617" s="79" t="s">
        <v>180</v>
      </c>
      <c r="D617" s="78" t="s">
        <v>4081</v>
      </c>
      <c r="E617" s="78" t="s">
        <v>2843</v>
      </c>
      <c r="F617" s="78" t="s">
        <v>2871</v>
      </c>
      <c r="G617" s="92" t="s">
        <v>4082</v>
      </c>
      <c r="H617" s="92" t="s">
        <v>4083</v>
      </c>
      <c r="I617" s="78" t="s">
        <v>1865</v>
      </c>
      <c r="J617" s="78" t="s">
        <v>1866</v>
      </c>
      <c r="K617" s="80" t="s">
        <v>180</v>
      </c>
      <c r="L617" s="81">
        <v>6000</v>
      </c>
      <c r="M617" s="82">
        <v>6000</v>
      </c>
      <c r="N617" s="78" t="s">
        <v>109</v>
      </c>
      <c r="O617" s="78" t="s">
        <v>1867</v>
      </c>
      <c r="P617" s="83"/>
      <c r="Q617" s="84" t="s">
        <v>232</v>
      </c>
      <c r="R617" s="84" t="s">
        <v>217</v>
      </c>
      <c r="S617" s="84" t="s">
        <v>218</v>
      </c>
      <c r="T617" s="85"/>
      <c r="U617" s="78"/>
      <c r="V617" s="78" t="s">
        <v>1456</v>
      </c>
      <c r="W617" s="78"/>
      <c r="X617" s="86">
        <v>6000</v>
      </c>
      <c r="Y617" s="86">
        <v>6000</v>
      </c>
      <c r="Z617" s="87">
        <v>6000</v>
      </c>
      <c r="AA617" s="88">
        <v>0</v>
      </c>
      <c r="AB617" s="89" t="s">
        <v>1868</v>
      </c>
      <c r="AC617" s="90"/>
      <c r="AD617" s="91" t="str">
        <f>VLOOKUP($G617,'[1]datos totales (FINAL) 2022'!$A$2:$F$408,3,FALSE)</f>
        <v>SI</v>
      </c>
      <c r="AE617" s="78" t="str">
        <f>VLOOKUP($G617,'[1]datos totales (FINAL) 2022'!$A$2:$F$408,4,FALSE)</f>
        <v>OBJETIVO 3: GARANTIZAR UNA VIDA SANA Y PROMOVER EL BIENESTAR</v>
      </c>
      <c r="AF617" s="92">
        <f>VLOOKUP($G617,'[1]datos totales (FINAL) 2022'!$A$2:$F$408,5,FALSE)</f>
        <v>0</v>
      </c>
      <c r="AG617" s="93" t="str">
        <f>VLOOKUP($G617,'[1]datos totales (FINAL) 2022'!$A$2:$F$408,6,FALSE)</f>
        <v>Vinculado al ODS 16 (meta 16.6)</v>
      </c>
    </row>
    <row r="618" spans="1:33" ht="46.5" customHeight="1" x14ac:dyDescent="0.25">
      <c r="A618" s="78" t="s">
        <v>4028</v>
      </c>
      <c r="B618" s="78" t="s">
        <v>4028</v>
      </c>
      <c r="C618" s="79" t="s">
        <v>180</v>
      </c>
      <c r="D618" s="78" t="s">
        <v>4059</v>
      </c>
      <c r="E618" s="78" t="s">
        <v>2843</v>
      </c>
      <c r="F618" s="78" t="s">
        <v>3030</v>
      </c>
      <c r="G618" s="92" t="s">
        <v>4084</v>
      </c>
      <c r="H618" s="92" t="s">
        <v>4085</v>
      </c>
      <c r="I618" s="78" t="s">
        <v>1869</v>
      </c>
      <c r="J618" s="78" t="s">
        <v>1870</v>
      </c>
      <c r="K618" s="80" t="s">
        <v>180</v>
      </c>
      <c r="L618" s="81">
        <v>60000</v>
      </c>
      <c r="M618" s="82">
        <v>60000</v>
      </c>
      <c r="N618" s="78" t="s">
        <v>109</v>
      </c>
      <c r="O618" s="78" t="s">
        <v>1871</v>
      </c>
      <c r="P618" s="83"/>
      <c r="Q618" s="84" t="s">
        <v>232</v>
      </c>
      <c r="R618" s="84" t="s">
        <v>231</v>
      </c>
      <c r="S618" s="84" t="s">
        <v>217</v>
      </c>
      <c r="T618" s="85" t="s">
        <v>1872</v>
      </c>
      <c r="U618" s="78" t="s">
        <v>1873</v>
      </c>
      <c r="V618" s="78" t="s">
        <v>1874</v>
      </c>
      <c r="W618" s="78" t="s">
        <v>1875</v>
      </c>
      <c r="X618" s="86">
        <v>60000</v>
      </c>
      <c r="Y618" s="86">
        <v>30164.92</v>
      </c>
      <c r="Z618" s="87">
        <v>60000</v>
      </c>
      <c r="AA618" s="88">
        <v>0</v>
      </c>
      <c r="AB618" s="89"/>
      <c r="AC618" s="90"/>
      <c r="AD618" s="91" t="str">
        <f>VLOOKUP($G618,'[1]datos totales (FINAL) 2022'!$A$2:$F$408,3,FALSE)</f>
        <v>SI</v>
      </c>
      <c r="AE618" s="78" t="str">
        <f>VLOOKUP($G618,'[1]datos totales (FINAL) 2022'!$A$2:$F$408,4,FALSE)</f>
        <v>OBJETIVO 17: REVITALIZAR LA ALIANZA MUNDIAL PARA EL DESARROLLO SOSTENIBLE</v>
      </c>
      <c r="AF618" s="92">
        <f>VLOOKUP($G618,'[1]datos totales (FINAL) 2022'!$A$2:$F$408,5,FALSE)</f>
        <v>0</v>
      </c>
      <c r="AG618" s="93" t="str">
        <f>VLOOKUP($G618,'[1]datos totales (FINAL) 2022'!$A$2:$F$408,6,FALSE)</f>
        <v>también ODS 3</v>
      </c>
    </row>
    <row r="619" spans="1:33" ht="46.5" customHeight="1" x14ac:dyDescent="0.25">
      <c r="A619" s="78" t="s">
        <v>4028</v>
      </c>
      <c r="B619" s="78" t="s">
        <v>4028</v>
      </c>
      <c r="C619" s="79" t="s">
        <v>176</v>
      </c>
      <c r="D619" s="78" t="s">
        <v>4031</v>
      </c>
      <c r="E619" s="78" t="s">
        <v>2843</v>
      </c>
      <c r="F619" s="78" t="s">
        <v>494</v>
      </c>
      <c r="G619" s="92" t="s">
        <v>4086</v>
      </c>
      <c r="H619" s="92" t="s">
        <v>4087</v>
      </c>
      <c r="I619" s="78" t="s">
        <v>1902</v>
      </c>
      <c r="J619" s="78" t="s">
        <v>1903</v>
      </c>
      <c r="K619" s="80" t="s">
        <v>176</v>
      </c>
      <c r="L619" s="81">
        <v>15000</v>
      </c>
      <c r="M619" s="82">
        <v>15000</v>
      </c>
      <c r="N619" s="78" t="s">
        <v>109</v>
      </c>
      <c r="O619" s="78" t="s">
        <v>1904</v>
      </c>
      <c r="P619" s="83">
        <v>1</v>
      </c>
      <c r="Q619" s="84"/>
      <c r="R619" s="84" t="s">
        <v>214</v>
      </c>
      <c r="S619" s="84"/>
      <c r="T619" s="85"/>
      <c r="U619" s="78"/>
      <c r="V619" s="78"/>
      <c r="W619" s="78"/>
      <c r="X619" s="86">
        <v>15000</v>
      </c>
      <c r="Y619" s="86">
        <v>11224.69</v>
      </c>
      <c r="Z619" s="87">
        <v>15000</v>
      </c>
      <c r="AA619" s="88">
        <v>0</v>
      </c>
      <c r="AB619" s="89" t="s">
        <v>1905</v>
      </c>
      <c r="AC619" s="90"/>
      <c r="AD619" s="91" t="str">
        <f>VLOOKUP($G619,'[1]datos totales (FINAL) 2022'!$A$2:$F$408,3,FALSE)</f>
        <v>SI</v>
      </c>
      <c r="AE619" s="78" t="str">
        <f>VLOOKUP($G619,'[1]datos totales (FINAL) 2022'!$A$2:$F$408,4,FALSE)</f>
        <v>OBJETIVO 9: CONSTRUIR INFRAESTRUCTURAS RESILIENTES, PROMOVER LA INDUSTRIALIZACIÓN SOSTENIBLE Y FOMENTAR LA INNOVACIÓN</v>
      </c>
      <c r="AF619" s="92">
        <f>VLOOKUP($G619,'[1]datos totales (FINAL) 2022'!$A$2:$F$408,5,FALSE)</f>
        <v>0</v>
      </c>
      <c r="AG619" s="93" t="str">
        <f>VLOOKUP($G619,'[1]datos totales (FINAL) 2022'!$A$2:$F$408,6,FALSE)</f>
        <v>También ODS 3 y 4</v>
      </c>
    </row>
    <row r="620" spans="1:33" ht="46.5" customHeight="1" x14ac:dyDescent="0.25">
      <c r="A620" s="78" t="s">
        <v>4028</v>
      </c>
      <c r="B620" s="78" t="s">
        <v>4028</v>
      </c>
      <c r="C620" s="79" t="s">
        <v>176</v>
      </c>
      <c r="D620" s="78" t="s">
        <v>4041</v>
      </c>
      <c r="E620" s="78" t="s">
        <v>2843</v>
      </c>
      <c r="F620" s="78" t="s">
        <v>3264</v>
      </c>
      <c r="G620" s="92" t="s">
        <v>4088</v>
      </c>
      <c r="H620" s="92" t="s">
        <v>4089</v>
      </c>
      <c r="I620" s="78" t="s">
        <v>1906</v>
      </c>
      <c r="J620" s="78" t="s">
        <v>1906</v>
      </c>
      <c r="K620" s="80" t="s">
        <v>176</v>
      </c>
      <c r="L620" s="81">
        <v>15000</v>
      </c>
      <c r="M620" s="82">
        <v>15000</v>
      </c>
      <c r="N620" s="78" t="s">
        <v>109</v>
      </c>
      <c r="O620" s="78" t="s">
        <v>1907</v>
      </c>
      <c r="P620" s="83"/>
      <c r="Q620" s="84"/>
      <c r="R620" s="84" t="s">
        <v>223</v>
      </c>
      <c r="S620" s="84"/>
      <c r="T620" s="85"/>
      <c r="U620" s="78"/>
      <c r="V620" s="78"/>
      <c r="W620" s="78"/>
      <c r="X620" s="86">
        <v>15000</v>
      </c>
      <c r="Y620" s="86">
        <v>14411.98</v>
      </c>
      <c r="Z620" s="87">
        <v>15000</v>
      </c>
      <c r="AA620" s="88">
        <v>0</v>
      </c>
      <c r="AB620" s="89"/>
      <c r="AC620" s="90"/>
      <c r="AD620" s="91" t="str">
        <f>VLOOKUP($G620,'[1]datos totales (FINAL) 2022'!$A$2:$F$408,3,FALSE)</f>
        <v>SI</v>
      </c>
      <c r="AE620" s="78" t="str">
        <f>VLOOKUP($G620,'[1]datos totales (FINAL) 2022'!$A$2:$F$408,4,FALSE)</f>
        <v>OBJETIVO 9: CONSTRUIR INFRAESTRUCTURAS RESILIENTES, PROMOVER LA INDUSTRIALIZACIÓN SOSTENIBLE Y FOMENTAR LA INNOVACIÓN</v>
      </c>
      <c r="AF620" s="92">
        <f>VLOOKUP($G620,'[1]datos totales (FINAL) 2022'!$A$2:$F$408,5,FALSE)</f>
        <v>0</v>
      </c>
      <c r="AG620" s="93" t="str">
        <f>VLOOKUP($G620,'[1]datos totales (FINAL) 2022'!$A$2:$F$408,6,FALSE)</f>
        <v>También ODS 4</v>
      </c>
    </row>
    <row r="621" spans="1:33" ht="46.5" customHeight="1" x14ac:dyDescent="0.25">
      <c r="A621" s="78" t="s">
        <v>4028</v>
      </c>
      <c r="B621" s="78" t="s">
        <v>4028</v>
      </c>
      <c r="C621" s="79" t="s">
        <v>176</v>
      </c>
      <c r="D621" s="78" t="s">
        <v>4045</v>
      </c>
      <c r="E621" s="78" t="s">
        <v>2843</v>
      </c>
      <c r="F621" s="78" t="s">
        <v>3656</v>
      </c>
      <c r="G621" s="92" t="s">
        <v>4090</v>
      </c>
      <c r="H621" s="92" t="s">
        <v>4091</v>
      </c>
      <c r="I621" s="78" t="s">
        <v>1908</v>
      </c>
      <c r="J621" s="78" t="s">
        <v>1909</v>
      </c>
      <c r="K621" s="80" t="s">
        <v>176</v>
      </c>
      <c r="L621" s="81">
        <v>0</v>
      </c>
      <c r="M621" s="82">
        <v>30000</v>
      </c>
      <c r="N621" s="78" t="s">
        <v>109</v>
      </c>
      <c r="O621" s="78" t="s">
        <v>1910</v>
      </c>
      <c r="P621" s="83"/>
      <c r="Q621" s="84"/>
      <c r="R621" s="84" t="s">
        <v>223</v>
      </c>
      <c r="S621" s="84"/>
      <c r="T621" s="85"/>
      <c r="U621" s="78"/>
      <c r="V621" s="78"/>
      <c r="W621" s="78"/>
      <c r="X621" s="86">
        <v>0</v>
      </c>
      <c r="Y621" s="86">
        <v>0</v>
      </c>
      <c r="Z621" s="87">
        <v>30000</v>
      </c>
      <c r="AA621" s="88">
        <v>-30000</v>
      </c>
      <c r="AB621" s="89" t="s">
        <v>1911</v>
      </c>
      <c r="AC621" s="90"/>
      <c r="AD621" s="94" t="s">
        <v>232</v>
      </c>
      <c r="AE621" s="89" t="s">
        <v>223</v>
      </c>
      <c r="AF621" s="95"/>
      <c r="AG621" s="96"/>
    </row>
    <row r="622" spans="1:33" ht="46.5" customHeight="1" x14ac:dyDescent="0.25">
      <c r="A622" s="78" t="s">
        <v>4028</v>
      </c>
      <c r="B622" s="78" t="s">
        <v>4028</v>
      </c>
      <c r="C622" s="79" t="s">
        <v>198</v>
      </c>
      <c r="D622" s="78" t="s">
        <v>2845</v>
      </c>
      <c r="E622" s="78" t="s">
        <v>2843</v>
      </c>
      <c r="F622" s="78" t="s">
        <v>494</v>
      </c>
      <c r="G622" s="92" t="s">
        <v>4092</v>
      </c>
      <c r="H622" s="92" t="s">
        <v>4093</v>
      </c>
      <c r="I622" s="78"/>
      <c r="J622" s="78"/>
      <c r="K622" s="80"/>
      <c r="L622" s="81">
        <v>15000</v>
      </c>
      <c r="M622" s="82">
        <v>15000</v>
      </c>
      <c r="N622" s="78"/>
      <c r="O622" s="78"/>
      <c r="P622" s="83"/>
      <c r="Q622" s="84"/>
      <c r="R622" s="84"/>
      <c r="S622" s="84"/>
      <c r="T622" s="85"/>
      <c r="U622" s="78"/>
      <c r="V622" s="78"/>
      <c r="W622" s="78"/>
      <c r="X622" s="86"/>
      <c r="Y622" s="86"/>
      <c r="Z622" s="87"/>
      <c r="AA622" s="88"/>
      <c r="AB622" s="89"/>
      <c r="AC622" s="90"/>
      <c r="AD622" s="91" t="str">
        <f>VLOOKUP($G622,'[1]datos totales (FINAL) 2022'!$A$2:$F$408,3,FALSE)</f>
        <v>SI</v>
      </c>
      <c r="AE622" s="78" t="str">
        <f>VLOOKUP($G622,'[1]datos totales (FINAL) 2022'!$A$2:$F$408,4,FALSE)</f>
        <v>OBJETIVO 4: GARANTIZAR UNA EDUCACIÓN INCLUSIVA, EQUITATIVA Y DE CALIDAD Y PROMOVER OPORTUNIDADES DE APRENDIZAJE DURANTE TODA LA VIDA PARA TODOS</v>
      </c>
      <c r="AF622" s="92">
        <f>VLOOKUP($G622,'[1]datos totales (FINAL) 2022'!$A$2:$F$408,5,FALSE)</f>
        <v>0</v>
      </c>
      <c r="AG622" s="93">
        <f>VLOOKUP($G622,'[1]datos totales (FINAL) 2022'!$A$2:$F$408,6,FALSE)</f>
        <v>0</v>
      </c>
    </row>
    <row r="623" spans="1:33" ht="46.5" customHeight="1" x14ac:dyDescent="0.25">
      <c r="A623" s="78" t="s">
        <v>4028</v>
      </c>
      <c r="B623" s="78" t="s">
        <v>4028</v>
      </c>
      <c r="C623" s="79" t="s">
        <v>198</v>
      </c>
      <c r="D623" s="78" t="s">
        <v>4031</v>
      </c>
      <c r="E623" s="78" t="s">
        <v>2911</v>
      </c>
      <c r="F623" s="78" t="s">
        <v>3148</v>
      </c>
      <c r="G623" s="92" t="s">
        <v>2755</v>
      </c>
      <c r="H623" s="92" t="s">
        <v>2756</v>
      </c>
      <c r="I623" s="78" t="s">
        <v>1925</v>
      </c>
      <c r="J623" s="78" t="s">
        <v>1926</v>
      </c>
      <c r="K623" s="80" t="s">
        <v>198</v>
      </c>
      <c r="L623" s="81">
        <v>32000</v>
      </c>
      <c r="M623" s="82">
        <v>32000</v>
      </c>
      <c r="N623" s="78" t="s">
        <v>109</v>
      </c>
      <c r="O623" s="78" t="s">
        <v>1927</v>
      </c>
      <c r="P623" s="83">
        <v>32000</v>
      </c>
      <c r="Q623" s="84" t="s">
        <v>232</v>
      </c>
      <c r="R623" s="84" t="s">
        <v>218</v>
      </c>
      <c r="S623" s="84" t="s">
        <v>1928</v>
      </c>
      <c r="T623" s="85" t="s">
        <v>218</v>
      </c>
      <c r="U623" s="78">
        <v>40</v>
      </c>
      <c r="V623" s="78">
        <v>21</v>
      </c>
      <c r="W623" s="78">
        <v>40</v>
      </c>
      <c r="X623" s="86">
        <v>32000</v>
      </c>
      <c r="Y623" s="86">
        <v>32000</v>
      </c>
      <c r="Z623" s="87">
        <v>32000</v>
      </c>
      <c r="AA623" s="88"/>
      <c r="AB623" s="89"/>
      <c r="AC623" s="90"/>
      <c r="AD623" s="91" t="str">
        <f>VLOOKUP($G623,'[1]datos totales (FINAL) 2022'!$A$2:$F$408,3,FALSE)</f>
        <v>SI</v>
      </c>
      <c r="AE623" s="78" t="str">
        <f>VLOOKUP($G623,'[1]datos totales (FINAL) 2022'!$A$2:$F$408,4,FALSE)</f>
        <v>OBJETIVO 4: GARANTIZAR UNA EDUCACIÓN INCLUSIVA, EQUITATIVA Y DE CALIDAD Y PROMOVER OPORTUNIDADES DE APRENDIZAJE DURANTE TODA LA VIDA PARA TODOS</v>
      </c>
      <c r="AF623" s="92">
        <f>VLOOKUP($G623,'[1]datos totales (FINAL) 2022'!$A$2:$F$408,5,FALSE)</f>
        <v>0</v>
      </c>
      <c r="AG623" s="93">
        <f>VLOOKUP($G623,'[1]datos totales (FINAL) 2022'!$A$2:$F$408,6,FALSE)</f>
        <v>0</v>
      </c>
    </row>
    <row r="624" spans="1:33" ht="46.5" customHeight="1" x14ac:dyDescent="0.25">
      <c r="A624" s="78" t="s">
        <v>4028</v>
      </c>
      <c r="B624" s="78" t="s">
        <v>4028</v>
      </c>
      <c r="C624" s="79" t="s">
        <v>199</v>
      </c>
      <c r="D624" s="78" t="s">
        <v>2845</v>
      </c>
      <c r="E624" s="78" t="s">
        <v>2843</v>
      </c>
      <c r="F624" s="78" t="s">
        <v>494</v>
      </c>
      <c r="G624" s="92" t="s">
        <v>4094</v>
      </c>
      <c r="H624" s="92" t="s">
        <v>4095</v>
      </c>
      <c r="I624" s="78" t="s">
        <v>1407</v>
      </c>
      <c r="J624" s="78"/>
      <c r="K624" s="80" t="s">
        <v>199</v>
      </c>
      <c r="L624" s="81">
        <v>2500</v>
      </c>
      <c r="M624" s="82">
        <v>3500</v>
      </c>
      <c r="N624" s="78"/>
      <c r="O624" s="78" t="s">
        <v>2246</v>
      </c>
      <c r="P624" s="83"/>
      <c r="Q624" s="84"/>
      <c r="R624" s="84"/>
      <c r="S624" s="84"/>
      <c r="T624" s="85"/>
      <c r="U624" s="78"/>
      <c r="V624" s="78"/>
      <c r="W624" s="78"/>
      <c r="X624" s="86">
        <v>2500</v>
      </c>
      <c r="Y624" s="86">
        <v>1975.47</v>
      </c>
      <c r="Z624" s="87">
        <v>3500</v>
      </c>
      <c r="AA624" s="88"/>
      <c r="AB624" s="89"/>
      <c r="AC624" s="90"/>
      <c r="AD624" s="91" t="str">
        <f>VLOOKUP($G624,'[1]datos totales (FINAL) 2022'!$A$2:$F$408,3,FALSE)</f>
        <v>SI</v>
      </c>
      <c r="AE624" s="78" t="str">
        <f>VLOOKUP($G624,'[1]datos totales (FINAL) 2022'!$A$2:$F$408,4,FALSE)</f>
        <v>OBJETIVO 5: LOGRAR LA IGUALDAD ENTRE LOS GÉNEROS Y EMPODERAR A TODAS LAS MUJERES Y LAS NIÑAS</v>
      </c>
      <c r="AF624" s="92">
        <f>VLOOKUP($G624,'[1]datos totales (FINAL) 2022'!$A$2:$F$408,5,FALSE)</f>
        <v>0</v>
      </c>
      <c r="AG624" s="93">
        <f>VLOOKUP($G624,'[1]datos totales (FINAL) 2022'!$A$2:$F$408,6,FALSE)</f>
        <v>0</v>
      </c>
    </row>
    <row r="625" spans="1:33" ht="46.5" customHeight="1" x14ac:dyDescent="0.25">
      <c r="A625" s="78" t="s">
        <v>4028</v>
      </c>
      <c r="B625" s="78" t="s">
        <v>4028</v>
      </c>
      <c r="C625" s="79" t="s">
        <v>199</v>
      </c>
      <c r="D625" s="78" t="s">
        <v>4041</v>
      </c>
      <c r="E625" s="78" t="s">
        <v>2843</v>
      </c>
      <c r="F625" s="78" t="s">
        <v>2883</v>
      </c>
      <c r="G625" s="92" t="s">
        <v>4096</v>
      </c>
      <c r="H625" s="92" t="s">
        <v>4097</v>
      </c>
      <c r="I625" s="78" t="s">
        <v>1880</v>
      </c>
      <c r="J625" s="78" t="s">
        <v>1881</v>
      </c>
      <c r="K625" s="80" t="s">
        <v>199</v>
      </c>
      <c r="L625" s="81">
        <v>20325</v>
      </c>
      <c r="M625" s="82">
        <v>25000</v>
      </c>
      <c r="N625" s="78" t="s">
        <v>109</v>
      </c>
      <c r="O625" s="78" t="s">
        <v>1882</v>
      </c>
      <c r="P625" s="83" t="s">
        <v>1879</v>
      </c>
      <c r="Q625" s="84" t="s">
        <v>232</v>
      </c>
      <c r="R625" s="84" t="s">
        <v>219</v>
      </c>
      <c r="S625" s="84" t="s">
        <v>218</v>
      </c>
      <c r="T625" s="85"/>
      <c r="U625" s="78"/>
      <c r="V625" s="78" t="s">
        <v>1883</v>
      </c>
      <c r="W625" s="78"/>
      <c r="X625" s="86">
        <v>25000</v>
      </c>
      <c r="Y625" s="86">
        <v>13734.52</v>
      </c>
      <c r="Z625" s="87">
        <v>25000</v>
      </c>
      <c r="AA625" s="88">
        <v>0</v>
      </c>
      <c r="AB625" s="89" t="s">
        <v>1884</v>
      </c>
      <c r="AC625" s="90"/>
      <c r="AD625" s="91" t="str">
        <f>VLOOKUP($G625,'[1]datos totales (FINAL) 2022'!$A$2:$F$408,3,FALSE)</f>
        <v>SI</v>
      </c>
      <c r="AE625" s="78" t="str">
        <f>VLOOKUP($G625,'[1]datos totales (FINAL) 2022'!$A$2:$F$408,4,FALSE)</f>
        <v>OBJETIVO 5: LOGRAR LA IGUALDAD ENTRE LOS GÉNEROS Y EMPODERAR A TODAS LAS MUJERES Y LAS NIÑAS</v>
      </c>
      <c r="AF625" s="92" t="str">
        <f>VLOOKUP($G625,'[1]datos totales (FINAL) 2022'!$A$2:$F$408,5,FALSE)</f>
        <v>Metas 5.1, 5,2, 5.5</v>
      </c>
      <c r="AG625" s="93" t="str">
        <f>VLOOKUP($G625,'[1]datos totales (FINAL) 2022'!$A$2:$F$408,6,FALSE)</f>
        <v>Vinculado al ODS 4</v>
      </c>
    </row>
    <row r="626" spans="1:33" ht="46.5" customHeight="1" x14ac:dyDescent="0.25">
      <c r="A626" s="78" t="s">
        <v>4028</v>
      </c>
      <c r="B626" s="78" t="s">
        <v>4028</v>
      </c>
      <c r="C626" s="79" t="s">
        <v>199</v>
      </c>
      <c r="D626" s="78" t="s">
        <v>4045</v>
      </c>
      <c r="E626" s="78" t="s">
        <v>2843</v>
      </c>
      <c r="F626" s="78" t="s">
        <v>2871</v>
      </c>
      <c r="G626" s="92" t="s">
        <v>4098</v>
      </c>
      <c r="H626" s="92" t="s">
        <v>4099</v>
      </c>
      <c r="I626" s="78" t="s">
        <v>2230</v>
      </c>
      <c r="J626" s="78" t="s">
        <v>2231</v>
      </c>
      <c r="K626" s="80" t="s">
        <v>199</v>
      </c>
      <c r="L626" s="81">
        <v>9100</v>
      </c>
      <c r="M626" s="82">
        <v>22600</v>
      </c>
      <c r="N626" s="78"/>
      <c r="O626" s="78" t="s">
        <v>2232</v>
      </c>
      <c r="P626" s="83"/>
      <c r="Q626" s="84" t="s">
        <v>389</v>
      </c>
      <c r="R626" s="84" t="s">
        <v>2233</v>
      </c>
      <c r="S626" s="84"/>
      <c r="T626" s="85"/>
      <c r="U626" s="78"/>
      <c r="V626" s="78"/>
      <c r="W626" s="78" t="s">
        <v>2234</v>
      </c>
      <c r="X626" s="86">
        <v>9100</v>
      </c>
      <c r="Y626" s="86">
        <v>5148.4399999999996</v>
      </c>
      <c r="Z626" s="87">
        <v>22600</v>
      </c>
      <c r="AA626" s="88">
        <v>-13500</v>
      </c>
      <c r="AB626" s="89" t="s">
        <v>2235</v>
      </c>
      <c r="AC626" s="90"/>
      <c r="AD626" s="91" t="str">
        <f>VLOOKUP($G626,'[1]datos totales (FINAL) 2022'!$A$2:$F$408,3,FALSE)</f>
        <v>SI</v>
      </c>
      <c r="AE626" s="78" t="str">
        <f>VLOOKUP($G626,'[1]datos totales (FINAL) 2022'!$A$2:$F$408,4,FALSE)</f>
        <v>OBJETIVO 5: LOGRAR LA IGUALDAD ENTRE LOS GÉNEROS Y EMPODERAR A TODAS LAS MUJERES Y LAS NIÑAS</v>
      </c>
      <c r="AF626" s="92" t="str">
        <f>VLOOKUP($G626,'[1]datos totales (FINAL) 2022'!$A$2:$F$408,5,FALSE)</f>
        <v>Metas 5.1, 5,2, 5.5</v>
      </c>
      <c r="AG626" s="93" t="str">
        <f>VLOOKUP($G626,'[1]datos totales (FINAL) 2022'!$A$2:$F$408,6,FALSE)</f>
        <v>También ODS 17</v>
      </c>
    </row>
    <row r="627" spans="1:33" ht="46.5" customHeight="1" x14ac:dyDescent="0.25">
      <c r="A627" s="78" t="s">
        <v>4028</v>
      </c>
      <c r="B627" s="78" t="s">
        <v>4028</v>
      </c>
      <c r="C627" s="79" t="s">
        <v>199</v>
      </c>
      <c r="D627" s="78" t="s">
        <v>4045</v>
      </c>
      <c r="E627" s="78" t="s">
        <v>2911</v>
      </c>
      <c r="F627" s="78" t="s">
        <v>3441</v>
      </c>
      <c r="G627" s="92" t="s">
        <v>2757</v>
      </c>
      <c r="H627" s="92" t="s">
        <v>2236</v>
      </c>
      <c r="I627" s="78" t="s">
        <v>2236</v>
      </c>
      <c r="J627" s="78" t="s">
        <v>2236</v>
      </c>
      <c r="K627" s="80" t="s">
        <v>199</v>
      </c>
      <c r="L627" s="81">
        <v>3170</v>
      </c>
      <c r="M627" s="82">
        <v>3170</v>
      </c>
      <c r="N627" s="78"/>
      <c r="O627" s="78" t="s">
        <v>2237</v>
      </c>
      <c r="P627" s="83"/>
      <c r="Q627" s="84" t="s">
        <v>389</v>
      </c>
      <c r="R627" s="84" t="s">
        <v>2233</v>
      </c>
      <c r="S627" s="84"/>
      <c r="T627" s="85" t="s">
        <v>2174</v>
      </c>
      <c r="U627" s="78">
        <v>3</v>
      </c>
      <c r="V627" s="78" t="s">
        <v>2238</v>
      </c>
      <c r="W627" s="78" t="s">
        <v>2234</v>
      </c>
      <c r="X627" s="86">
        <v>3170</v>
      </c>
      <c r="Y627" s="86">
        <v>850</v>
      </c>
      <c r="Z627" s="87">
        <v>3170</v>
      </c>
      <c r="AA627" s="88"/>
      <c r="AB627" s="89" t="s">
        <v>2239</v>
      </c>
      <c r="AC627" s="90"/>
      <c r="AD627" s="91" t="str">
        <f>VLOOKUP($G627,'[1]datos totales (FINAL) 2022'!$A$2:$F$408,3,FALSE)</f>
        <v>SI</v>
      </c>
      <c r="AE627" s="78" t="str">
        <f>VLOOKUP($G627,'[1]datos totales (FINAL) 2022'!$A$2:$F$408,4,FALSE)</f>
        <v>OBJETIVO 5: LOGRAR LA IGUALDAD ENTRE LOS GÉNEROS Y EMPODERAR A TODAS LAS MUJERES Y LAS NIÑAS</v>
      </c>
      <c r="AF627" s="92" t="str">
        <f>VLOOKUP($G627,'[1]datos totales (FINAL) 2022'!$A$2:$F$408,5,FALSE)</f>
        <v>Metas 5.1, 5,2, 5.5</v>
      </c>
      <c r="AG627" s="93">
        <f>VLOOKUP($G627,'[1]datos totales (FINAL) 2022'!$A$2:$F$408,6,FALSE)</f>
        <v>0</v>
      </c>
    </row>
    <row r="628" spans="1:33" ht="46.5" customHeight="1" x14ac:dyDescent="0.25">
      <c r="A628" s="78" t="s">
        <v>4028</v>
      </c>
      <c r="B628" s="78" t="s">
        <v>4028</v>
      </c>
      <c r="C628" s="79" t="s">
        <v>199</v>
      </c>
      <c r="D628" s="78" t="s">
        <v>4047</v>
      </c>
      <c r="E628" s="78" t="s">
        <v>2843</v>
      </c>
      <c r="F628" s="78" t="s">
        <v>498</v>
      </c>
      <c r="G628" s="92" t="s">
        <v>4100</v>
      </c>
      <c r="H628" s="92" t="s">
        <v>2240</v>
      </c>
      <c r="I628" s="78" t="s">
        <v>2240</v>
      </c>
      <c r="J628" s="78" t="s">
        <v>2241</v>
      </c>
      <c r="K628" s="80" t="s">
        <v>199</v>
      </c>
      <c r="L628" s="81">
        <v>10000</v>
      </c>
      <c r="M628" s="82">
        <v>10000</v>
      </c>
      <c r="N628" s="78"/>
      <c r="O628" s="78" t="s">
        <v>2242</v>
      </c>
      <c r="P628" s="83"/>
      <c r="Q628" s="84" t="s">
        <v>389</v>
      </c>
      <c r="R628" s="84" t="s">
        <v>2233</v>
      </c>
      <c r="S628" s="84"/>
      <c r="T628" s="85" t="s">
        <v>2243</v>
      </c>
      <c r="U628" s="78" t="s">
        <v>2244</v>
      </c>
      <c r="V628" s="78" t="s">
        <v>2245</v>
      </c>
      <c r="W628" s="78" t="s">
        <v>2234</v>
      </c>
      <c r="X628" s="86">
        <v>10000</v>
      </c>
      <c r="Y628" s="86">
        <v>6750</v>
      </c>
      <c r="Z628" s="87">
        <v>10000</v>
      </c>
      <c r="AA628" s="88"/>
      <c r="AB628" s="89"/>
      <c r="AC628" s="90"/>
      <c r="AD628" s="91" t="str">
        <f>VLOOKUP($G628,'[1]datos totales (FINAL) 2022'!$A$2:$F$408,3,FALSE)</f>
        <v>SI</v>
      </c>
      <c r="AE628" s="78" t="str">
        <f>VLOOKUP($G628,'[1]datos totales (FINAL) 2022'!$A$2:$F$408,4,FALSE)</f>
        <v>OBJETIVO 5: LOGRAR LA IGUALDAD ENTRE LOS GÉNEROS Y EMPODERAR A TODAS LAS MUJERES Y LAS NIÑAS</v>
      </c>
      <c r="AF628" s="92" t="str">
        <f>VLOOKUP($G628,'[1]datos totales (FINAL) 2022'!$A$2:$F$408,5,FALSE)</f>
        <v>Metas 5.1, 5,2, 5.5</v>
      </c>
      <c r="AG628" s="93" t="str">
        <f>VLOOKUP($G628,'[1]datos totales (FINAL) 2022'!$A$2:$F$408,6,FALSE)</f>
        <v>También ODS 4</v>
      </c>
    </row>
    <row r="629" spans="1:33" ht="46.5" customHeight="1" x14ac:dyDescent="0.25">
      <c r="A629" s="78" t="s">
        <v>4028</v>
      </c>
      <c r="B629" s="78" t="s">
        <v>4028</v>
      </c>
      <c r="C629" s="79" t="s">
        <v>199</v>
      </c>
      <c r="D629" s="78" t="s">
        <v>4064</v>
      </c>
      <c r="E629" s="78" t="s">
        <v>2843</v>
      </c>
      <c r="F629" s="78" t="s">
        <v>2883</v>
      </c>
      <c r="G629" s="92" t="s">
        <v>4101</v>
      </c>
      <c r="H629" s="92" t="s">
        <v>4102</v>
      </c>
      <c r="I629" s="78" t="s">
        <v>1876</v>
      </c>
      <c r="J629" s="78" t="s">
        <v>1877</v>
      </c>
      <c r="K629" s="80" t="s">
        <v>199</v>
      </c>
      <c r="L629" s="81">
        <v>24390</v>
      </c>
      <c r="M629" s="82">
        <v>30000</v>
      </c>
      <c r="N629" s="78" t="s">
        <v>109</v>
      </c>
      <c r="O629" s="78" t="s">
        <v>1878</v>
      </c>
      <c r="P629" s="83" t="s">
        <v>1879</v>
      </c>
      <c r="Q629" s="84" t="s">
        <v>232</v>
      </c>
      <c r="R629" s="84" t="s">
        <v>224</v>
      </c>
      <c r="S629" s="84" t="s">
        <v>218</v>
      </c>
      <c r="T629" s="85"/>
      <c r="U629" s="78"/>
      <c r="V629" s="78"/>
      <c r="W629" s="78"/>
      <c r="X629" s="86">
        <v>30000</v>
      </c>
      <c r="Y629" s="86">
        <v>21218.63</v>
      </c>
      <c r="Z629" s="87">
        <v>30000</v>
      </c>
      <c r="AA629" s="88">
        <v>0</v>
      </c>
      <c r="AB629" s="89"/>
      <c r="AC629" s="90"/>
      <c r="AD629" s="91" t="str">
        <f>VLOOKUP($G629,'[1]datos totales (FINAL) 2022'!$A$2:$F$408,3,FALSE)</f>
        <v>SI</v>
      </c>
      <c r="AE629" s="78" t="str">
        <f>VLOOKUP($G629,'[1]datos totales (FINAL) 2022'!$A$2:$F$408,4,FALSE)</f>
        <v>OBJETIVO 5: LOGRAR LA IGUALDAD ENTRE LOS GÉNEROS Y EMPODERAR A TODAS LAS MUJERES Y LAS NIÑAS</v>
      </c>
      <c r="AF629" s="92">
        <f>VLOOKUP($G629,'[1]datos totales (FINAL) 2022'!$A$2:$F$408,5,FALSE)</f>
        <v>0</v>
      </c>
      <c r="AG629" s="93" t="str">
        <f>VLOOKUP($G629,'[1]datos totales (FINAL) 2022'!$A$2:$F$408,6,FALSE)</f>
        <v>También ODS 4</v>
      </c>
    </row>
    <row r="630" spans="1:33" ht="46.5" customHeight="1" x14ac:dyDescent="0.25">
      <c r="A630" s="78" t="s">
        <v>4028</v>
      </c>
      <c r="B630" s="78" t="s">
        <v>4028</v>
      </c>
      <c r="C630" s="79" t="s">
        <v>192</v>
      </c>
      <c r="D630" s="78" t="s">
        <v>2845</v>
      </c>
      <c r="E630" s="78" t="s">
        <v>2843</v>
      </c>
      <c r="F630" s="78" t="s">
        <v>494</v>
      </c>
      <c r="G630" s="92" t="s">
        <v>4103</v>
      </c>
      <c r="H630" s="92" t="s">
        <v>4104</v>
      </c>
      <c r="I630" s="78"/>
      <c r="J630" s="78"/>
      <c r="K630" s="80"/>
      <c r="L630" s="81">
        <v>3000</v>
      </c>
      <c r="M630" s="82">
        <v>3000</v>
      </c>
      <c r="N630" s="78"/>
      <c r="O630" s="78"/>
      <c r="P630" s="83"/>
      <c r="Q630" s="84"/>
      <c r="R630" s="84"/>
      <c r="S630" s="84"/>
      <c r="T630" s="85"/>
      <c r="U630" s="78"/>
      <c r="V630" s="78"/>
      <c r="W630" s="78"/>
      <c r="X630" s="86"/>
      <c r="Y630" s="86"/>
      <c r="Z630" s="87"/>
      <c r="AA630" s="88"/>
      <c r="AB630" s="89"/>
      <c r="AC630" s="90"/>
      <c r="AD630" s="91" t="str">
        <f>VLOOKUP($G630,'[1]datos totales (FINAL) 2022'!$A$2:$F$408,3,FALSE)</f>
        <v>SI</v>
      </c>
      <c r="AE630" s="78" t="str">
        <f>VLOOKUP($G630,'[1]datos totales (FINAL) 2022'!$A$2:$F$408,4,FALSE)</f>
        <v>OBJETIVO 13: ADOPTAR MEDIDAS URGENTES PARA COMBATIR EL CAMBIO CLIMÁTICO Y SUS EFECTOS</v>
      </c>
      <c r="AF630" s="92">
        <f>VLOOKUP($G630,'[1]datos totales (FINAL) 2022'!$A$2:$F$408,5,FALSE)</f>
        <v>0</v>
      </c>
      <c r="AG630" s="93">
        <f>VLOOKUP($G630,'[1]datos totales (FINAL) 2022'!$A$2:$F$408,6,FALSE)</f>
        <v>0</v>
      </c>
    </row>
    <row r="631" spans="1:33" ht="46.5" customHeight="1" x14ac:dyDescent="0.25">
      <c r="A631" s="78" t="s">
        <v>4028</v>
      </c>
      <c r="B631" s="78" t="s">
        <v>4028</v>
      </c>
      <c r="C631" s="79" t="s">
        <v>192</v>
      </c>
      <c r="D631" s="78" t="s">
        <v>2859</v>
      </c>
      <c r="E631" s="78" t="s">
        <v>2843</v>
      </c>
      <c r="F631" s="78" t="s">
        <v>494</v>
      </c>
      <c r="G631" s="92" t="s">
        <v>4105</v>
      </c>
      <c r="H631" s="92" t="s">
        <v>4106</v>
      </c>
      <c r="I631" s="78" t="s">
        <v>941</v>
      </c>
      <c r="J631" s="78" t="s">
        <v>941</v>
      </c>
      <c r="K631" s="80" t="s">
        <v>192</v>
      </c>
      <c r="L631" s="81">
        <v>5000</v>
      </c>
      <c r="M631" s="82">
        <v>5000</v>
      </c>
      <c r="N631" s="78" t="s">
        <v>109</v>
      </c>
      <c r="O631" s="78" t="s">
        <v>942</v>
      </c>
      <c r="P631" s="83"/>
      <c r="Q631" s="84" t="s">
        <v>232</v>
      </c>
      <c r="R631" s="84" t="s">
        <v>227</v>
      </c>
      <c r="S631" s="84" t="s">
        <v>943</v>
      </c>
      <c r="T631" s="85" t="s">
        <v>944</v>
      </c>
      <c r="U631" s="78" t="s">
        <v>945</v>
      </c>
      <c r="V631" s="78" t="s">
        <v>946</v>
      </c>
      <c r="W631" s="78" t="s">
        <v>947</v>
      </c>
      <c r="X631" s="86">
        <v>5000</v>
      </c>
      <c r="Y631" s="86">
        <v>3362.36</v>
      </c>
      <c r="Z631" s="87">
        <v>5000</v>
      </c>
      <c r="AA631" s="88">
        <v>0</v>
      </c>
      <c r="AB631" s="89"/>
      <c r="AC631" s="90"/>
      <c r="AD631" s="91" t="str">
        <f>VLOOKUP($G631,'[1]datos totales (FINAL) 2022'!$A$2:$F$408,3,FALSE)</f>
        <v>SI</v>
      </c>
      <c r="AE631" s="78" t="str">
        <f>VLOOKUP($G631,'[1]datos totales (FINAL) 2022'!$A$2:$F$408,4,FALSE)</f>
        <v>OBJETIVO 13: ADOPTAR MEDIDAS URGENTES PARA COMBATIR EL CAMBIO CLIMÁTICO Y SUS EFECTOS</v>
      </c>
      <c r="AF631" s="92" t="str">
        <f>VLOOKUP($G631,'[1]datos totales (FINAL) 2022'!$A$2:$F$408,5,FALSE)</f>
        <v>Meta 13.3</v>
      </c>
      <c r="AG631" s="93" t="str">
        <f>VLOOKUP($G631,'[1]datos totales (FINAL) 2022'!$A$2:$F$408,6,FALSE)</f>
        <v>También  vinculado al ODS 4, 11, 12, 14, 15 (15.a) y 17</v>
      </c>
    </row>
    <row r="632" spans="1:33" ht="46.5" customHeight="1" x14ac:dyDescent="0.25">
      <c r="A632" s="78" t="s">
        <v>4028</v>
      </c>
      <c r="B632" s="78" t="s">
        <v>4028</v>
      </c>
      <c r="C632" s="79" t="s">
        <v>192</v>
      </c>
      <c r="D632" s="78" t="s">
        <v>4041</v>
      </c>
      <c r="E632" s="78" t="s">
        <v>2843</v>
      </c>
      <c r="F632" s="78" t="s">
        <v>2875</v>
      </c>
      <c r="G632" s="92" t="s">
        <v>4107</v>
      </c>
      <c r="H632" s="92" t="s">
        <v>4108</v>
      </c>
      <c r="I632" s="78" t="s">
        <v>934</v>
      </c>
      <c r="J632" s="78" t="s">
        <v>934</v>
      </c>
      <c r="K632" s="80" t="s">
        <v>192</v>
      </c>
      <c r="L632" s="81">
        <v>4500</v>
      </c>
      <c r="M632" s="82">
        <v>4500</v>
      </c>
      <c r="N632" s="78" t="s">
        <v>109</v>
      </c>
      <c r="O632" s="78" t="s">
        <v>935</v>
      </c>
      <c r="P632" s="83"/>
      <c r="Q632" s="84" t="s">
        <v>232</v>
      </c>
      <c r="R632" s="84" t="s">
        <v>226</v>
      </c>
      <c r="S632" s="84" t="s">
        <v>936</v>
      </c>
      <c r="T632" s="85" t="s">
        <v>937</v>
      </c>
      <c r="U632" s="78" t="s">
        <v>938</v>
      </c>
      <c r="V632" s="78" t="s">
        <v>939</v>
      </c>
      <c r="W632" s="78" t="s">
        <v>940</v>
      </c>
      <c r="X632" s="86">
        <v>4500</v>
      </c>
      <c r="Y632" s="86">
        <v>322.2</v>
      </c>
      <c r="Z632" s="87">
        <v>4500</v>
      </c>
      <c r="AA632" s="88">
        <v>0</v>
      </c>
      <c r="AB632" s="89"/>
      <c r="AC632" s="90"/>
      <c r="AD632" s="91" t="str">
        <f>VLOOKUP($G632,'[1]datos totales (FINAL) 2022'!$A$2:$F$408,3,FALSE)</f>
        <v>SI</v>
      </c>
      <c r="AE632" s="78" t="str">
        <f>VLOOKUP($G632,'[1]datos totales (FINAL) 2022'!$A$2:$F$408,4,FALSE)</f>
        <v>OBJETIVO 12: GARANTIZAR MODALIDADES DE CONSUMO Y PRODUCCIÓN SOSTENIBLES</v>
      </c>
      <c r="AF632" s="92" t="str">
        <f>VLOOKUP($G632,'[1]datos totales (FINAL) 2022'!$A$2:$F$408,5,FALSE)</f>
        <v>Metas 12.2, 12.4, 12.5, 12.6, 12.7</v>
      </c>
      <c r="AG632" s="93" t="str">
        <f>VLOOKUP($G632,'[1]datos totales (FINAL) 2022'!$A$2:$F$408,6,FALSE)</f>
        <v>Vinculado al ODS 13</v>
      </c>
    </row>
    <row r="633" spans="1:33" ht="46.5" customHeight="1" x14ac:dyDescent="0.25">
      <c r="A633" s="78" t="s">
        <v>4109</v>
      </c>
      <c r="B633" s="78" t="s">
        <v>4109</v>
      </c>
      <c r="C633" s="79" t="s">
        <v>122</v>
      </c>
      <c r="D633" s="78" t="s">
        <v>2845</v>
      </c>
      <c r="E633" s="78" t="s">
        <v>2843</v>
      </c>
      <c r="F633" s="78" t="s">
        <v>494</v>
      </c>
      <c r="G633" s="92" t="s">
        <v>4116</v>
      </c>
      <c r="H633" s="92" t="s">
        <v>4117</v>
      </c>
      <c r="I633" s="78" t="s">
        <v>2288</v>
      </c>
      <c r="J633" s="78" t="s">
        <v>2289</v>
      </c>
      <c r="K633" s="80" t="s">
        <v>122</v>
      </c>
      <c r="L633" s="81">
        <v>7000</v>
      </c>
      <c r="M633" s="82">
        <v>7000</v>
      </c>
      <c r="N633" s="78"/>
      <c r="O633" s="78" t="s">
        <v>2290</v>
      </c>
      <c r="P633" s="83"/>
      <c r="Q633" s="84" t="s">
        <v>232</v>
      </c>
      <c r="R633" s="84" t="s">
        <v>218</v>
      </c>
      <c r="S633" s="84"/>
      <c r="T633" s="85" t="s">
        <v>2291</v>
      </c>
      <c r="U633" s="78" t="s">
        <v>232</v>
      </c>
      <c r="V633" s="78"/>
      <c r="W633" s="78" t="s">
        <v>232</v>
      </c>
      <c r="X633" s="86">
        <v>7000</v>
      </c>
      <c r="Y633" s="86">
        <v>4092.87</v>
      </c>
      <c r="Z633" s="87">
        <v>7000</v>
      </c>
      <c r="AA633" s="88">
        <v>0</v>
      </c>
      <c r="AB633" s="89"/>
      <c r="AC633" s="90"/>
      <c r="AD633" s="91" t="str">
        <f>VLOOKUP($G633,'[1]datos totales (FINAL) 2022'!$A$2:$F$408,3,FALSE)</f>
        <v>SI</v>
      </c>
      <c r="AE633" s="78" t="str">
        <f>VLOOKUP($G633,'[1]datos totales (FINAL) 2022'!$A$2:$F$408,4,FALSE)</f>
        <v>OBJETIVO 4: GARANTIZAR UNA EDUCACIÓN INCLUSIVA, EQUITATIVA Y DE CALIDAD Y PROMOVER OPORTUNIDADES DE APRENDIZAJE DURANTE TODA LA VIDA PARA TODOS</v>
      </c>
      <c r="AF633" s="92">
        <f>VLOOKUP($G633,'[1]datos totales (FINAL) 2022'!$A$2:$F$408,5,FALSE)</f>
        <v>0</v>
      </c>
      <c r="AG633" s="93" t="str">
        <f>VLOOKUP($G633,'[1]datos totales (FINAL) 2022'!$A$2:$F$408,6,FALSE)</f>
        <v>Vinculado al ODS 16 (meta 16.6)</v>
      </c>
    </row>
    <row r="634" spans="1:33" ht="46.5" customHeight="1" x14ac:dyDescent="0.25">
      <c r="A634" s="78" t="s">
        <v>4109</v>
      </c>
      <c r="B634" s="78" t="s">
        <v>4109</v>
      </c>
      <c r="C634" s="79" t="s">
        <v>122</v>
      </c>
      <c r="D634" s="78" t="s">
        <v>2848</v>
      </c>
      <c r="E634" s="78" t="s">
        <v>2843</v>
      </c>
      <c r="F634" s="78" t="s">
        <v>2868</v>
      </c>
      <c r="G634" s="92" t="s">
        <v>4118</v>
      </c>
      <c r="H634" s="92" t="s">
        <v>4119</v>
      </c>
      <c r="I634" s="78" t="s">
        <v>2292</v>
      </c>
      <c r="J634" s="78" t="s">
        <v>2293</v>
      </c>
      <c r="K634" s="80" t="s">
        <v>122</v>
      </c>
      <c r="L634" s="81">
        <v>1500</v>
      </c>
      <c r="M634" s="82">
        <v>1500</v>
      </c>
      <c r="N634" s="78"/>
      <c r="O634" s="78" t="s">
        <v>2294</v>
      </c>
      <c r="P634" s="83"/>
      <c r="Q634" s="84" t="s">
        <v>232</v>
      </c>
      <c r="R634" s="84" t="s">
        <v>218</v>
      </c>
      <c r="S634" s="84"/>
      <c r="T634" s="85" t="s">
        <v>2291</v>
      </c>
      <c r="U634" s="78" t="s">
        <v>233</v>
      </c>
      <c r="V634" s="78"/>
      <c r="W634" s="78" t="s">
        <v>687</v>
      </c>
      <c r="X634" s="86">
        <v>1500</v>
      </c>
      <c r="Y634" s="86"/>
      <c r="Z634" s="87">
        <v>1500</v>
      </c>
      <c r="AA634" s="88">
        <v>0</v>
      </c>
      <c r="AB634" s="89"/>
      <c r="AC634" s="90"/>
      <c r="AD634" s="91" t="str">
        <f>VLOOKUP($G634,'[1]datos totales (FINAL) 2022'!$A$2:$F$408,3,FALSE)</f>
        <v>SI</v>
      </c>
      <c r="AE634" s="78" t="str">
        <f>VLOOKUP($G634,'[1]datos totales (FINAL) 2022'!$A$2:$F$408,4,FALSE)</f>
        <v>OBJETIVO 4: GARANTIZAR UNA EDUCACIÓN INCLUSIVA, EQUITATIVA Y DE CALIDAD Y PROMOVER OPORTUNIDADES DE APRENDIZAJE DURANTE TODA LA VIDA PARA TODOS</v>
      </c>
      <c r="AF634" s="92">
        <f>VLOOKUP($G634,'[1]datos totales (FINAL) 2022'!$A$2:$F$408,5,FALSE)</f>
        <v>0</v>
      </c>
      <c r="AG634" s="93">
        <f>VLOOKUP($G634,'[1]datos totales (FINAL) 2022'!$A$2:$F$408,6,FALSE)</f>
        <v>0</v>
      </c>
    </row>
    <row r="635" spans="1:33" ht="46.5" customHeight="1" x14ac:dyDescent="0.25">
      <c r="A635" s="78" t="s">
        <v>4109</v>
      </c>
      <c r="B635" s="78" t="s">
        <v>4109</v>
      </c>
      <c r="C635" s="79" t="s">
        <v>122</v>
      </c>
      <c r="D635" s="78" t="s">
        <v>2851</v>
      </c>
      <c r="E635" s="78" t="s">
        <v>2843</v>
      </c>
      <c r="F635" s="78" t="s">
        <v>2890</v>
      </c>
      <c r="G635" s="92" t="s">
        <v>4120</v>
      </c>
      <c r="H635" s="92" t="s">
        <v>4121</v>
      </c>
      <c r="I635" s="78" t="s">
        <v>2295</v>
      </c>
      <c r="J635" s="78" t="s">
        <v>2296</v>
      </c>
      <c r="K635" s="80" t="s">
        <v>122</v>
      </c>
      <c r="L635" s="81">
        <v>28000</v>
      </c>
      <c r="M635" s="82">
        <v>28000</v>
      </c>
      <c r="N635" s="78"/>
      <c r="O635" s="78" t="s">
        <v>2297</v>
      </c>
      <c r="P635" s="83"/>
      <c r="Q635" s="84" t="s">
        <v>232</v>
      </c>
      <c r="R635" s="84" t="s">
        <v>218</v>
      </c>
      <c r="S635" s="84"/>
      <c r="T635" s="85" t="s">
        <v>2298</v>
      </c>
      <c r="U635" s="78">
        <v>30</v>
      </c>
      <c r="V635" s="78">
        <v>16</v>
      </c>
      <c r="W635" s="78" t="s">
        <v>2299</v>
      </c>
      <c r="X635" s="86">
        <v>28000</v>
      </c>
      <c r="Y635" s="86">
        <v>14554.93</v>
      </c>
      <c r="Z635" s="87">
        <v>28000</v>
      </c>
      <c r="AA635" s="88">
        <v>0</v>
      </c>
      <c r="AB635" s="89"/>
      <c r="AC635" s="90"/>
      <c r="AD635" s="91" t="str">
        <f>VLOOKUP($G635,'[1]datos totales (FINAL) 2022'!$A$2:$F$408,3,FALSE)</f>
        <v>SI</v>
      </c>
      <c r="AE635" s="78" t="str">
        <f>VLOOKUP($G635,'[1]datos totales (FINAL) 2022'!$A$2:$F$408,4,FALSE)</f>
        <v>OBJETIVO 4: GARANTIZAR UNA EDUCACIÓN INCLUSIVA, EQUITATIVA Y DE CALIDAD Y PROMOVER OPORTUNIDADES DE APRENDIZAJE DURANTE TODA LA VIDA PARA TODOS</v>
      </c>
      <c r="AF635" s="92">
        <f>VLOOKUP($G635,'[1]datos totales (FINAL) 2022'!$A$2:$F$408,5,FALSE)</f>
        <v>0</v>
      </c>
      <c r="AG635" s="93">
        <f>VLOOKUP($G635,'[1]datos totales (FINAL) 2022'!$A$2:$F$408,6,FALSE)</f>
        <v>0</v>
      </c>
    </row>
    <row r="636" spans="1:33" ht="46.5" customHeight="1" x14ac:dyDescent="0.25">
      <c r="A636" s="78" t="s">
        <v>4109</v>
      </c>
      <c r="B636" s="78" t="s">
        <v>4109</v>
      </c>
      <c r="C636" s="79" t="s">
        <v>122</v>
      </c>
      <c r="D636" s="78" t="s">
        <v>2854</v>
      </c>
      <c r="E636" s="78" t="s">
        <v>2843</v>
      </c>
      <c r="F636" s="78" t="s">
        <v>3656</v>
      </c>
      <c r="G636" s="92" t="s">
        <v>4122</v>
      </c>
      <c r="H636" s="92" t="s">
        <v>4123</v>
      </c>
      <c r="I636" s="78" t="s">
        <v>2300</v>
      </c>
      <c r="J636" s="78" t="s">
        <v>2301</v>
      </c>
      <c r="K636" s="80" t="s">
        <v>122</v>
      </c>
      <c r="L636" s="81">
        <v>1750</v>
      </c>
      <c r="M636" s="82">
        <v>1750</v>
      </c>
      <c r="N636" s="78"/>
      <c r="O636" s="78" t="s">
        <v>2302</v>
      </c>
      <c r="P636" s="83"/>
      <c r="Q636" s="84" t="s">
        <v>233</v>
      </c>
      <c r="R636" s="84" t="s">
        <v>214</v>
      </c>
      <c r="S636" s="84"/>
      <c r="T636" s="85" t="s">
        <v>2291</v>
      </c>
      <c r="U636" s="78" t="s">
        <v>233</v>
      </c>
      <c r="V636" s="78"/>
      <c r="W636" s="78" t="s">
        <v>233</v>
      </c>
      <c r="X636" s="86">
        <v>1750</v>
      </c>
      <c r="Y636" s="86"/>
      <c r="Z636" s="87">
        <v>1750</v>
      </c>
      <c r="AA636" s="88">
        <v>0</v>
      </c>
      <c r="AB636" s="89"/>
      <c r="AC636" s="90"/>
      <c r="AD636" s="91" t="str">
        <f>VLOOKUP($G636,'[1]datos totales (FINAL) 2022'!$A$2:$F$408,3,FALSE)</f>
        <v>SI</v>
      </c>
      <c r="AE636" s="78" t="str">
        <f>VLOOKUP($G636,'[1]datos totales (FINAL) 2022'!$A$2:$F$408,4,FALSE)</f>
        <v>OBJETIVO 16: PROMOVER SOCIEDADES JUSTAS, PACÍFICAS E INCLUSIVAS</v>
      </c>
      <c r="AF636" s="92" t="str">
        <f>VLOOKUP($G636,'[1]datos totales (FINAL) 2022'!$A$2:$F$408,5,FALSE)</f>
        <v>Meta 16.6</v>
      </c>
      <c r="AG636" s="93" t="str">
        <f>VLOOKUP($G636,'[1]datos totales (FINAL) 2022'!$A$2:$F$408,6,FALSE)</f>
        <v>Vinculado al ODS 4</v>
      </c>
    </row>
    <row r="637" spans="1:33" ht="46.5" customHeight="1" x14ac:dyDescent="0.25">
      <c r="A637" s="78" t="s">
        <v>4109</v>
      </c>
      <c r="B637" s="78" t="s">
        <v>4109</v>
      </c>
      <c r="C637" s="79" t="s">
        <v>123</v>
      </c>
      <c r="D637" s="78" t="s">
        <v>2845</v>
      </c>
      <c r="E637" s="78" t="s">
        <v>2843</v>
      </c>
      <c r="F637" s="78" t="s">
        <v>494</v>
      </c>
      <c r="G637" s="92" t="s">
        <v>4124</v>
      </c>
      <c r="H637" s="92" t="s">
        <v>4125</v>
      </c>
      <c r="I637" s="78"/>
      <c r="J637" s="78"/>
      <c r="K637" s="80"/>
      <c r="L637" s="81">
        <v>8200</v>
      </c>
      <c r="M637" s="82">
        <v>7800</v>
      </c>
      <c r="N637" s="78"/>
      <c r="O637" s="78"/>
      <c r="P637" s="83"/>
      <c r="Q637" s="84"/>
      <c r="R637" s="84"/>
      <c r="S637" s="84"/>
      <c r="T637" s="85"/>
      <c r="U637" s="78"/>
      <c r="V637" s="78"/>
      <c r="W637" s="78"/>
      <c r="X637" s="86"/>
      <c r="Y637" s="86"/>
      <c r="Z637" s="87"/>
      <c r="AA637" s="88"/>
      <c r="AB637" s="89"/>
      <c r="AC637" s="90"/>
      <c r="AD637" s="91" t="str">
        <f>VLOOKUP($G637,'[1]datos totales (FINAL) 2022'!$A$2:$F$408,3,FALSE)</f>
        <v>SI</v>
      </c>
      <c r="AE637" s="78" t="str">
        <f>VLOOKUP($G637,'[1]datos totales (FINAL) 2022'!$A$2:$F$408,4,FALSE)</f>
        <v>OBJETIVO 8: PROMOVER EL CRECIMIENTO ECONÓMICO INCLUSIVO Y SOSTENIBLE, EL EMPLEO Y EL TRABAJO DECENTE PARA TODOS</v>
      </c>
      <c r="AF637" s="92">
        <f>VLOOKUP($G637,'[1]datos totales (FINAL) 2022'!$A$2:$F$408,5,FALSE)</f>
        <v>0</v>
      </c>
      <c r="AG637" s="93" t="str">
        <f>VLOOKUP($G637,'[1]datos totales (FINAL) 2022'!$A$2:$F$408,6,FALSE)</f>
        <v>Vinculado al ODS 4 y al ODS 16 (meta (16.6)</v>
      </c>
    </row>
    <row r="638" spans="1:33" ht="46.5" customHeight="1" x14ac:dyDescent="0.25">
      <c r="A638" s="78" t="s">
        <v>4109</v>
      </c>
      <c r="B638" s="78" t="s">
        <v>4109</v>
      </c>
      <c r="C638" s="79" t="s">
        <v>123</v>
      </c>
      <c r="D638" s="78" t="s">
        <v>2851</v>
      </c>
      <c r="E638" s="78" t="s">
        <v>2843</v>
      </c>
      <c r="F638" s="78" t="s">
        <v>3006</v>
      </c>
      <c r="G638" s="92" t="s">
        <v>4126</v>
      </c>
      <c r="H638" s="92" t="s">
        <v>4127</v>
      </c>
      <c r="I638" s="78" t="s">
        <v>2280</v>
      </c>
      <c r="J638" s="78" t="s">
        <v>2277</v>
      </c>
      <c r="K638" s="80" t="s">
        <v>123</v>
      </c>
      <c r="L638" s="81">
        <v>0</v>
      </c>
      <c r="M638" s="82">
        <v>2420</v>
      </c>
      <c r="N638" s="78" t="s">
        <v>109</v>
      </c>
      <c r="O638" s="78" t="s">
        <v>2281</v>
      </c>
      <c r="P638" s="83"/>
      <c r="Q638" s="84" t="s">
        <v>233</v>
      </c>
      <c r="R638" s="84"/>
      <c r="S638" s="84"/>
      <c r="T638" s="85">
        <v>100</v>
      </c>
      <c r="U638" s="78"/>
      <c r="V638" s="78"/>
      <c r="W638" s="78">
        <v>100</v>
      </c>
      <c r="X638" s="86"/>
      <c r="Y638" s="86"/>
      <c r="Z638" s="87">
        <v>2420</v>
      </c>
      <c r="AA638" s="88">
        <v>-2420</v>
      </c>
      <c r="AB638" s="89" t="s">
        <v>2282</v>
      </c>
      <c r="AC638" s="90"/>
      <c r="AD638" s="94" t="s">
        <v>232</v>
      </c>
      <c r="AE638" s="89" t="s">
        <v>226</v>
      </c>
      <c r="AF638" s="95" t="s">
        <v>5310</v>
      </c>
      <c r="AG638" s="96"/>
    </row>
    <row r="639" spans="1:33" ht="46.5" customHeight="1" x14ac:dyDescent="0.25">
      <c r="A639" s="78" t="s">
        <v>4109</v>
      </c>
      <c r="B639" s="78" t="s">
        <v>4109</v>
      </c>
      <c r="C639" s="79" t="s">
        <v>123</v>
      </c>
      <c r="D639" s="78" t="s">
        <v>2859</v>
      </c>
      <c r="E639" s="78" t="s">
        <v>2843</v>
      </c>
      <c r="F639" s="78" t="s">
        <v>494</v>
      </c>
      <c r="G639" s="92" t="s">
        <v>4128</v>
      </c>
      <c r="H639" s="92" t="s">
        <v>4129</v>
      </c>
      <c r="I639" s="78" t="s">
        <v>2276</v>
      </c>
      <c r="J639" s="78" t="s">
        <v>2277</v>
      </c>
      <c r="K639" s="80" t="s">
        <v>123</v>
      </c>
      <c r="L639" s="81">
        <v>500</v>
      </c>
      <c r="M639" s="82">
        <v>1100</v>
      </c>
      <c r="N639" s="78" t="s">
        <v>109</v>
      </c>
      <c r="O639" s="78" t="s">
        <v>2278</v>
      </c>
      <c r="P639" s="83"/>
      <c r="Q639" s="84" t="s">
        <v>233</v>
      </c>
      <c r="R639" s="84" t="s">
        <v>214</v>
      </c>
      <c r="S639" s="84"/>
      <c r="T639" s="85">
        <v>100</v>
      </c>
      <c r="U639" s="78">
        <v>100</v>
      </c>
      <c r="V639" s="78">
        <v>76.239999999999995</v>
      </c>
      <c r="W639" s="78">
        <v>100</v>
      </c>
      <c r="X639" s="86">
        <v>500</v>
      </c>
      <c r="Y639" s="86">
        <v>381.19</v>
      </c>
      <c r="Z639" s="87">
        <v>1100</v>
      </c>
      <c r="AA639" s="88">
        <v>-600</v>
      </c>
      <c r="AB639" s="89" t="s">
        <v>2279</v>
      </c>
      <c r="AC639" s="90"/>
      <c r="AD639" s="91" t="str">
        <f>VLOOKUP($G639,'[1]datos totales (FINAL) 2022'!$A$2:$F$408,3,FALSE)</f>
        <v>SI</v>
      </c>
      <c r="AE639" s="78" t="str">
        <f>VLOOKUP($G639,'[1]datos totales (FINAL) 2022'!$A$2:$F$408,4,FALSE)</f>
        <v>OBJETIVO 8: PROMOVER EL CRECIMIENTO ECONÓMICO INCLUSIVO Y SOSTENIBLE, EL EMPLEO Y EL TRABAJO DECENTE PARA TODOS</v>
      </c>
      <c r="AF639" s="92">
        <f>VLOOKUP($G639,'[1]datos totales (FINAL) 2022'!$A$2:$F$408,5,FALSE)</f>
        <v>0</v>
      </c>
      <c r="AG639" s="93" t="str">
        <f>VLOOKUP($G639,'[1]datos totales (FINAL) 2022'!$A$2:$F$408,6,FALSE)</f>
        <v>Vinculado al ODS 4 y al ODS 16 (meta (16.6)</v>
      </c>
    </row>
    <row r="640" spans="1:33" ht="46.5" customHeight="1" x14ac:dyDescent="0.25">
      <c r="A640" s="78" t="s">
        <v>4109</v>
      </c>
      <c r="B640" s="78" t="s">
        <v>4109</v>
      </c>
      <c r="C640" s="79" t="s">
        <v>124</v>
      </c>
      <c r="D640" s="78" t="s">
        <v>2845</v>
      </c>
      <c r="E640" s="78" t="s">
        <v>2843</v>
      </c>
      <c r="F640" s="78" t="s">
        <v>494</v>
      </c>
      <c r="G640" s="92" t="s">
        <v>4130</v>
      </c>
      <c r="H640" s="92" t="s">
        <v>4131</v>
      </c>
      <c r="I640" s="78"/>
      <c r="J640" s="78"/>
      <c r="K640" s="80"/>
      <c r="L640" s="81">
        <v>4500</v>
      </c>
      <c r="M640" s="82">
        <v>4500</v>
      </c>
      <c r="N640" s="78"/>
      <c r="O640" s="78"/>
      <c r="P640" s="83"/>
      <c r="Q640" s="84"/>
      <c r="R640" s="84"/>
      <c r="S640" s="84"/>
      <c r="T640" s="85"/>
      <c r="U640" s="78"/>
      <c r="V640" s="78"/>
      <c r="W640" s="78"/>
      <c r="X640" s="86"/>
      <c r="Y640" s="86"/>
      <c r="Z640" s="87"/>
      <c r="AA640" s="88"/>
      <c r="AB640" s="89"/>
      <c r="AC640" s="90"/>
      <c r="AD640" s="91" t="str">
        <f>VLOOKUP($G640,'[1]datos totales (FINAL) 2022'!$A$2:$F$408,3,FALSE)</f>
        <v>SI</v>
      </c>
      <c r="AE640" s="78" t="str">
        <f>VLOOKUP($G640,'[1]datos totales (FINAL) 2022'!$A$2:$F$408,4,FALSE)</f>
        <v>OBJETIVO 16: PROMOVER SOCIEDADES JUSTAS, PACÍFICAS E INCLUSIVAS</v>
      </c>
      <c r="AF640" s="92">
        <f>VLOOKUP($G640,'[1]datos totales (FINAL) 2022'!$A$2:$F$408,5,FALSE)</f>
        <v>0</v>
      </c>
      <c r="AG640" s="93">
        <f>VLOOKUP($G640,'[1]datos totales (FINAL) 2022'!$A$2:$F$408,6,FALSE)</f>
        <v>0</v>
      </c>
    </row>
    <row r="641" spans="1:33" ht="46.5" customHeight="1" x14ac:dyDescent="0.25">
      <c r="A641" s="78" t="s">
        <v>4109</v>
      </c>
      <c r="B641" s="78" t="s">
        <v>4109</v>
      </c>
      <c r="C641" s="79" t="s">
        <v>124</v>
      </c>
      <c r="D641" s="78" t="s">
        <v>2859</v>
      </c>
      <c r="E641" s="78" t="s">
        <v>2843</v>
      </c>
      <c r="F641" s="78" t="s">
        <v>494</v>
      </c>
      <c r="G641" s="92" t="s">
        <v>4132</v>
      </c>
      <c r="H641" s="92" t="s">
        <v>4133</v>
      </c>
      <c r="I641" s="78" t="s">
        <v>1932</v>
      </c>
      <c r="J641" s="78" t="s">
        <v>1933</v>
      </c>
      <c r="K641" s="80" t="s">
        <v>124</v>
      </c>
      <c r="L641" s="81">
        <v>1500</v>
      </c>
      <c r="M641" s="82">
        <v>2000</v>
      </c>
      <c r="N641" s="78"/>
      <c r="O641" s="78" t="s">
        <v>1934</v>
      </c>
      <c r="P641" s="83"/>
      <c r="Q641" s="84" t="s">
        <v>233</v>
      </c>
      <c r="R641" s="84" t="s">
        <v>214</v>
      </c>
      <c r="S641" s="84"/>
      <c r="T641" s="85" t="s">
        <v>1935</v>
      </c>
      <c r="U641" s="78">
        <v>15</v>
      </c>
      <c r="V641" s="78">
        <v>14</v>
      </c>
      <c r="W641" s="78">
        <v>15</v>
      </c>
      <c r="X641" s="86">
        <v>1000</v>
      </c>
      <c r="Y641" s="86">
        <v>4.22</v>
      </c>
      <c r="Z641" s="87">
        <v>2000</v>
      </c>
      <c r="AA641" s="88">
        <v>-1000</v>
      </c>
      <c r="AB641" s="89" t="s">
        <v>1936</v>
      </c>
      <c r="AC641" s="90"/>
      <c r="AD641" s="91" t="str">
        <f>VLOOKUP($G641,'[1]datos totales (FINAL) 2022'!$A$2:$F$408,3,FALSE)</f>
        <v>SI</v>
      </c>
      <c r="AE641" s="78" t="str">
        <f>VLOOKUP($G641,'[1]datos totales (FINAL) 2022'!$A$2:$F$408,4,FALSE)</f>
        <v>OBJETIVO 16: PROMOVER SOCIEDADES JUSTAS, PACÍFICAS E INCLUSIVAS</v>
      </c>
      <c r="AF641" s="92" t="str">
        <f>VLOOKUP($G641,'[1]datos totales (FINAL) 2022'!$A$2:$F$408,5,FALSE)</f>
        <v>Meta 16.6</v>
      </c>
      <c r="AG641" s="93" t="str">
        <f>VLOOKUP($G641,'[1]datos totales (FINAL) 2022'!$A$2:$F$408,6,FALSE)</f>
        <v>Vinculado al ODS 4</v>
      </c>
    </row>
    <row r="642" spans="1:33" ht="46.5" customHeight="1" x14ac:dyDescent="0.25">
      <c r="A642" s="78" t="s">
        <v>4109</v>
      </c>
      <c r="B642" s="78" t="s">
        <v>4109</v>
      </c>
      <c r="C642" s="79" t="s">
        <v>124</v>
      </c>
      <c r="D642" s="78" t="s">
        <v>2859</v>
      </c>
      <c r="E642" s="78" t="s">
        <v>2843</v>
      </c>
      <c r="F642" s="78" t="s">
        <v>494</v>
      </c>
      <c r="G642" s="92" t="s">
        <v>4132</v>
      </c>
      <c r="H642" s="92" t="s">
        <v>4133</v>
      </c>
      <c r="I642" s="78" t="s">
        <v>1937</v>
      </c>
      <c r="J642" s="78" t="s">
        <v>1938</v>
      </c>
      <c r="K642" s="80" t="s">
        <v>124</v>
      </c>
      <c r="L642" s="81"/>
      <c r="M642" s="82">
        <v>1000</v>
      </c>
      <c r="N642" s="78"/>
      <c r="O642" s="78" t="s">
        <v>1934</v>
      </c>
      <c r="P642" s="83"/>
      <c r="Q642" s="84" t="s">
        <v>233</v>
      </c>
      <c r="R642" s="84" t="s">
        <v>214</v>
      </c>
      <c r="S642" s="84"/>
      <c r="T642" s="85" t="s">
        <v>1939</v>
      </c>
      <c r="U642" s="78">
        <v>5</v>
      </c>
      <c r="V642" s="78">
        <v>4</v>
      </c>
      <c r="W642" s="78">
        <v>5</v>
      </c>
      <c r="X642" s="86">
        <v>500</v>
      </c>
      <c r="Y642" s="86">
        <v>0</v>
      </c>
      <c r="Z642" s="87">
        <v>1000</v>
      </c>
      <c r="AA642" s="88">
        <v>-500</v>
      </c>
      <c r="AB642" s="89" t="s">
        <v>1940</v>
      </c>
      <c r="AC642" s="90"/>
      <c r="AD642" s="91" t="str">
        <f>VLOOKUP($G642,'[1]datos totales (FINAL) 2022'!$A$2:$F$408,3,FALSE)</f>
        <v>SI</v>
      </c>
      <c r="AE642" s="78" t="str">
        <f>VLOOKUP($G642,'[1]datos totales (FINAL) 2022'!$A$2:$F$408,4,FALSE)</f>
        <v>OBJETIVO 16: PROMOVER SOCIEDADES JUSTAS, PACÍFICAS E INCLUSIVAS</v>
      </c>
      <c r="AF642" s="92" t="str">
        <f>VLOOKUP($G642,'[1]datos totales (FINAL) 2022'!$A$2:$F$408,5,FALSE)</f>
        <v>Meta 16.6</v>
      </c>
      <c r="AG642" s="93" t="str">
        <f>VLOOKUP($G642,'[1]datos totales (FINAL) 2022'!$A$2:$F$408,6,FALSE)</f>
        <v>Vinculado al ODS 4</v>
      </c>
    </row>
    <row r="643" spans="1:33" ht="46.5" customHeight="1" x14ac:dyDescent="0.25">
      <c r="A643" s="78" t="s">
        <v>4109</v>
      </c>
      <c r="B643" s="78" t="s">
        <v>4109</v>
      </c>
      <c r="C643" s="79" t="s">
        <v>202</v>
      </c>
      <c r="D643" s="78" t="s">
        <v>2845</v>
      </c>
      <c r="E643" s="78" t="s">
        <v>2843</v>
      </c>
      <c r="F643" s="78" t="s">
        <v>494</v>
      </c>
      <c r="G643" s="92" t="s">
        <v>4134</v>
      </c>
      <c r="H643" s="92" t="s">
        <v>4135</v>
      </c>
      <c r="I643" s="78"/>
      <c r="J643" s="78"/>
      <c r="K643" s="80"/>
      <c r="L643" s="81">
        <v>4000</v>
      </c>
      <c r="M643" s="82">
        <v>4000</v>
      </c>
      <c r="N643" s="78"/>
      <c r="O643" s="78"/>
      <c r="P643" s="83"/>
      <c r="Q643" s="84"/>
      <c r="R643" s="84"/>
      <c r="S643" s="84"/>
      <c r="T643" s="85"/>
      <c r="U643" s="78"/>
      <c r="V643" s="78"/>
      <c r="W643" s="78"/>
      <c r="X643" s="86"/>
      <c r="Y643" s="86"/>
      <c r="Z643" s="87"/>
      <c r="AA643" s="88"/>
      <c r="AB643" s="89"/>
      <c r="AC643" s="90"/>
      <c r="AD643" s="91" t="str">
        <f>VLOOKUP($G643,'[1]datos totales (FINAL) 2022'!$A$2:$F$408,3,FALSE)</f>
        <v>SI</v>
      </c>
      <c r="AE643" s="78" t="str">
        <f>VLOOKUP($G643,'[1]datos totales (FINAL) 2022'!$A$2:$F$408,4,FALSE)</f>
        <v>OBJETIVO 16: PROMOVER SOCIEDADES JUSTAS, PACÍFICAS E INCLUSIVAS</v>
      </c>
      <c r="AF643" s="92">
        <f>VLOOKUP($G643,'[1]datos totales (FINAL) 2022'!$A$2:$F$408,5,FALSE)</f>
        <v>0</v>
      </c>
      <c r="AG643" s="93">
        <f>VLOOKUP($G643,'[1]datos totales (FINAL) 2022'!$A$2:$F$408,6,FALSE)</f>
        <v>0</v>
      </c>
    </row>
    <row r="644" spans="1:33" ht="46.5" hidden="1" customHeight="1" x14ac:dyDescent="0.25">
      <c r="A644" s="78" t="s">
        <v>4109</v>
      </c>
      <c r="B644" s="78" t="s">
        <v>4109</v>
      </c>
      <c r="C644" s="79" t="s">
        <v>202</v>
      </c>
      <c r="D644" s="78" t="s">
        <v>3069</v>
      </c>
      <c r="E644" s="78" t="s">
        <v>2843</v>
      </c>
      <c r="F644" s="78" t="s">
        <v>494</v>
      </c>
      <c r="G644" s="78" t="s">
        <v>4136</v>
      </c>
      <c r="H644" s="78" t="s">
        <v>4137</v>
      </c>
      <c r="I644" s="78"/>
      <c r="J644" s="78"/>
      <c r="K644" s="80"/>
      <c r="L644" s="81">
        <v>0</v>
      </c>
      <c r="M644" s="82">
        <v>0</v>
      </c>
      <c r="N644" s="78"/>
      <c r="O644" s="78"/>
      <c r="P644" s="83"/>
      <c r="Q644" s="84"/>
      <c r="R644" s="84"/>
      <c r="S644" s="84"/>
      <c r="T644" s="85"/>
      <c r="U644" s="78"/>
      <c r="V644" s="78"/>
      <c r="W644" s="78"/>
      <c r="X644" s="86"/>
      <c r="Y644" s="86"/>
      <c r="Z644" s="87"/>
      <c r="AA644" s="88"/>
      <c r="AB644" s="89"/>
      <c r="AC644" s="90"/>
      <c r="AD644" s="94" t="s">
        <v>232</v>
      </c>
      <c r="AE644" s="89" t="s">
        <v>230</v>
      </c>
      <c r="AF644" s="95" t="s">
        <v>5232</v>
      </c>
      <c r="AG644" s="96"/>
    </row>
    <row r="645" spans="1:33" ht="46.5" customHeight="1" x14ac:dyDescent="0.25">
      <c r="A645" s="78" t="s">
        <v>2919</v>
      </c>
      <c r="B645" s="78" t="s">
        <v>2919</v>
      </c>
      <c r="C645" s="79" t="s">
        <v>204</v>
      </c>
      <c r="D645" s="78" t="s">
        <v>4232</v>
      </c>
      <c r="E645" s="78" t="s">
        <v>2843</v>
      </c>
      <c r="F645" s="78" t="s">
        <v>2883</v>
      </c>
      <c r="G645" s="92" t="s">
        <v>4233</v>
      </c>
      <c r="H645" s="92" t="s">
        <v>4234</v>
      </c>
      <c r="I645" s="78" t="s">
        <v>465</v>
      </c>
      <c r="J645" s="78" t="s">
        <v>466</v>
      </c>
      <c r="K645" s="80" t="s">
        <v>77</v>
      </c>
      <c r="L645" s="81">
        <v>16000</v>
      </c>
      <c r="M645" s="82">
        <v>12000</v>
      </c>
      <c r="N645" s="78" t="s">
        <v>109</v>
      </c>
      <c r="O645" s="78" t="s">
        <v>467</v>
      </c>
      <c r="P645" s="83"/>
      <c r="Q645" s="84" t="s">
        <v>232</v>
      </c>
      <c r="R645" s="84" t="s">
        <v>223</v>
      </c>
      <c r="S645" s="84" t="s">
        <v>468</v>
      </c>
      <c r="T645" s="85" t="s">
        <v>469</v>
      </c>
      <c r="U645" s="78">
        <v>100</v>
      </c>
      <c r="V645" s="78">
        <v>100</v>
      </c>
      <c r="W645" s="78">
        <v>100</v>
      </c>
      <c r="X645" s="86">
        <v>16000</v>
      </c>
      <c r="Y645" s="86">
        <v>4853.78</v>
      </c>
      <c r="Z645" s="87">
        <v>12000</v>
      </c>
      <c r="AA645" s="105">
        <v>4000</v>
      </c>
      <c r="AB645" s="89" t="s">
        <v>470</v>
      </c>
      <c r="AC645" s="90"/>
      <c r="AD645" s="91" t="str">
        <f>VLOOKUP($G645,'[1]datos totales (FINAL) 2022'!$A$2:$F$408,3,FALSE)</f>
        <v>SI</v>
      </c>
      <c r="AE645" s="78" t="str">
        <f>VLOOKUP($G645,'[1]datos totales (FINAL) 2022'!$A$2:$F$408,4,FALSE)</f>
        <v>OBJETIVO 9: CONSTRUIR INFRAESTRUCTURAS RESILIENTES, PROMOVER LA INDUSTRIALIZACIÓN SOSTENIBLE Y FOMENTAR LA INNOVACIÓN</v>
      </c>
      <c r="AF645" s="92">
        <f>VLOOKUP($G645,'[1]datos totales (FINAL) 2022'!$A$2:$F$408,5,FALSE)</f>
        <v>0</v>
      </c>
      <c r="AG645" s="93">
        <f>VLOOKUP($G645,'[1]datos totales (FINAL) 2022'!$A$2:$F$408,6,FALSE)</f>
        <v>0</v>
      </c>
    </row>
    <row r="646" spans="1:33" ht="46.5" customHeight="1" x14ac:dyDescent="0.25">
      <c r="A646" s="78" t="s">
        <v>2919</v>
      </c>
      <c r="B646" s="78" t="s">
        <v>2919</v>
      </c>
      <c r="C646" s="79" t="s">
        <v>204</v>
      </c>
      <c r="D646" s="78" t="s">
        <v>4232</v>
      </c>
      <c r="E646" s="78" t="s">
        <v>2911</v>
      </c>
      <c r="F646" s="78" t="s">
        <v>4235</v>
      </c>
      <c r="G646" s="92" t="s">
        <v>2758</v>
      </c>
      <c r="H646" s="92" t="s">
        <v>2759</v>
      </c>
      <c r="I646" s="78" t="s">
        <v>465</v>
      </c>
      <c r="J646" s="78" t="s">
        <v>471</v>
      </c>
      <c r="K646" s="80" t="s">
        <v>77</v>
      </c>
      <c r="L646" s="81">
        <v>22000</v>
      </c>
      <c r="M646" s="82">
        <v>22000</v>
      </c>
      <c r="N646" s="78" t="s">
        <v>109</v>
      </c>
      <c r="O646" s="78" t="s">
        <v>472</v>
      </c>
      <c r="P646" s="83"/>
      <c r="Q646" s="84" t="s">
        <v>232</v>
      </c>
      <c r="R646" s="84" t="s">
        <v>223</v>
      </c>
      <c r="S646" s="84" t="s">
        <v>473</v>
      </c>
      <c r="T646" s="85" t="s">
        <v>474</v>
      </c>
      <c r="U646" s="78">
        <v>100</v>
      </c>
      <c r="V646" s="78">
        <v>100</v>
      </c>
      <c r="W646" s="78">
        <v>100</v>
      </c>
      <c r="X646" s="86">
        <v>22000</v>
      </c>
      <c r="Y646" s="86">
        <v>0</v>
      </c>
      <c r="Z646" s="87">
        <v>22000</v>
      </c>
      <c r="AA646" s="105">
        <v>0</v>
      </c>
      <c r="AB646" s="89" t="s">
        <v>475</v>
      </c>
      <c r="AC646" s="90"/>
      <c r="AD646" s="91" t="str">
        <f>VLOOKUP($G646,'[1]datos totales (FINAL) 2022'!$A$2:$F$408,3,FALSE)</f>
        <v>SI</v>
      </c>
      <c r="AE646" s="78" t="str">
        <f>VLOOKUP($G646,'[1]datos totales (FINAL) 2022'!$A$2:$F$408,4,FALSE)</f>
        <v>OBJETIVO 9: CONSTRUIR INFRAESTRUCTURAS RESILIENTES, PROMOVER LA INDUSTRIALIZACIÓN SOSTENIBLE Y FOMENTAR LA INNOVACIÓN</v>
      </c>
      <c r="AF646" s="92">
        <f>VLOOKUP($G646,'[1]datos totales (FINAL) 2022'!$A$2:$F$408,5,FALSE)</f>
        <v>0</v>
      </c>
      <c r="AG646" s="93">
        <f>VLOOKUP($G646,'[1]datos totales (FINAL) 2022'!$A$2:$F$408,6,FALSE)</f>
        <v>0</v>
      </c>
    </row>
    <row r="647" spans="1:33" ht="46.5" hidden="1" customHeight="1" x14ac:dyDescent="0.25">
      <c r="A647" s="78" t="s">
        <v>2919</v>
      </c>
      <c r="B647" s="78" t="s">
        <v>2919</v>
      </c>
      <c r="C647" s="79" t="s">
        <v>204</v>
      </c>
      <c r="D647" s="78" t="s">
        <v>2845</v>
      </c>
      <c r="E647" s="78" t="s">
        <v>2843</v>
      </c>
      <c r="F647" s="78" t="s">
        <v>494</v>
      </c>
      <c r="G647" s="78" t="s">
        <v>4218</v>
      </c>
      <c r="H647" s="78" t="s">
        <v>4219</v>
      </c>
      <c r="I647" s="89"/>
      <c r="J647" s="89"/>
      <c r="K647" s="89"/>
      <c r="L647" s="81">
        <v>12500</v>
      </c>
      <c r="M647" s="82">
        <v>0</v>
      </c>
      <c r="N647" s="89"/>
      <c r="O647" s="89"/>
      <c r="P647" s="108"/>
      <c r="Q647" s="84"/>
      <c r="R647" s="84"/>
      <c r="S647" s="84"/>
      <c r="T647" s="109"/>
      <c r="U647" s="89"/>
      <c r="V647" s="89"/>
      <c r="W647" s="89"/>
      <c r="X647" s="89"/>
      <c r="Y647" s="89"/>
      <c r="Z647" s="111"/>
      <c r="AA647" s="89"/>
      <c r="AB647" s="89"/>
      <c r="AC647" s="90"/>
      <c r="AD647" s="94" t="s">
        <v>232</v>
      </c>
      <c r="AE647" s="89" t="s">
        <v>230</v>
      </c>
      <c r="AF647" s="95" t="s">
        <v>5232</v>
      </c>
      <c r="AG647" s="96"/>
    </row>
    <row r="648" spans="1:33" ht="46.5" hidden="1" customHeight="1" x14ac:dyDescent="0.25">
      <c r="A648" s="78" t="s">
        <v>2919</v>
      </c>
      <c r="B648" s="78" t="s">
        <v>2919</v>
      </c>
      <c r="C648" s="79" t="s">
        <v>204</v>
      </c>
      <c r="D648" s="78" t="s">
        <v>2848</v>
      </c>
      <c r="E648" s="78" t="s">
        <v>2843</v>
      </c>
      <c r="F648" s="78" t="s">
        <v>2383</v>
      </c>
      <c r="G648" s="78" t="s">
        <v>4220</v>
      </c>
      <c r="H648" s="78" t="s">
        <v>4221</v>
      </c>
      <c r="I648" s="89"/>
      <c r="J648" s="89"/>
      <c r="K648" s="89"/>
      <c r="L648" s="81">
        <v>5000</v>
      </c>
      <c r="M648" s="82">
        <v>0</v>
      </c>
      <c r="N648" s="89"/>
      <c r="O648" s="89"/>
      <c r="P648" s="108"/>
      <c r="Q648" s="84"/>
      <c r="R648" s="84"/>
      <c r="S648" s="84"/>
      <c r="T648" s="109"/>
      <c r="U648" s="89"/>
      <c r="V648" s="89"/>
      <c r="W648" s="89"/>
      <c r="X648" s="89"/>
      <c r="Y648" s="89"/>
      <c r="Z648" s="111"/>
      <c r="AA648" s="89"/>
      <c r="AB648" s="89"/>
      <c r="AC648" s="90"/>
      <c r="AD648" s="94" t="s">
        <v>232</v>
      </c>
      <c r="AE648" s="89" t="s">
        <v>218</v>
      </c>
      <c r="AF648" s="95"/>
      <c r="AG648" s="96"/>
    </row>
    <row r="649" spans="1:33" ht="46.5" customHeight="1" x14ac:dyDescent="0.25">
      <c r="A649" s="78" t="s">
        <v>2919</v>
      </c>
      <c r="B649" s="78" t="s">
        <v>2919</v>
      </c>
      <c r="C649" s="79" t="s">
        <v>204</v>
      </c>
      <c r="D649" s="78" t="s">
        <v>2851</v>
      </c>
      <c r="E649" s="78" t="s">
        <v>2843</v>
      </c>
      <c r="F649" s="78" t="s">
        <v>2875</v>
      </c>
      <c r="G649" s="92" t="s">
        <v>4222</v>
      </c>
      <c r="H649" s="92" t="s">
        <v>4223</v>
      </c>
      <c r="I649" s="89"/>
      <c r="J649" s="89"/>
      <c r="K649" s="89"/>
      <c r="L649" s="81">
        <v>40000</v>
      </c>
      <c r="M649" s="82">
        <v>40000</v>
      </c>
      <c r="N649" s="89"/>
      <c r="O649" s="89"/>
      <c r="P649" s="108"/>
      <c r="Q649" s="84"/>
      <c r="R649" s="84"/>
      <c r="S649" s="84"/>
      <c r="T649" s="109"/>
      <c r="U649" s="89"/>
      <c r="V649" s="89"/>
      <c r="W649" s="89"/>
      <c r="X649" s="89"/>
      <c r="Y649" s="89"/>
      <c r="Z649" s="111"/>
      <c r="AA649" s="89"/>
      <c r="AB649" s="89"/>
      <c r="AC649" s="90"/>
      <c r="AD649" s="94" t="s">
        <v>232</v>
      </c>
      <c r="AE649" s="89" t="s">
        <v>218</v>
      </c>
      <c r="AF649" s="95"/>
      <c r="AG649" s="96" t="s">
        <v>5311</v>
      </c>
    </row>
    <row r="650" spans="1:33" ht="46.5" hidden="1" customHeight="1" x14ac:dyDescent="0.25">
      <c r="A650" s="78" t="s">
        <v>2919</v>
      </c>
      <c r="B650" s="78" t="s">
        <v>2919</v>
      </c>
      <c r="C650" s="79" t="s">
        <v>204</v>
      </c>
      <c r="D650" s="78" t="s">
        <v>2854</v>
      </c>
      <c r="E650" s="78" t="s">
        <v>2843</v>
      </c>
      <c r="F650" s="78" t="s">
        <v>4224</v>
      </c>
      <c r="G650" s="78" t="s">
        <v>4225</v>
      </c>
      <c r="H650" s="78" t="s">
        <v>4226</v>
      </c>
      <c r="I650" s="78"/>
      <c r="J650" s="78"/>
      <c r="K650" s="80"/>
      <c r="L650" s="81">
        <v>5000</v>
      </c>
      <c r="M650" s="82">
        <v>0</v>
      </c>
      <c r="N650" s="78"/>
      <c r="O650" s="78"/>
      <c r="P650" s="83"/>
      <c r="Q650" s="84"/>
      <c r="R650" s="84"/>
      <c r="S650" s="84"/>
      <c r="T650" s="85"/>
      <c r="U650" s="78"/>
      <c r="V650" s="78"/>
      <c r="W650" s="78"/>
      <c r="X650" s="86"/>
      <c r="Y650" s="86"/>
      <c r="Z650" s="87"/>
      <c r="AA650" s="88"/>
      <c r="AB650" s="89"/>
      <c r="AC650" s="90"/>
      <c r="AD650" s="94" t="s">
        <v>233</v>
      </c>
      <c r="AE650" s="89"/>
      <c r="AF650" s="95"/>
      <c r="AG650" s="96"/>
    </row>
    <row r="651" spans="1:33" ht="46.5" hidden="1" customHeight="1" x14ac:dyDescent="0.25">
      <c r="A651" s="78" t="s">
        <v>2919</v>
      </c>
      <c r="B651" s="78" t="s">
        <v>2919</v>
      </c>
      <c r="C651" s="79" t="s">
        <v>204</v>
      </c>
      <c r="D651" s="78" t="s">
        <v>2878</v>
      </c>
      <c r="E651" s="78" t="s">
        <v>2911</v>
      </c>
      <c r="F651" s="78" t="s">
        <v>4227</v>
      </c>
      <c r="G651" s="78" t="s">
        <v>4228</v>
      </c>
      <c r="H651" s="78" t="s">
        <v>4229</v>
      </c>
      <c r="I651" s="78"/>
      <c r="J651" s="78"/>
      <c r="K651" s="80"/>
      <c r="L651" s="81">
        <v>50000</v>
      </c>
      <c r="M651" s="82">
        <v>0</v>
      </c>
      <c r="N651" s="78"/>
      <c r="O651" s="78"/>
      <c r="P651" s="83"/>
      <c r="Q651" s="84"/>
      <c r="R651" s="84"/>
      <c r="S651" s="84"/>
      <c r="T651" s="85"/>
      <c r="U651" s="78"/>
      <c r="V651" s="78"/>
      <c r="W651" s="78"/>
      <c r="X651" s="86"/>
      <c r="Y651" s="86"/>
      <c r="Z651" s="87"/>
      <c r="AA651" s="88"/>
      <c r="AB651" s="89"/>
      <c r="AC651" s="90"/>
      <c r="AD651" s="94" t="s">
        <v>232</v>
      </c>
      <c r="AE651" s="89" t="s">
        <v>230</v>
      </c>
      <c r="AF651" s="95"/>
      <c r="AG651" s="96" t="s">
        <v>5312</v>
      </c>
    </row>
    <row r="652" spans="1:33" ht="46.5" customHeight="1" x14ac:dyDescent="0.25">
      <c r="A652" s="78" t="s">
        <v>2919</v>
      </c>
      <c r="B652" s="78" t="s">
        <v>2919</v>
      </c>
      <c r="C652" s="79" t="s">
        <v>204</v>
      </c>
      <c r="D652" s="78" t="s">
        <v>3271</v>
      </c>
      <c r="E652" s="78" t="s">
        <v>2843</v>
      </c>
      <c r="F652" s="78" t="s">
        <v>2946</v>
      </c>
      <c r="G652" s="92" t="s">
        <v>4230</v>
      </c>
      <c r="H652" s="92" t="s">
        <v>4231</v>
      </c>
      <c r="I652" s="78" t="s">
        <v>476</v>
      </c>
      <c r="J652" s="78" t="s">
        <v>477</v>
      </c>
      <c r="K652" s="80" t="s">
        <v>77</v>
      </c>
      <c r="L652" s="81">
        <v>8000</v>
      </c>
      <c r="M652" s="82">
        <v>8000</v>
      </c>
      <c r="N652" s="78" t="s">
        <v>109</v>
      </c>
      <c r="O652" s="78" t="s">
        <v>478</v>
      </c>
      <c r="P652" s="83"/>
      <c r="Q652" s="84" t="s">
        <v>232</v>
      </c>
      <c r="R652" s="84" t="s">
        <v>218</v>
      </c>
      <c r="S652" s="84" t="s">
        <v>479</v>
      </c>
      <c r="T652" s="85" t="s">
        <v>480</v>
      </c>
      <c r="U652" s="78">
        <v>3</v>
      </c>
      <c r="V652" s="78">
        <v>0</v>
      </c>
      <c r="W652" s="78">
        <v>3</v>
      </c>
      <c r="X652" s="86">
        <v>8000</v>
      </c>
      <c r="Y652" s="86">
        <v>0</v>
      </c>
      <c r="Z652" s="87"/>
      <c r="AA652" s="105">
        <v>8000</v>
      </c>
      <c r="AB652" s="89" t="s">
        <v>481</v>
      </c>
      <c r="AC652" s="90"/>
      <c r="AD652" s="91" t="str">
        <f>VLOOKUP($G652,'[1]datos totales (FINAL) 2022'!$A$2:$F$408,3,FALSE)</f>
        <v>SI</v>
      </c>
      <c r="AE652" s="78" t="str">
        <f>VLOOKUP($G652,'[1]datos totales (FINAL) 2022'!$A$2:$F$408,4,FALSE)</f>
        <v>OBJETIVO 9: CONSTRUIR INFRAESTRUCTURAS RESILIENTES, PROMOVER LA INDUSTRIALIZACIÓN SOSTENIBLE Y FOMENTAR LA INNOVACIÓN</v>
      </c>
      <c r="AF652" s="92">
        <f>VLOOKUP($G652,'[1]datos totales (FINAL) 2022'!$A$2:$F$408,5,FALSE)</f>
        <v>0</v>
      </c>
      <c r="AG652" s="93" t="str">
        <f>VLOOKUP($G652,'[1]datos totales (FINAL) 2022'!$A$2:$F$408,6,FALSE)</f>
        <v>Vinculado al ODS 4</v>
      </c>
    </row>
    <row r="653" spans="1:33" ht="46.5" hidden="1" customHeight="1" x14ac:dyDescent="0.25">
      <c r="A653" s="78" t="s">
        <v>2919</v>
      </c>
      <c r="B653" s="78" t="s">
        <v>2919</v>
      </c>
      <c r="C653" s="79" t="s">
        <v>204</v>
      </c>
      <c r="D653" s="78" t="s">
        <v>2815</v>
      </c>
      <c r="E653" s="78" t="s">
        <v>2816</v>
      </c>
      <c r="F653" s="78" t="s">
        <v>3452</v>
      </c>
      <c r="G653" s="78" t="s">
        <v>4236</v>
      </c>
      <c r="H653" s="78" t="s">
        <v>4237</v>
      </c>
      <c r="I653" s="78"/>
      <c r="J653" s="78"/>
      <c r="K653" s="80"/>
      <c r="L653" s="81">
        <v>56500</v>
      </c>
      <c r="M653" s="82">
        <v>0</v>
      </c>
      <c r="N653" s="78"/>
      <c r="O653" s="78"/>
      <c r="P653" s="83"/>
      <c r="Q653" s="84"/>
      <c r="R653" s="84"/>
      <c r="S653" s="84"/>
      <c r="T653" s="85"/>
      <c r="U653" s="78"/>
      <c r="V653" s="78"/>
      <c r="W653" s="78"/>
      <c r="X653" s="86"/>
      <c r="Y653" s="86"/>
      <c r="Z653" s="87"/>
      <c r="AA653" s="88"/>
      <c r="AB653" s="89"/>
      <c r="AC653" s="90"/>
      <c r="AD653" s="94" t="s">
        <v>232</v>
      </c>
      <c r="AE653" s="89" t="s">
        <v>218</v>
      </c>
      <c r="AF653" s="95"/>
      <c r="AG653" s="96" t="s">
        <v>5246</v>
      </c>
    </row>
    <row r="654" spans="1:33" ht="46.5" hidden="1" customHeight="1" x14ac:dyDescent="0.25">
      <c r="A654" s="78" t="s">
        <v>2919</v>
      </c>
      <c r="B654" s="78" t="s">
        <v>2919</v>
      </c>
      <c r="C654" s="79" t="s">
        <v>204</v>
      </c>
      <c r="D654" s="78" t="s">
        <v>2815</v>
      </c>
      <c r="E654" s="78" t="s">
        <v>2843</v>
      </c>
      <c r="F654" s="78" t="s">
        <v>498</v>
      </c>
      <c r="G654" s="78" t="s">
        <v>4238</v>
      </c>
      <c r="H654" s="78" t="s">
        <v>4239</v>
      </c>
      <c r="I654" s="89"/>
      <c r="J654" s="89"/>
      <c r="K654" s="89"/>
      <c r="L654" s="81">
        <v>40000</v>
      </c>
      <c r="M654" s="82">
        <v>0</v>
      </c>
      <c r="N654" s="89"/>
      <c r="O654" s="89"/>
      <c r="P654" s="108"/>
      <c r="Q654" s="84"/>
      <c r="R654" s="84"/>
      <c r="S654" s="84"/>
      <c r="T654" s="109"/>
      <c r="U654" s="89"/>
      <c r="V654" s="89"/>
      <c r="W654" s="89"/>
      <c r="X654" s="89"/>
      <c r="Y654" s="89"/>
      <c r="Z654" s="89"/>
      <c r="AA654" s="89"/>
      <c r="AB654" s="89"/>
      <c r="AC654" s="90"/>
      <c r="AD654" s="94" t="s">
        <v>232</v>
      </c>
      <c r="AE654" s="89" t="s">
        <v>218</v>
      </c>
      <c r="AF654" s="95"/>
      <c r="AG654" s="96" t="s">
        <v>5246</v>
      </c>
    </row>
    <row r="655" spans="1:33" ht="46.5" customHeight="1" x14ac:dyDescent="0.25">
      <c r="A655" s="78" t="s">
        <v>2919</v>
      </c>
      <c r="B655" s="78" t="s">
        <v>2919</v>
      </c>
      <c r="C655" s="79" t="s">
        <v>125</v>
      </c>
      <c r="D655" s="78" t="s">
        <v>2845</v>
      </c>
      <c r="E655" s="78" t="s">
        <v>2843</v>
      </c>
      <c r="F655" s="78" t="s">
        <v>494</v>
      </c>
      <c r="G655" s="92" t="s">
        <v>4240</v>
      </c>
      <c r="H655" s="92" t="s">
        <v>4241</v>
      </c>
      <c r="I655" s="89"/>
      <c r="J655" s="89"/>
      <c r="K655" s="89"/>
      <c r="L655" s="81">
        <v>7400</v>
      </c>
      <c r="M655" s="82">
        <v>7400</v>
      </c>
      <c r="N655" s="89"/>
      <c r="O655" s="89"/>
      <c r="P655" s="108"/>
      <c r="Q655" s="84"/>
      <c r="R655" s="84"/>
      <c r="S655" s="84"/>
      <c r="T655" s="109"/>
      <c r="U655" s="89"/>
      <c r="V655" s="89"/>
      <c r="W655" s="89"/>
      <c r="X655" s="89"/>
      <c r="Y655" s="89"/>
      <c r="Z655" s="89"/>
      <c r="AA655" s="89"/>
      <c r="AB655" s="89"/>
      <c r="AC655" s="90"/>
      <c r="AD655" s="91" t="str">
        <f>VLOOKUP($G655,'[1]datos totales (FINAL) 2022'!$A$2:$F$408,3,FALSE)</f>
        <v>SI</v>
      </c>
      <c r="AE655" s="78" t="str">
        <f>VLOOKUP($G655,'[1]datos totales (FINAL) 2022'!$A$2:$F$408,4,FALSE)</f>
        <v>OBJETIVO 8: PROMOVER EL CRECIMIENTO ECONÓMICO INCLUSIVO Y SOSTENIBLE, EL EMPLEO Y EL TRABAJO DECENTE PARA TODOS</v>
      </c>
      <c r="AF655" s="92">
        <f>VLOOKUP($G655,'[1]datos totales (FINAL) 2022'!$A$2:$F$408,5,FALSE)</f>
        <v>0</v>
      </c>
      <c r="AG655" s="93">
        <f>VLOOKUP($G655,'[1]datos totales (FINAL) 2022'!$A$2:$F$408,6,FALSE)</f>
        <v>0</v>
      </c>
    </row>
    <row r="656" spans="1:33" ht="46.5" customHeight="1" x14ac:dyDescent="0.25">
      <c r="A656" s="78" t="s">
        <v>2919</v>
      </c>
      <c r="B656" s="78" t="s">
        <v>2919</v>
      </c>
      <c r="C656" s="79" t="s">
        <v>125</v>
      </c>
      <c r="D656" s="78" t="s">
        <v>2859</v>
      </c>
      <c r="E656" s="78" t="s">
        <v>2843</v>
      </c>
      <c r="F656" s="78" t="s">
        <v>494</v>
      </c>
      <c r="G656" s="92" t="s">
        <v>4242</v>
      </c>
      <c r="H656" s="92" t="s">
        <v>4243</v>
      </c>
      <c r="I656" s="78" t="s">
        <v>2400</v>
      </c>
      <c r="J656" s="78" t="s">
        <v>2401</v>
      </c>
      <c r="K656" s="80" t="s">
        <v>125</v>
      </c>
      <c r="L656" s="81">
        <v>4000</v>
      </c>
      <c r="M656" s="82">
        <v>23500</v>
      </c>
      <c r="N656" s="78" t="s">
        <v>2402</v>
      </c>
      <c r="O656" s="78" t="s">
        <v>2403</v>
      </c>
      <c r="P656" s="83">
        <v>0</v>
      </c>
      <c r="Q656" s="84" t="s">
        <v>233</v>
      </c>
      <c r="R656" s="84" t="s">
        <v>214</v>
      </c>
      <c r="S656" s="84"/>
      <c r="T656" s="85" t="s">
        <v>2404</v>
      </c>
      <c r="U656" s="78">
        <v>23</v>
      </c>
      <c r="V656" s="78">
        <v>4000</v>
      </c>
      <c r="W656" s="78">
        <v>77</v>
      </c>
      <c r="X656" s="86">
        <v>4000</v>
      </c>
      <c r="Y656" s="86">
        <v>4000</v>
      </c>
      <c r="Z656" s="87">
        <v>18000</v>
      </c>
      <c r="AA656" s="105">
        <v>-14000</v>
      </c>
      <c r="AB656" s="89" t="s">
        <v>2405</v>
      </c>
      <c r="AC656" s="90"/>
      <c r="AD656" s="94" t="s">
        <v>232</v>
      </c>
      <c r="AE656" s="89" t="s">
        <v>222</v>
      </c>
      <c r="AF656" s="95"/>
      <c r="AG656" s="96" t="s">
        <v>5313</v>
      </c>
    </row>
    <row r="657" spans="1:33" ht="46.5" customHeight="1" x14ac:dyDescent="0.25">
      <c r="A657" s="78" t="s">
        <v>2919</v>
      </c>
      <c r="B657" s="78" t="s">
        <v>2919</v>
      </c>
      <c r="C657" s="79" t="s">
        <v>125</v>
      </c>
      <c r="D657" s="78" t="s">
        <v>2859</v>
      </c>
      <c r="E657" s="78" t="s">
        <v>2843</v>
      </c>
      <c r="F657" s="78" t="s">
        <v>494</v>
      </c>
      <c r="G657" s="92" t="s">
        <v>4242</v>
      </c>
      <c r="H657" s="92" t="s">
        <v>4243</v>
      </c>
      <c r="I657" s="78" t="s">
        <v>2400</v>
      </c>
      <c r="J657" s="78" t="s">
        <v>2406</v>
      </c>
      <c r="K657" s="80" t="s">
        <v>125</v>
      </c>
      <c r="L657" s="81"/>
      <c r="M657" s="82">
        <v>5000</v>
      </c>
      <c r="N657" s="78" t="s">
        <v>2402</v>
      </c>
      <c r="O657" s="78" t="s">
        <v>2403</v>
      </c>
      <c r="P657" s="83">
        <v>0</v>
      </c>
      <c r="Q657" s="84"/>
      <c r="R657" s="84"/>
      <c r="S657" s="84"/>
      <c r="T657" s="85" t="s">
        <v>2404</v>
      </c>
      <c r="U657" s="78">
        <v>0</v>
      </c>
      <c r="V657" s="78"/>
      <c r="W657" s="78">
        <v>100</v>
      </c>
      <c r="X657" s="86">
        <v>0</v>
      </c>
      <c r="Y657" s="86"/>
      <c r="Z657" s="87">
        <v>5500</v>
      </c>
      <c r="AA657" s="105">
        <v>-5500</v>
      </c>
      <c r="AB657" s="89" t="s">
        <v>2405</v>
      </c>
      <c r="AC657" s="90"/>
      <c r="AD657" s="94" t="s">
        <v>232</v>
      </c>
      <c r="AE657" s="89" t="s">
        <v>222</v>
      </c>
      <c r="AF657" s="95"/>
      <c r="AG657" s="96" t="s">
        <v>5313</v>
      </c>
    </row>
    <row r="658" spans="1:33" ht="46.5" customHeight="1" x14ac:dyDescent="0.25">
      <c r="A658" s="78" t="s">
        <v>2882</v>
      </c>
      <c r="B658" s="78" t="s">
        <v>2919</v>
      </c>
      <c r="C658" s="79" t="s">
        <v>126</v>
      </c>
      <c r="D658" s="78" t="s">
        <v>2845</v>
      </c>
      <c r="E658" s="78" t="s">
        <v>2843</v>
      </c>
      <c r="F658" s="78" t="s">
        <v>494</v>
      </c>
      <c r="G658" s="92" t="s">
        <v>2920</v>
      </c>
      <c r="H658" s="92" t="s">
        <v>2921</v>
      </c>
      <c r="I658" s="78" t="s">
        <v>2265</v>
      </c>
      <c r="J658" s="78" t="s">
        <v>2266</v>
      </c>
      <c r="K658" s="80" t="s">
        <v>126</v>
      </c>
      <c r="L658" s="81">
        <v>13400</v>
      </c>
      <c r="M658" s="82">
        <v>13400</v>
      </c>
      <c r="N658" s="78" t="s">
        <v>109</v>
      </c>
      <c r="O658" s="78" t="s">
        <v>2267</v>
      </c>
      <c r="P658" s="83"/>
      <c r="Q658" s="84"/>
      <c r="R658" s="84" t="s">
        <v>214</v>
      </c>
      <c r="S658" s="84"/>
      <c r="T658" s="85"/>
      <c r="U658" s="78">
        <v>95</v>
      </c>
      <c r="V658" s="78">
        <v>69</v>
      </c>
      <c r="W658" s="78">
        <v>95</v>
      </c>
      <c r="X658" s="86">
        <v>13400</v>
      </c>
      <c r="Y658" s="86">
        <v>4108.76</v>
      </c>
      <c r="Z658" s="87">
        <v>13400</v>
      </c>
      <c r="AA658" s="88">
        <v>0</v>
      </c>
      <c r="AB658" s="89"/>
      <c r="AC658" s="90"/>
      <c r="AD658" s="91" t="str">
        <f>VLOOKUP($G658,'[1]datos totales (FINAL) 2022'!$A$2:$F$408,3,FALSE)</f>
        <v>SI</v>
      </c>
      <c r="AE658" s="78" t="str">
        <f>VLOOKUP($G658,'[1]datos totales (FINAL) 2022'!$A$2:$F$408,4,FALSE)</f>
        <v>OBJETIVO 4: GARANTIZAR UNA EDUCACIÓN INCLUSIVA, EQUITATIVA Y DE CALIDAD Y PROMOVER OPORTUNIDADES DE APRENDIZAJE DURANTE TODA LA VIDA PARA TODOS</v>
      </c>
      <c r="AF658" s="92">
        <f>VLOOKUP($G658,'[1]datos totales (FINAL) 2022'!$A$2:$F$408,5,FALSE)</f>
        <v>0</v>
      </c>
      <c r="AG658" s="93">
        <f>VLOOKUP($G658,'[1]datos totales (FINAL) 2022'!$A$2:$F$408,6,FALSE)</f>
        <v>0</v>
      </c>
    </row>
    <row r="659" spans="1:33" ht="46.5" hidden="1" customHeight="1" x14ac:dyDescent="0.25">
      <c r="A659" s="78" t="s">
        <v>2882</v>
      </c>
      <c r="B659" s="78" t="s">
        <v>2919</v>
      </c>
      <c r="C659" s="79" t="s">
        <v>126</v>
      </c>
      <c r="D659" s="78" t="s">
        <v>2859</v>
      </c>
      <c r="E659" s="78" t="s">
        <v>2843</v>
      </c>
      <c r="F659" s="78" t="s">
        <v>494</v>
      </c>
      <c r="G659" s="78" t="s">
        <v>2922</v>
      </c>
      <c r="H659" s="78" t="s">
        <v>2923</v>
      </c>
      <c r="I659" s="78"/>
      <c r="J659" s="78"/>
      <c r="K659" s="80"/>
      <c r="L659" s="81">
        <v>0</v>
      </c>
      <c r="M659" s="82">
        <v>0</v>
      </c>
      <c r="N659" s="78"/>
      <c r="O659" s="78"/>
      <c r="P659" s="83"/>
      <c r="Q659" s="84"/>
      <c r="R659" s="84"/>
      <c r="S659" s="84"/>
      <c r="T659" s="85"/>
      <c r="U659" s="78"/>
      <c r="V659" s="78"/>
      <c r="W659" s="78"/>
      <c r="X659" s="86"/>
      <c r="Y659" s="86"/>
      <c r="Z659" s="87"/>
      <c r="AA659" s="88"/>
      <c r="AB659" s="89"/>
      <c r="AC659" s="90"/>
      <c r="AD659" s="91" t="str">
        <f>VLOOKUP($G659,'[1]datos totales (FINAL) 2022'!$A$2:$F$408,3,FALSE)</f>
        <v>SI</v>
      </c>
      <c r="AE659" s="78" t="str">
        <f>VLOOKUP($G659,'[1]datos totales (FINAL) 2022'!$A$2:$F$408,4,FALSE)</f>
        <v>OBJETIVO 4: GARANTIZAR UNA EDUCACIÓN INCLUSIVA, EQUITATIVA Y DE CALIDAD Y PROMOVER OPORTUNIDADES DE APRENDIZAJE DURANTE TODA LA VIDA PARA TODOS</v>
      </c>
      <c r="AF659" s="92">
        <f>VLOOKUP($G659,'[1]datos totales (FINAL) 2022'!$A$2:$F$408,5,FALSE)</f>
        <v>0</v>
      </c>
      <c r="AG659" s="93">
        <f>VLOOKUP($G659,'[1]datos totales (FINAL) 2022'!$A$2:$F$408,6,FALSE)</f>
        <v>0</v>
      </c>
    </row>
    <row r="660" spans="1:33" ht="46.5" customHeight="1" x14ac:dyDescent="0.25">
      <c r="A660" s="78" t="s">
        <v>2882</v>
      </c>
      <c r="B660" s="78" t="s">
        <v>2919</v>
      </c>
      <c r="C660" s="79" t="s">
        <v>126</v>
      </c>
      <c r="D660" s="78" t="s">
        <v>2924</v>
      </c>
      <c r="E660" s="78" t="s">
        <v>2843</v>
      </c>
      <c r="F660" s="78" t="s">
        <v>2883</v>
      </c>
      <c r="G660" s="92" t="s">
        <v>2925</v>
      </c>
      <c r="H660" s="92" t="s">
        <v>2926</v>
      </c>
      <c r="I660" s="78" t="s">
        <v>2261</v>
      </c>
      <c r="J660" s="78" t="s">
        <v>2262</v>
      </c>
      <c r="K660" s="80" t="s">
        <v>126</v>
      </c>
      <c r="L660" s="81">
        <v>15000</v>
      </c>
      <c r="M660" s="82">
        <v>10000</v>
      </c>
      <c r="N660" s="78" t="s">
        <v>109</v>
      </c>
      <c r="O660" s="78" t="s">
        <v>2263</v>
      </c>
      <c r="P660" s="83"/>
      <c r="Q660" s="84"/>
      <c r="R660" s="84" t="s">
        <v>214</v>
      </c>
      <c r="S660" s="84"/>
      <c r="T660" s="85"/>
      <c r="U660" s="78">
        <v>95</v>
      </c>
      <c r="V660" s="78">
        <v>25</v>
      </c>
      <c r="W660" s="78">
        <v>95</v>
      </c>
      <c r="X660" s="86">
        <v>15000</v>
      </c>
      <c r="Y660" s="86">
        <v>11242.1</v>
      </c>
      <c r="Z660" s="87">
        <v>10000</v>
      </c>
      <c r="AA660" s="88">
        <v>5000</v>
      </c>
      <c r="AB660" s="89"/>
      <c r="AC660" s="90"/>
      <c r="AD660" s="91" t="str">
        <f>VLOOKUP($G660,'[1]datos totales (FINAL) 2022'!$A$2:$F$408,3,FALSE)</f>
        <v>SI</v>
      </c>
      <c r="AE660" s="78" t="str">
        <f>VLOOKUP($G660,'[1]datos totales (FINAL) 2022'!$A$2:$F$408,4,FALSE)</f>
        <v>OBJETIVO 4: GARANTIZAR UNA EDUCACIÓN INCLUSIVA, EQUITATIVA Y DE CALIDAD Y PROMOVER OPORTUNIDADES DE APRENDIZAJE DURANTE TODA LA VIDA PARA TODOS</v>
      </c>
      <c r="AF660" s="92">
        <f>VLOOKUP($G660,'[1]datos totales (FINAL) 2022'!$A$2:$F$408,5,FALSE)</f>
        <v>0</v>
      </c>
      <c r="AG660" s="93">
        <f>VLOOKUP($G660,'[1]datos totales (FINAL) 2022'!$A$2:$F$408,6,FALSE)</f>
        <v>0</v>
      </c>
    </row>
    <row r="661" spans="1:33" ht="46.5" hidden="1" customHeight="1" x14ac:dyDescent="0.25">
      <c r="A661" s="78" t="s">
        <v>2882</v>
      </c>
      <c r="B661" s="78" t="s">
        <v>2919</v>
      </c>
      <c r="C661" s="79" t="s">
        <v>126</v>
      </c>
      <c r="D661" s="78" t="s">
        <v>2924</v>
      </c>
      <c r="E661" s="78" t="s">
        <v>2843</v>
      </c>
      <c r="F661" s="78" t="s">
        <v>2883</v>
      </c>
      <c r="G661" s="78" t="s">
        <v>2925</v>
      </c>
      <c r="H661" s="78" t="s">
        <v>2926</v>
      </c>
      <c r="I661" s="78" t="s">
        <v>2261</v>
      </c>
      <c r="J661" s="78" t="s">
        <v>2264</v>
      </c>
      <c r="K661" s="80" t="s">
        <v>126</v>
      </c>
      <c r="L661" s="81"/>
      <c r="M661" s="82"/>
      <c r="N661" s="78" t="s">
        <v>109</v>
      </c>
      <c r="O661" s="78" t="s">
        <v>2263</v>
      </c>
      <c r="P661" s="83"/>
      <c r="Q661" s="84"/>
      <c r="R661" s="84" t="s">
        <v>214</v>
      </c>
      <c r="S661" s="84"/>
      <c r="T661" s="85"/>
      <c r="U661" s="78">
        <v>95</v>
      </c>
      <c r="V661" s="78">
        <v>25</v>
      </c>
      <c r="W661" s="78">
        <v>95</v>
      </c>
      <c r="X661" s="86">
        <v>15000</v>
      </c>
      <c r="Y661" s="86"/>
      <c r="Z661" s="87"/>
      <c r="AA661" s="88">
        <v>0</v>
      </c>
      <c r="AB661" s="89"/>
      <c r="AC661" s="90"/>
      <c r="AD661" s="91" t="str">
        <f>VLOOKUP($G661,'[1]datos totales (FINAL) 2022'!$A$2:$F$408,3,FALSE)</f>
        <v>SI</v>
      </c>
      <c r="AE661" s="78" t="str">
        <f>VLOOKUP($G661,'[1]datos totales (FINAL) 2022'!$A$2:$F$408,4,FALSE)</f>
        <v>OBJETIVO 4: GARANTIZAR UNA EDUCACIÓN INCLUSIVA, EQUITATIVA Y DE CALIDAD Y PROMOVER OPORTUNIDADES DE APRENDIZAJE DURANTE TODA LA VIDA PARA TODOS</v>
      </c>
      <c r="AF661" s="92">
        <f>VLOOKUP($G661,'[1]datos totales (FINAL) 2022'!$A$2:$F$408,5,FALSE)</f>
        <v>0</v>
      </c>
      <c r="AG661" s="93">
        <f>VLOOKUP($G661,'[1]datos totales (FINAL) 2022'!$A$2:$F$408,6,FALSE)</f>
        <v>0</v>
      </c>
    </row>
    <row r="662" spans="1:33" ht="46.5" customHeight="1" x14ac:dyDescent="0.25">
      <c r="A662" s="78" t="s">
        <v>2882</v>
      </c>
      <c r="B662" s="78" t="s">
        <v>2919</v>
      </c>
      <c r="C662" s="79" t="s">
        <v>126</v>
      </c>
      <c r="D662" s="78" t="s">
        <v>2897</v>
      </c>
      <c r="E662" s="78" t="s">
        <v>2843</v>
      </c>
      <c r="F662" s="78" t="s">
        <v>2927</v>
      </c>
      <c r="G662" s="92" t="s">
        <v>2928</v>
      </c>
      <c r="H662" s="92" t="s">
        <v>2929</v>
      </c>
      <c r="I662" s="78" t="s">
        <v>2258</v>
      </c>
      <c r="J662" s="78" t="s">
        <v>2259</v>
      </c>
      <c r="K662" s="80" t="s">
        <v>126</v>
      </c>
      <c r="L662" s="81">
        <v>8000</v>
      </c>
      <c r="M662" s="82">
        <v>5000</v>
      </c>
      <c r="N662" s="78" t="s">
        <v>109</v>
      </c>
      <c r="O662" s="78" t="s">
        <v>2260</v>
      </c>
      <c r="P662" s="83"/>
      <c r="Q662" s="84"/>
      <c r="R662" s="84" t="s">
        <v>214</v>
      </c>
      <c r="S662" s="84"/>
      <c r="T662" s="78" t="s">
        <v>513</v>
      </c>
      <c r="U662" s="78">
        <v>95</v>
      </c>
      <c r="V662" s="78">
        <v>84</v>
      </c>
      <c r="W662" s="83">
        <v>95</v>
      </c>
      <c r="X662" s="86">
        <v>8000</v>
      </c>
      <c r="Y662" s="86">
        <v>7113.2</v>
      </c>
      <c r="Z662" s="87">
        <v>5000</v>
      </c>
      <c r="AA662" s="88">
        <v>3000</v>
      </c>
      <c r="AB662" s="89"/>
      <c r="AC662" s="90"/>
      <c r="AD662" s="91" t="str">
        <f>VLOOKUP($G662,'[1]datos totales (FINAL) 2022'!$A$2:$F$408,3,FALSE)</f>
        <v>NO</v>
      </c>
      <c r="AE662" s="78">
        <f>VLOOKUP($G662,'[1]datos totales (FINAL) 2022'!$A$2:$F$408,4,FALSE)</f>
        <v>0</v>
      </c>
      <c r="AF662" s="92">
        <f>VLOOKUP($G662,'[1]datos totales (FINAL) 2022'!$A$2:$F$408,5,FALSE)</f>
        <v>0</v>
      </c>
      <c r="AG662" s="93">
        <f>VLOOKUP($G662,'[1]datos totales (FINAL) 2022'!$A$2:$F$408,6,FALSE)</f>
        <v>0</v>
      </c>
    </row>
    <row r="663" spans="1:33" ht="46.5" customHeight="1" x14ac:dyDescent="0.25">
      <c r="A663" s="78" t="s">
        <v>2882</v>
      </c>
      <c r="B663" s="78" t="s">
        <v>2919</v>
      </c>
      <c r="C663" s="79" t="s">
        <v>126</v>
      </c>
      <c r="D663" s="78" t="s">
        <v>2904</v>
      </c>
      <c r="E663" s="78" t="s">
        <v>2843</v>
      </c>
      <c r="F663" s="78" t="s">
        <v>2868</v>
      </c>
      <c r="G663" s="92" t="s">
        <v>5314</v>
      </c>
      <c r="H663" s="92" t="s">
        <v>2930</v>
      </c>
      <c r="I663" s="78" t="s">
        <v>2255</v>
      </c>
      <c r="J663" s="78" t="s">
        <v>2256</v>
      </c>
      <c r="K663" s="80" t="s">
        <v>126</v>
      </c>
      <c r="L663" s="81">
        <v>150000</v>
      </c>
      <c r="M663" s="82">
        <v>150000</v>
      </c>
      <c r="N663" s="78" t="s">
        <v>109</v>
      </c>
      <c r="O663" s="78" t="s">
        <v>2257</v>
      </c>
      <c r="P663" s="83"/>
      <c r="Q663" s="84"/>
      <c r="R663" s="84" t="s">
        <v>214</v>
      </c>
      <c r="S663" s="84"/>
      <c r="T663" s="78" t="s">
        <v>513</v>
      </c>
      <c r="U663" s="78">
        <v>95</v>
      </c>
      <c r="V663" s="78">
        <v>11</v>
      </c>
      <c r="W663" s="83">
        <v>95</v>
      </c>
      <c r="X663" s="86">
        <v>150000</v>
      </c>
      <c r="Y663" s="86">
        <v>23653.18</v>
      </c>
      <c r="Z663" s="87">
        <v>150000</v>
      </c>
      <c r="AA663" s="88">
        <v>0</v>
      </c>
      <c r="AB663" s="89"/>
      <c r="AC663" s="90"/>
      <c r="AD663" s="91" t="str">
        <f>VLOOKUP($G663,'[1]datos totales (FINAL) 2022'!$A$2:$F$408,3,FALSE)</f>
        <v>SI</v>
      </c>
      <c r="AE663" s="78" t="str">
        <f>VLOOKUP($G663,'[1]datos totales (FINAL) 2022'!$A$2:$F$408,4,FALSE)</f>
        <v>OBJETIVO 4: GARANTIZAR UNA EDUCACIÓN INCLUSIVA, EQUITATIVA Y DE CALIDAD Y PROMOVER OPORTUNIDADES DE APRENDIZAJE DURANTE TODA LA VIDA PARA TODOS</v>
      </c>
      <c r="AF663" s="92">
        <f>VLOOKUP($G663,'[1]datos totales (FINAL) 2022'!$A$2:$F$408,5,FALSE)</f>
        <v>0</v>
      </c>
      <c r="AG663" s="93">
        <f>VLOOKUP($G663,'[1]datos totales (FINAL) 2022'!$A$2:$F$408,6,FALSE)</f>
        <v>0</v>
      </c>
    </row>
    <row r="664" spans="1:33" ht="46.5" customHeight="1" x14ac:dyDescent="0.25">
      <c r="A664" s="78" t="s">
        <v>2919</v>
      </c>
      <c r="B664" s="78" t="s">
        <v>2919</v>
      </c>
      <c r="C664" s="79" t="s">
        <v>127</v>
      </c>
      <c r="D664" s="78" t="s">
        <v>2845</v>
      </c>
      <c r="E664" s="78" t="s">
        <v>2843</v>
      </c>
      <c r="F664" s="78" t="s">
        <v>494</v>
      </c>
      <c r="G664" s="92" t="s">
        <v>4244</v>
      </c>
      <c r="H664" s="92" t="s">
        <v>4245</v>
      </c>
      <c r="I664" s="78"/>
      <c r="J664" s="78"/>
      <c r="K664" s="80"/>
      <c r="L664" s="81">
        <v>7400</v>
      </c>
      <c r="M664" s="82">
        <v>7000</v>
      </c>
      <c r="N664" s="78"/>
      <c r="O664" s="78"/>
      <c r="P664" s="83"/>
      <c r="Q664" s="84"/>
      <c r="R664" s="84"/>
      <c r="S664" s="84"/>
      <c r="T664" s="85"/>
      <c r="U664" s="78"/>
      <c r="V664" s="78"/>
      <c r="W664" s="78"/>
      <c r="X664" s="86"/>
      <c r="Y664" s="86"/>
      <c r="Z664" s="87"/>
      <c r="AA664" s="88"/>
      <c r="AB664" s="89"/>
      <c r="AC664" s="90"/>
      <c r="AD664" s="91" t="str">
        <f>VLOOKUP($G664,'[1]datos totales (FINAL) 2022'!$A$2:$F$408,3,FALSE)</f>
        <v>SI</v>
      </c>
      <c r="AE664" s="78" t="str">
        <f>VLOOKUP($G664,'[1]datos totales (FINAL) 2022'!$A$2:$F$408,4,FALSE)</f>
        <v>OBJETIVO 8: PROMOVER EL CRECIMIENTO ECONÓMICO INCLUSIVO Y SOSTENIBLE, EL EMPLEO Y EL TRABAJO DECENTE PARA TODOS</v>
      </c>
      <c r="AF664" s="92">
        <f>VLOOKUP($G664,'[1]datos totales (FINAL) 2022'!$A$2:$F$408,5,FALSE)</f>
        <v>0</v>
      </c>
      <c r="AG664" s="93" t="str">
        <f>VLOOKUP($G664,'[1]datos totales (FINAL) 2022'!$A$2:$F$408,6,FALSE)</f>
        <v>ODS 16 (meta 16.6)</v>
      </c>
    </row>
    <row r="665" spans="1:33" ht="46.5" hidden="1" customHeight="1" x14ac:dyDescent="0.25">
      <c r="A665" s="78" t="s">
        <v>2919</v>
      </c>
      <c r="B665" s="78" t="s">
        <v>2919</v>
      </c>
      <c r="C665" s="79" t="s">
        <v>127</v>
      </c>
      <c r="D665" s="78" t="s">
        <v>2848</v>
      </c>
      <c r="E665" s="78" t="s">
        <v>2843</v>
      </c>
      <c r="F665" s="78" t="s">
        <v>4141</v>
      </c>
      <c r="G665" s="78" t="s">
        <v>4246</v>
      </c>
      <c r="H665" s="78" t="s">
        <v>2929</v>
      </c>
      <c r="I665" s="78"/>
      <c r="J665" s="78"/>
      <c r="K665" s="80"/>
      <c r="L665" s="81">
        <v>0</v>
      </c>
      <c r="M665" s="82">
        <v>0</v>
      </c>
      <c r="N665" s="78"/>
      <c r="O665" s="78"/>
      <c r="P665" s="83"/>
      <c r="Q665" s="84"/>
      <c r="R665" s="84"/>
      <c r="S665" s="84"/>
      <c r="T665" s="85"/>
      <c r="U665" s="78"/>
      <c r="V665" s="78"/>
      <c r="W665" s="78"/>
      <c r="X665" s="86"/>
      <c r="Y665" s="86"/>
      <c r="Z665" s="87"/>
      <c r="AA665" s="88"/>
      <c r="AB665" s="89"/>
      <c r="AC665" s="90"/>
      <c r="AD665" s="94" t="s">
        <v>233</v>
      </c>
      <c r="AE665" s="89"/>
      <c r="AF665" s="95"/>
      <c r="AG665" s="96"/>
    </row>
    <row r="666" spans="1:33" ht="46.5" customHeight="1" x14ac:dyDescent="0.25">
      <c r="A666" s="78" t="s">
        <v>2919</v>
      </c>
      <c r="B666" s="78" t="s">
        <v>2919</v>
      </c>
      <c r="C666" s="79" t="s">
        <v>127</v>
      </c>
      <c r="D666" s="78" t="s">
        <v>2859</v>
      </c>
      <c r="E666" s="78" t="s">
        <v>2843</v>
      </c>
      <c r="F666" s="78" t="s">
        <v>494</v>
      </c>
      <c r="G666" s="92" t="s">
        <v>4247</v>
      </c>
      <c r="H666" s="92" t="s">
        <v>4248</v>
      </c>
      <c r="I666" s="78" t="s">
        <v>2407</v>
      </c>
      <c r="J666" s="78" t="s">
        <v>2408</v>
      </c>
      <c r="K666" s="80" t="s">
        <v>127</v>
      </c>
      <c r="L666" s="81">
        <v>2000</v>
      </c>
      <c r="M666" s="82">
        <v>3000</v>
      </c>
      <c r="N666" s="78" t="s">
        <v>109</v>
      </c>
      <c r="O666" s="78" t="s">
        <v>2409</v>
      </c>
      <c r="P666" s="83"/>
      <c r="Q666" s="84"/>
      <c r="R666" s="84" t="s">
        <v>214</v>
      </c>
      <c r="S666" s="84"/>
      <c r="T666" s="85" t="s">
        <v>2410</v>
      </c>
      <c r="U666" s="78">
        <v>7</v>
      </c>
      <c r="V666" s="78">
        <v>5</v>
      </c>
      <c r="W666" s="78">
        <v>2</v>
      </c>
      <c r="X666" s="86">
        <v>2000</v>
      </c>
      <c r="Y666" s="86">
        <v>2000</v>
      </c>
      <c r="Z666" s="87">
        <v>3000</v>
      </c>
      <c r="AA666" s="88">
        <v>3000</v>
      </c>
      <c r="AB666" s="89" t="s">
        <v>2411</v>
      </c>
      <c r="AC666" s="90"/>
      <c r="AD666" s="91" t="str">
        <f>VLOOKUP($G666,'[1]datos totales (FINAL) 2022'!$A$2:$F$408,3,FALSE)</f>
        <v>SI</v>
      </c>
      <c r="AE666" s="78" t="str">
        <f>VLOOKUP($G666,'[1]datos totales (FINAL) 2022'!$A$2:$F$408,4,FALSE)</f>
        <v>OBJETIVO 8: PROMOVER EL CRECIMIENTO ECONÓMICO INCLUSIVO Y SOSTENIBLE, EL EMPLEO Y EL TRABAJO DECENTE PARA TODOS</v>
      </c>
      <c r="AF666" s="92">
        <f>VLOOKUP($G666,'[1]datos totales (FINAL) 2022'!$A$2:$F$408,5,FALSE)</f>
        <v>0</v>
      </c>
      <c r="AG666" s="93">
        <f>VLOOKUP($G666,'[1]datos totales (FINAL) 2022'!$A$2:$F$408,6,FALSE)</f>
        <v>0</v>
      </c>
    </row>
    <row r="667" spans="1:33" ht="46.5" hidden="1" customHeight="1" x14ac:dyDescent="0.25">
      <c r="A667" s="78" t="s">
        <v>2919</v>
      </c>
      <c r="B667" s="78" t="s">
        <v>2919</v>
      </c>
      <c r="C667" s="79" t="s">
        <v>128</v>
      </c>
      <c r="D667" s="78" t="s">
        <v>2845</v>
      </c>
      <c r="E667" s="78" t="s">
        <v>2843</v>
      </c>
      <c r="F667" s="78" t="s">
        <v>494</v>
      </c>
      <c r="G667" s="78" t="s">
        <v>4249</v>
      </c>
      <c r="H667" s="78" t="s">
        <v>4250</v>
      </c>
      <c r="I667" s="78"/>
      <c r="J667" s="78"/>
      <c r="K667" s="80"/>
      <c r="L667" s="81">
        <v>7800</v>
      </c>
      <c r="M667" s="82">
        <v>0</v>
      </c>
      <c r="N667" s="78"/>
      <c r="O667" s="78"/>
      <c r="P667" s="83"/>
      <c r="Q667" s="84"/>
      <c r="R667" s="84"/>
      <c r="S667" s="84"/>
      <c r="T667" s="85"/>
      <c r="U667" s="78"/>
      <c r="V667" s="78"/>
      <c r="W667" s="78"/>
      <c r="X667" s="86"/>
      <c r="Y667" s="86"/>
      <c r="Z667" s="87"/>
      <c r="AA667" s="88"/>
      <c r="AB667" s="89"/>
      <c r="AC667" s="90"/>
      <c r="AD667" s="94" t="s">
        <v>232</v>
      </c>
      <c r="AE667" s="89" t="s">
        <v>230</v>
      </c>
      <c r="AF667" s="95"/>
      <c r="AG667" s="96"/>
    </row>
    <row r="668" spans="1:33" ht="46.5" hidden="1" customHeight="1" x14ac:dyDescent="0.25">
      <c r="A668" s="78" t="s">
        <v>2919</v>
      </c>
      <c r="B668" s="78" t="s">
        <v>2919</v>
      </c>
      <c r="C668" s="79" t="s">
        <v>128</v>
      </c>
      <c r="D668" s="78" t="s">
        <v>2848</v>
      </c>
      <c r="E668" s="78" t="s">
        <v>2843</v>
      </c>
      <c r="F668" s="78" t="s">
        <v>2868</v>
      </c>
      <c r="G668" s="78" t="s">
        <v>4251</v>
      </c>
      <c r="H668" s="78" t="s">
        <v>4252</v>
      </c>
      <c r="I668" s="78"/>
      <c r="J668" s="78"/>
      <c r="K668" s="80"/>
      <c r="L668" s="81">
        <v>3500</v>
      </c>
      <c r="M668" s="82">
        <v>0</v>
      </c>
      <c r="N668" s="78"/>
      <c r="O668" s="78"/>
      <c r="P668" s="83"/>
      <c r="Q668" s="84"/>
      <c r="R668" s="84"/>
      <c r="S668" s="84"/>
      <c r="T668" s="85"/>
      <c r="U668" s="78"/>
      <c r="V668" s="78"/>
      <c r="W668" s="78"/>
      <c r="X668" s="86"/>
      <c r="Y668" s="86"/>
      <c r="Z668" s="87"/>
      <c r="AA668" s="88"/>
      <c r="AB668" s="89"/>
      <c r="AC668" s="90"/>
      <c r="AD668" s="94" t="s">
        <v>232</v>
      </c>
      <c r="AE668" s="89" t="s">
        <v>230</v>
      </c>
      <c r="AF668" s="95" t="s">
        <v>5232</v>
      </c>
      <c r="AG668" s="96"/>
    </row>
    <row r="669" spans="1:33" ht="46.5" hidden="1" customHeight="1" x14ac:dyDescent="0.25">
      <c r="A669" s="78" t="s">
        <v>2919</v>
      </c>
      <c r="B669" s="78" t="s">
        <v>2919</v>
      </c>
      <c r="C669" s="79" t="s">
        <v>128</v>
      </c>
      <c r="D669" s="78" t="s">
        <v>2851</v>
      </c>
      <c r="E669" s="78" t="s">
        <v>2843</v>
      </c>
      <c r="F669" s="78" t="s">
        <v>2383</v>
      </c>
      <c r="G669" s="78" t="s">
        <v>4253</v>
      </c>
      <c r="H669" s="78" t="s">
        <v>4254</v>
      </c>
      <c r="I669" s="78"/>
      <c r="J669" s="78"/>
      <c r="K669" s="80"/>
      <c r="L669" s="81">
        <v>1500</v>
      </c>
      <c r="M669" s="82">
        <v>0</v>
      </c>
      <c r="N669" s="78"/>
      <c r="O669" s="78"/>
      <c r="P669" s="83"/>
      <c r="Q669" s="84"/>
      <c r="R669" s="84"/>
      <c r="S669" s="84"/>
      <c r="T669" s="85"/>
      <c r="U669" s="78"/>
      <c r="V669" s="78"/>
      <c r="W669" s="78"/>
      <c r="X669" s="86"/>
      <c r="Y669" s="86"/>
      <c r="Z669" s="87"/>
      <c r="AA669" s="88"/>
      <c r="AB669" s="89"/>
      <c r="AC669" s="90"/>
      <c r="AD669" s="94" t="s">
        <v>232</v>
      </c>
      <c r="AE669" s="89" t="s">
        <v>230</v>
      </c>
      <c r="AF669" s="95"/>
      <c r="AG669" s="96" t="s">
        <v>5315</v>
      </c>
    </row>
    <row r="670" spans="1:33" ht="46.5" hidden="1" customHeight="1" x14ac:dyDescent="0.25">
      <c r="A670" s="78" t="s">
        <v>2919</v>
      </c>
      <c r="B670" s="78" t="s">
        <v>2919</v>
      </c>
      <c r="C670" s="79" t="s">
        <v>128</v>
      </c>
      <c r="D670" s="78" t="s">
        <v>2859</v>
      </c>
      <c r="E670" s="78" t="s">
        <v>2843</v>
      </c>
      <c r="F670" s="78" t="s">
        <v>494</v>
      </c>
      <c r="G670" s="78" t="s">
        <v>4255</v>
      </c>
      <c r="H670" s="78" t="s">
        <v>4256</v>
      </c>
      <c r="I670" s="78"/>
      <c r="J670" s="78"/>
      <c r="K670" s="80"/>
      <c r="L670" s="81">
        <v>3000</v>
      </c>
      <c r="M670" s="82">
        <v>0</v>
      </c>
      <c r="N670" s="78"/>
      <c r="O670" s="78"/>
      <c r="P670" s="83"/>
      <c r="Q670" s="84"/>
      <c r="R670" s="84"/>
      <c r="S670" s="84"/>
      <c r="T670" s="85"/>
      <c r="U670" s="78"/>
      <c r="V670" s="78"/>
      <c r="W670" s="78"/>
      <c r="X670" s="86"/>
      <c r="Y670" s="86"/>
      <c r="Z670" s="87"/>
      <c r="AA670" s="88"/>
      <c r="AB670" s="89"/>
      <c r="AC670" s="90"/>
      <c r="AD670" s="94" t="s">
        <v>232</v>
      </c>
      <c r="AE670" s="89" t="s">
        <v>230</v>
      </c>
      <c r="AF670" s="95" t="s">
        <v>5232</v>
      </c>
      <c r="AG670" s="96"/>
    </row>
    <row r="671" spans="1:33" ht="46.5" customHeight="1" x14ac:dyDescent="0.25">
      <c r="A671" s="78" t="s">
        <v>2919</v>
      </c>
      <c r="B671" s="78" t="s">
        <v>2919</v>
      </c>
      <c r="C671" s="79" t="s">
        <v>129</v>
      </c>
      <c r="D671" s="78" t="s">
        <v>2845</v>
      </c>
      <c r="E671" s="78" t="s">
        <v>2843</v>
      </c>
      <c r="F671" s="78" t="s">
        <v>494</v>
      </c>
      <c r="G671" s="92" t="s">
        <v>4257</v>
      </c>
      <c r="H671" s="92" t="s">
        <v>4258</v>
      </c>
      <c r="I671" s="78" t="s">
        <v>2376</v>
      </c>
      <c r="J671" s="78" t="s">
        <v>2377</v>
      </c>
      <c r="K671" s="80"/>
      <c r="L671" s="81">
        <v>7400</v>
      </c>
      <c r="M671" s="82">
        <v>8200</v>
      </c>
      <c r="N671" s="78"/>
      <c r="O671" s="78"/>
      <c r="P671" s="83"/>
      <c r="Q671" s="84"/>
      <c r="R671" s="84"/>
      <c r="S671" s="84"/>
      <c r="T671" s="85"/>
      <c r="U671" s="78"/>
      <c r="V671" s="78"/>
      <c r="W671" s="78"/>
      <c r="X671" s="86"/>
      <c r="Y671" s="86"/>
      <c r="Z671" s="87"/>
      <c r="AA671" s="88"/>
      <c r="AB671" s="89"/>
      <c r="AC671" s="90"/>
      <c r="AD671" s="91" t="str">
        <f>VLOOKUP($G671,'[1]datos totales (FINAL) 2022'!$A$2:$F$408,3,FALSE)</f>
        <v>SI</v>
      </c>
      <c r="AE671" s="78" t="str">
        <f>VLOOKUP($G671,'[1]datos totales (FINAL) 2022'!$A$2:$F$408,4,FALSE)</f>
        <v>OBJETIVO 8: PROMOVER EL CRECIMIENTO ECONÓMICO INCLUSIVO Y SOSTENIBLE, EL EMPLEO Y EL TRABAJO DECENTE PARA TODOS</v>
      </c>
      <c r="AF671" s="92">
        <f>VLOOKUP($G671,'[1]datos totales (FINAL) 2022'!$A$2:$F$408,5,FALSE)</f>
        <v>0</v>
      </c>
      <c r="AG671" s="93" t="str">
        <f>VLOOKUP($G671,'[1]datos totales (FINAL) 2022'!$A$2:$F$408,6,FALSE)</f>
        <v>Vinculado al ODS 16 (meta16.6)</v>
      </c>
    </row>
    <row r="672" spans="1:33" ht="46.5" hidden="1" customHeight="1" x14ac:dyDescent="0.25">
      <c r="A672" s="78" t="s">
        <v>2919</v>
      </c>
      <c r="B672" s="78" t="s">
        <v>2919</v>
      </c>
      <c r="C672" s="79" t="s">
        <v>129</v>
      </c>
      <c r="D672" s="78" t="s">
        <v>3069</v>
      </c>
      <c r="E672" s="78" t="s">
        <v>2843</v>
      </c>
      <c r="F672" s="78" t="s">
        <v>494</v>
      </c>
      <c r="G672" s="78" t="s">
        <v>4259</v>
      </c>
      <c r="H672" s="78" t="s">
        <v>4260</v>
      </c>
      <c r="I672" s="59" t="s">
        <v>2376</v>
      </c>
      <c r="J672" s="59" t="s">
        <v>2380</v>
      </c>
      <c r="K672" s="80"/>
      <c r="L672" s="81">
        <v>3000</v>
      </c>
      <c r="M672" s="82">
        <v>0</v>
      </c>
      <c r="N672" s="78"/>
      <c r="O672" s="78"/>
      <c r="P672" s="83"/>
      <c r="Q672" s="84"/>
      <c r="R672" s="84"/>
      <c r="S672" s="84"/>
      <c r="T672" s="85"/>
      <c r="U672" s="78"/>
      <c r="V672" s="78"/>
      <c r="W672" s="78"/>
      <c r="X672" s="86"/>
      <c r="Y672" s="86"/>
      <c r="Z672" s="87"/>
      <c r="AA672" s="88"/>
      <c r="AB672" s="89"/>
      <c r="AC672" s="90"/>
      <c r="AD672" s="94" t="s">
        <v>232</v>
      </c>
      <c r="AE672" s="89" t="s">
        <v>230</v>
      </c>
      <c r="AF672" s="95" t="s">
        <v>5232</v>
      </c>
      <c r="AG672" s="96"/>
    </row>
    <row r="673" spans="1:33" ht="46.5" customHeight="1" x14ac:dyDescent="0.25">
      <c r="A673" s="78" t="s">
        <v>3437</v>
      </c>
      <c r="B673" s="78" t="s">
        <v>2919</v>
      </c>
      <c r="C673" s="79" t="s">
        <v>130</v>
      </c>
      <c r="D673" s="78" t="s">
        <v>2845</v>
      </c>
      <c r="E673" s="78" t="s">
        <v>2843</v>
      </c>
      <c r="F673" s="78" t="s">
        <v>494</v>
      </c>
      <c r="G673" s="92" t="s">
        <v>3461</v>
      </c>
      <c r="H673" s="92" t="s">
        <v>3462</v>
      </c>
      <c r="I673" s="78"/>
      <c r="J673" s="78"/>
      <c r="K673" s="80"/>
      <c r="L673" s="81">
        <v>7400</v>
      </c>
      <c r="M673" s="82">
        <v>8200</v>
      </c>
      <c r="N673" s="78"/>
      <c r="O673" s="78"/>
      <c r="P673" s="83"/>
      <c r="Q673" s="84"/>
      <c r="R673" s="84"/>
      <c r="S673" s="84"/>
      <c r="T673" s="85"/>
      <c r="U673" s="78"/>
      <c r="V673" s="78"/>
      <c r="W673" s="78"/>
      <c r="X673" s="86"/>
      <c r="Y673" s="86"/>
      <c r="Z673" s="87"/>
      <c r="AA673" s="88"/>
      <c r="AB673" s="89"/>
      <c r="AC673" s="90"/>
      <c r="AD673" s="91" t="str">
        <f>VLOOKUP($G673,'[1]datos totales (FINAL) 2022'!$A$2:$F$408,3,FALSE)</f>
        <v>SI</v>
      </c>
      <c r="AE673" s="78" t="str">
        <f>VLOOKUP($G673,'[1]datos totales (FINAL) 2022'!$A$2:$F$408,4,FALSE)</f>
        <v>OBJETIVO 8: PROMOVER EL CRECIMIENTO ECONÓMICO INCLUSIVO Y SOSTENIBLE, EL EMPLEO Y EL TRABAJO DECENTE PARA TODOS</v>
      </c>
      <c r="AF673" s="92">
        <f>VLOOKUP($G673,'[1]datos totales (FINAL) 2022'!$A$2:$F$408,5,FALSE)</f>
        <v>0</v>
      </c>
      <c r="AG673" s="93" t="str">
        <f>VLOOKUP($G673,'[1]datos totales (FINAL) 2022'!$A$2:$F$408,6,FALSE)</f>
        <v>Vinculado al ODS 16 (meta16.6)</v>
      </c>
    </row>
    <row r="674" spans="1:33" ht="46.5" customHeight="1" x14ac:dyDescent="0.25">
      <c r="A674" s="78" t="s">
        <v>2919</v>
      </c>
      <c r="B674" s="78" t="s">
        <v>2919</v>
      </c>
      <c r="C674" s="79" t="s">
        <v>236</v>
      </c>
      <c r="D674" s="78" t="s">
        <v>2845</v>
      </c>
      <c r="E674" s="78" t="s">
        <v>2843</v>
      </c>
      <c r="F674" s="78" t="s">
        <v>494</v>
      </c>
      <c r="G674" s="92" t="s">
        <v>4261</v>
      </c>
      <c r="H674" s="92" t="s">
        <v>4262</v>
      </c>
      <c r="I674" s="78"/>
      <c r="J674" s="78"/>
      <c r="K674" s="80"/>
      <c r="L674" s="81">
        <v>5000</v>
      </c>
      <c r="M674" s="82">
        <v>5500</v>
      </c>
      <c r="N674" s="78"/>
      <c r="O674" s="78"/>
      <c r="P674" s="83"/>
      <c r="Q674" s="84"/>
      <c r="R674" s="84"/>
      <c r="S674" s="84"/>
      <c r="T674" s="85"/>
      <c r="U674" s="78"/>
      <c r="V674" s="78"/>
      <c r="W674" s="78"/>
      <c r="X674" s="86"/>
      <c r="Y674" s="86"/>
      <c r="Z674" s="87"/>
      <c r="AA674" s="88"/>
      <c r="AB674" s="89"/>
      <c r="AC674" s="90"/>
      <c r="AD674" s="91" t="str">
        <f>VLOOKUP($G674,'[1]datos totales (FINAL) 2022'!$A$2:$F$408,3,FALSE)</f>
        <v>SI</v>
      </c>
      <c r="AE674" s="78" t="str">
        <f>VLOOKUP($G674,'[1]datos totales (FINAL) 2022'!$A$2:$F$408,4,FALSE)</f>
        <v>OBJETIVO 8: PROMOVER EL CRECIMIENTO ECONÓMICO INCLUSIVO Y SOSTENIBLE, EL EMPLEO Y EL TRABAJO DECENTE PARA TODOS</v>
      </c>
      <c r="AF674" s="92">
        <f>VLOOKUP($G674,'[1]datos totales (FINAL) 2022'!$A$2:$F$408,5,FALSE)</f>
        <v>0</v>
      </c>
      <c r="AG674" s="93" t="str">
        <f>VLOOKUP($G674,'[1]datos totales (FINAL) 2022'!$A$2:$F$408,6,FALSE)</f>
        <v>Vinculado al ODS 16 (meta16.6)</v>
      </c>
    </row>
    <row r="675" spans="1:33" ht="46.5" customHeight="1" x14ac:dyDescent="0.25">
      <c r="A675" s="78" t="s">
        <v>2919</v>
      </c>
      <c r="B675" s="78" t="s">
        <v>2919</v>
      </c>
      <c r="C675" s="79" t="s">
        <v>236</v>
      </c>
      <c r="D675" s="78" t="s">
        <v>2859</v>
      </c>
      <c r="E675" s="78" t="s">
        <v>2843</v>
      </c>
      <c r="F675" s="78" t="s">
        <v>494</v>
      </c>
      <c r="G675" s="92" t="s">
        <v>4263</v>
      </c>
      <c r="H675" s="92" t="s">
        <v>4264</v>
      </c>
      <c r="I675" s="78" t="s">
        <v>2376</v>
      </c>
      <c r="J675" s="78" t="s">
        <v>2377</v>
      </c>
      <c r="K675" s="80" t="s">
        <v>236</v>
      </c>
      <c r="L675" s="81">
        <v>2000</v>
      </c>
      <c r="M675" s="82">
        <v>3000</v>
      </c>
      <c r="N675" s="78" t="s">
        <v>109</v>
      </c>
      <c r="O675" s="78" t="s">
        <v>2378</v>
      </c>
      <c r="P675" s="83"/>
      <c r="Q675" s="84"/>
      <c r="R675" s="84" t="s">
        <v>214</v>
      </c>
      <c r="S675" s="84"/>
      <c r="T675" s="85"/>
      <c r="U675" s="78"/>
      <c r="V675" s="78"/>
      <c r="W675" s="78"/>
      <c r="X675" s="86">
        <v>2000</v>
      </c>
      <c r="Y675" s="86">
        <v>2000</v>
      </c>
      <c r="Z675" s="87">
        <v>3000</v>
      </c>
      <c r="AA675" s="88">
        <v>-1000</v>
      </c>
      <c r="AB675" s="89" t="s">
        <v>2379</v>
      </c>
      <c r="AC675" s="90"/>
      <c r="AD675" s="91" t="str">
        <f>VLOOKUP($G675,'[1]datos totales (FINAL) 2022'!$A$2:$F$408,3,FALSE)</f>
        <v>SI</v>
      </c>
      <c r="AE675" s="78" t="str">
        <f>VLOOKUP($G675,'[1]datos totales (FINAL) 2022'!$A$2:$F$408,4,FALSE)</f>
        <v>OBJETIVO 16: PROMOVER SOCIEDADES JUSTAS, PACÍFICAS E INCLUSIVAS</v>
      </c>
      <c r="AF675" s="92" t="str">
        <f>VLOOKUP($G675,'[1]datos totales (FINAL) 2022'!$A$2:$F$408,5,FALSE)</f>
        <v>Meta 16.6</v>
      </c>
      <c r="AG675" s="93" t="str">
        <f>VLOOKUP($G675,'[1]datos totales (FINAL) 2022'!$A$2:$F$408,6,FALSE)</f>
        <v>Vinculado al ODS 4</v>
      </c>
    </row>
    <row r="676" spans="1:33" ht="46.5" hidden="1" customHeight="1" x14ac:dyDescent="0.25">
      <c r="A676" s="78" t="s">
        <v>2919</v>
      </c>
      <c r="B676" s="78" t="s">
        <v>2919</v>
      </c>
      <c r="C676" s="79" t="s">
        <v>236</v>
      </c>
      <c r="D676" s="78" t="s">
        <v>2859</v>
      </c>
      <c r="E676" s="78" t="s">
        <v>2843</v>
      </c>
      <c r="F676" s="78" t="s">
        <v>494</v>
      </c>
      <c r="G676" s="78" t="s">
        <v>4263</v>
      </c>
      <c r="H676" s="78" t="s">
        <v>4264</v>
      </c>
      <c r="I676" s="78" t="s">
        <v>2376</v>
      </c>
      <c r="J676" s="78" t="s">
        <v>2380</v>
      </c>
      <c r="K676" s="80" t="s">
        <v>236</v>
      </c>
      <c r="L676" s="81"/>
      <c r="M676" s="82"/>
      <c r="N676" s="78" t="s">
        <v>109</v>
      </c>
      <c r="O676" s="78" t="s">
        <v>2378</v>
      </c>
      <c r="P676" s="83"/>
      <c r="Q676" s="84"/>
      <c r="R676" s="84" t="s">
        <v>214</v>
      </c>
      <c r="S676" s="84"/>
      <c r="T676" s="85"/>
      <c r="U676" s="78"/>
      <c r="V676" s="78"/>
      <c r="W676" s="78"/>
      <c r="X676" s="86"/>
      <c r="Y676" s="86"/>
      <c r="Z676" s="87"/>
      <c r="AA676" s="88"/>
      <c r="AB676" s="89" t="s">
        <v>2379</v>
      </c>
      <c r="AC676" s="90"/>
      <c r="AD676" s="91" t="str">
        <f>VLOOKUP($G676,'[1]datos totales (FINAL) 2022'!$A$2:$F$408,3,FALSE)</f>
        <v>SI</v>
      </c>
      <c r="AE676" s="78" t="str">
        <f>VLOOKUP($G676,'[1]datos totales (FINAL) 2022'!$A$2:$F$408,4,FALSE)</f>
        <v>OBJETIVO 16: PROMOVER SOCIEDADES JUSTAS, PACÍFICAS E INCLUSIVAS</v>
      </c>
      <c r="AF676" s="92" t="str">
        <f>VLOOKUP($G676,'[1]datos totales (FINAL) 2022'!$A$2:$F$408,5,FALSE)</f>
        <v>Meta 16.6</v>
      </c>
      <c r="AG676" s="93" t="str">
        <f>VLOOKUP($G676,'[1]datos totales (FINAL) 2022'!$A$2:$F$408,6,FALSE)</f>
        <v>Vinculado al ODS 4</v>
      </c>
    </row>
    <row r="677" spans="1:33" ht="46.5" hidden="1" customHeight="1" x14ac:dyDescent="0.25">
      <c r="A677" s="78" t="s">
        <v>2919</v>
      </c>
      <c r="B677" s="78" t="s">
        <v>2919</v>
      </c>
      <c r="C677" s="79" t="s">
        <v>236</v>
      </c>
      <c r="D677" s="78" t="s">
        <v>2859</v>
      </c>
      <c r="E677" s="78" t="s">
        <v>2843</v>
      </c>
      <c r="F677" s="78" t="s">
        <v>494</v>
      </c>
      <c r="G677" s="78" t="s">
        <v>4263</v>
      </c>
      <c r="H677" s="78" t="s">
        <v>4264</v>
      </c>
      <c r="I677" s="78" t="s">
        <v>2376</v>
      </c>
      <c r="J677" s="78" t="s">
        <v>2381</v>
      </c>
      <c r="K677" s="80" t="s">
        <v>236</v>
      </c>
      <c r="L677" s="81"/>
      <c r="M677" s="82"/>
      <c r="N677" s="78" t="s">
        <v>109</v>
      </c>
      <c r="O677" s="78" t="s">
        <v>2378</v>
      </c>
      <c r="P677" s="83"/>
      <c r="Q677" s="84"/>
      <c r="R677" s="84" t="s">
        <v>214</v>
      </c>
      <c r="S677" s="84"/>
      <c r="T677" s="85"/>
      <c r="U677" s="78"/>
      <c r="V677" s="78"/>
      <c r="W677" s="78"/>
      <c r="X677" s="86"/>
      <c r="Y677" s="86"/>
      <c r="Z677" s="87"/>
      <c r="AA677" s="88"/>
      <c r="AB677" s="89" t="s">
        <v>2379</v>
      </c>
      <c r="AC677" s="90"/>
      <c r="AD677" s="91" t="str">
        <f>VLOOKUP($G677,'[1]datos totales (FINAL) 2022'!$A$2:$F$408,3,FALSE)</f>
        <v>SI</v>
      </c>
      <c r="AE677" s="78" t="str">
        <f>VLOOKUP($G677,'[1]datos totales (FINAL) 2022'!$A$2:$F$408,4,FALSE)</f>
        <v>OBJETIVO 16: PROMOVER SOCIEDADES JUSTAS, PACÍFICAS E INCLUSIVAS</v>
      </c>
      <c r="AF677" s="92" t="str">
        <f>VLOOKUP($G677,'[1]datos totales (FINAL) 2022'!$A$2:$F$408,5,FALSE)</f>
        <v>Meta 16.6</v>
      </c>
      <c r="AG677" s="93" t="str">
        <f>VLOOKUP($G677,'[1]datos totales (FINAL) 2022'!$A$2:$F$408,6,FALSE)</f>
        <v>Vinculado al ODS 4</v>
      </c>
    </row>
    <row r="678" spans="1:33" ht="46.5" hidden="1" customHeight="1" x14ac:dyDescent="0.25">
      <c r="A678" s="78" t="s">
        <v>2919</v>
      </c>
      <c r="B678" s="78" t="s">
        <v>2919</v>
      </c>
      <c r="C678" s="79" t="s">
        <v>236</v>
      </c>
      <c r="D678" s="78" t="s">
        <v>2859</v>
      </c>
      <c r="E678" s="78" t="s">
        <v>2843</v>
      </c>
      <c r="F678" s="78" t="s">
        <v>494</v>
      </c>
      <c r="G678" s="78" t="s">
        <v>4263</v>
      </c>
      <c r="H678" s="78" t="s">
        <v>4264</v>
      </c>
      <c r="I678" s="112" t="s">
        <v>2376</v>
      </c>
      <c r="J678" s="112" t="s">
        <v>2382</v>
      </c>
      <c r="K678" s="113" t="s">
        <v>236</v>
      </c>
      <c r="L678" s="81"/>
      <c r="M678" s="82"/>
      <c r="N678" s="112" t="s">
        <v>109</v>
      </c>
      <c r="O678" s="112" t="s">
        <v>2378</v>
      </c>
      <c r="P678" s="114"/>
      <c r="Q678" s="84"/>
      <c r="R678" s="84" t="s">
        <v>214</v>
      </c>
      <c r="S678" s="84"/>
      <c r="T678" s="115"/>
      <c r="U678" s="112"/>
      <c r="V678" s="112"/>
      <c r="W678" s="112"/>
      <c r="X678" s="116"/>
      <c r="Y678" s="116"/>
      <c r="Z678" s="117"/>
      <c r="AA678" s="118"/>
      <c r="AB678" s="119" t="s">
        <v>2379</v>
      </c>
      <c r="AC678" s="90"/>
      <c r="AD678" s="91" t="str">
        <f>VLOOKUP($G678,'[1]datos totales (FINAL) 2022'!$A$2:$F$408,3,FALSE)</f>
        <v>SI</v>
      </c>
      <c r="AE678" s="78" t="str">
        <f>VLOOKUP($G678,'[1]datos totales (FINAL) 2022'!$A$2:$F$408,4,FALSE)</f>
        <v>OBJETIVO 16: PROMOVER SOCIEDADES JUSTAS, PACÍFICAS E INCLUSIVAS</v>
      </c>
      <c r="AF678" s="92" t="str">
        <f>VLOOKUP($G678,'[1]datos totales (FINAL) 2022'!$A$2:$F$408,5,FALSE)</f>
        <v>Meta 16.6</v>
      </c>
      <c r="AG678" s="93" t="str">
        <f>VLOOKUP($G678,'[1]datos totales (FINAL) 2022'!$A$2:$F$408,6,FALSE)</f>
        <v>Vinculado al ODS 4</v>
      </c>
    </row>
    <row r="679" spans="1:33" ht="46.5" customHeight="1" x14ac:dyDescent="0.25">
      <c r="A679" s="78" t="s">
        <v>3217</v>
      </c>
      <c r="B679" s="78" t="s">
        <v>3359</v>
      </c>
      <c r="C679" s="79" t="s">
        <v>131</v>
      </c>
      <c r="D679" s="78" t="s">
        <v>2845</v>
      </c>
      <c r="E679" s="78" t="s">
        <v>2843</v>
      </c>
      <c r="F679" s="78" t="s">
        <v>3360</v>
      </c>
      <c r="G679" s="92" t="s">
        <v>3361</v>
      </c>
      <c r="H679" s="92" t="s">
        <v>3362</v>
      </c>
      <c r="I679" s="78" t="s">
        <v>1318</v>
      </c>
      <c r="J679" s="78" t="s">
        <v>1319</v>
      </c>
      <c r="K679" s="80" t="s">
        <v>131</v>
      </c>
      <c r="L679" s="81">
        <v>153050</v>
      </c>
      <c r="M679" s="82">
        <v>262880</v>
      </c>
      <c r="N679" s="78"/>
      <c r="O679" s="78" t="s">
        <v>1320</v>
      </c>
      <c r="P679" s="83"/>
      <c r="Q679" s="84" t="s">
        <v>232</v>
      </c>
      <c r="R679" s="84" t="s">
        <v>221</v>
      </c>
      <c r="S679" s="84"/>
      <c r="T679" s="85"/>
      <c r="U679" s="78"/>
      <c r="V679" s="78"/>
      <c r="W679" s="78"/>
      <c r="X679" s="86">
        <v>153050</v>
      </c>
      <c r="Y679" s="86">
        <v>131875.10999999999</v>
      </c>
      <c r="Z679" s="87">
        <v>262880</v>
      </c>
      <c r="AA679" s="88">
        <v>-109830</v>
      </c>
      <c r="AB679" s="89" t="s">
        <v>1321</v>
      </c>
      <c r="AC679" s="90"/>
      <c r="AD679" s="91" t="str">
        <f>VLOOKUP($G679,'[1]datos totales (FINAL) 2022'!$A$2:$F$408,3,FALSE)</f>
        <v>SI</v>
      </c>
      <c r="AE679" s="78" t="str">
        <f>VLOOKUP($G679,'[1]datos totales (FINAL) 2022'!$A$2:$F$408,4,FALSE)</f>
        <v>OBJETIVO 7: GARANTIZAR EL ACCESO A UNA ENERGÍA ASEQUIBLE, SEGURA, SOSTENIBLE Y MODERNA</v>
      </c>
      <c r="AF679" s="92">
        <f>VLOOKUP($G679,'[1]datos totales (FINAL) 2022'!$A$2:$F$408,5,FALSE)</f>
        <v>0</v>
      </c>
      <c r="AG679" s="93" t="str">
        <f>VLOOKUP($G679,'[1]datos totales (FINAL) 2022'!$A$2:$F$408,6,FALSE)</f>
        <v>ODS 13</v>
      </c>
    </row>
    <row r="680" spans="1:33" ht="46.5" customHeight="1" x14ac:dyDescent="0.25">
      <c r="A680" s="78" t="s">
        <v>3217</v>
      </c>
      <c r="B680" s="78" t="s">
        <v>3359</v>
      </c>
      <c r="C680" s="79" t="s">
        <v>131</v>
      </c>
      <c r="D680" s="78" t="s">
        <v>2845</v>
      </c>
      <c r="E680" s="78" t="s">
        <v>2843</v>
      </c>
      <c r="F680" s="78" t="s">
        <v>3363</v>
      </c>
      <c r="G680" s="92" t="s">
        <v>3364</v>
      </c>
      <c r="H680" s="92" t="s">
        <v>3365</v>
      </c>
      <c r="I680" s="78" t="s">
        <v>1322</v>
      </c>
      <c r="J680" s="78" t="s">
        <v>1319</v>
      </c>
      <c r="K680" s="80" t="s">
        <v>131</v>
      </c>
      <c r="L680" s="81">
        <v>12500</v>
      </c>
      <c r="M680" s="82">
        <v>11000</v>
      </c>
      <c r="N680" s="78"/>
      <c r="O680" s="78" t="s">
        <v>1323</v>
      </c>
      <c r="P680" s="83"/>
      <c r="Q680" s="84" t="s">
        <v>232</v>
      </c>
      <c r="R680" s="84" t="s">
        <v>220</v>
      </c>
      <c r="S680" s="84"/>
      <c r="T680" s="85"/>
      <c r="U680" s="78"/>
      <c r="V680" s="78"/>
      <c r="W680" s="78"/>
      <c r="X680" s="86">
        <v>12500</v>
      </c>
      <c r="Y680" s="86">
        <v>9856.59</v>
      </c>
      <c r="Z680" s="87">
        <v>11000</v>
      </c>
      <c r="AA680" s="88">
        <v>1500</v>
      </c>
      <c r="AB680" s="89"/>
      <c r="AC680" s="90"/>
      <c r="AD680" s="91" t="str">
        <f>VLOOKUP($G680,'[1]datos totales (FINAL) 2022'!$A$2:$F$408,3,FALSE)</f>
        <v>SI</v>
      </c>
      <c r="AE680" s="78" t="str">
        <f>VLOOKUP($G680,'[1]datos totales (FINAL) 2022'!$A$2:$F$408,4,FALSE)</f>
        <v>OBJETIVO 6: GARANTIZAR LA DISPONIBILIDAD DE AGUA Y SU GESTIÓN SOSTENIBLE Y EL SANEAMIENTO PARA TODOS</v>
      </c>
      <c r="AF680" s="92">
        <f>VLOOKUP($G680,'[1]datos totales (FINAL) 2022'!$A$2:$F$408,5,FALSE)</f>
        <v>0</v>
      </c>
      <c r="AG680" s="93">
        <f>VLOOKUP($G680,'[1]datos totales (FINAL) 2022'!$A$2:$F$408,6,FALSE)</f>
        <v>0</v>
      </c>
    </row>
    <row r="681" spans="1:33" ht="46.5" customHeight="1" x14ac:dyDescent="0.25">
      <c r="A681" s="78" t="s">
        <v>3217</v>
      </c>
      <c r="B681" s="78" t="s">
        <v>3359</v>
      </c>
      <c r="C681" s="79" t="s">
        <v>131</v>
      </c>
      <c r="D681" s="78" t="s">
        <v>2845</v>
      </c>
      <c r="E681" s="78" t="s">
        <v>2843</v>
      </c>
      <c r="F681" s="78" t="s">
        <v>3366</v>
      </c>
      <c r="G681" s="92" t="s">
        <v>3367</v>
      </c>
      <c r="H681" s="92" t="s">
        <v>3368</v>
      </c>
      <c r="I681" s="78" t="s">
        <v>1324</v>
      </c>
      <c r="J681" s="78" t="s">
        <v>1319</v>
      </c>
      <c r="K681" s="80" t="s">
        <v>131</v>
      </c>
      <c r="L681" s="81">
        <v>3000</v>
      </c>
      <c r="M681" s="82">
        <v>3000</v>
      </c>
      <c r="N681" s="78"/>
      <c r="O681" s="78" t="s">
        <v>1325</v>
      </c>
      <c r="P681" s="83"/>
      <c r="Q681" s="84"/>
      <c r="R681" s="84" t="s">
        <v>214</v>
      </c>
      <c r="S681" s="84"/>
      <c r="T681" s="85"/>
      <c r="U681" s="78"/>
      <c r="V681" s="78"/>
      <c r="W681" s="78"/>
      <c r="X681" s="86">
        <v>3000</v>
      </c>
      <c r="Y681" s="86">
        <v>2950</v>
      </c>
      <c r="Z681" s="87">
        <v>3000</v>
      </c>
      <c r="AA681" s="88">
        <v>0</v>
      </c>
      <c r="AB681" s="89"/>
      <c r="AC681" s="90"/>
      <c r="AD681" s="91" t="str">
        <f>VLOOKUP($G681,'[1]datos totales (FINAL) 2022'!$A$2:$F$408,3,FALSE)</f>
        <v>SI</v>
      </c>
      <c r="AE681" s="78" t="str">
        <f>VLOOKUP($G681,'[1]datos totales (FINAL) 2022'!$A$2:$F$408,4,FALSE)</f>
        <v>OBJETIVO 7: GARANTIZAR EL ACCESO A UNA ENERGÍA ASEQUIBLE, SEGURA, SOSTENIBLE Y MODERNA</v>
      </c>
      <c r="AF681" s="92">
        <f>VLOOKUP($G681,'[1]datos totales (FINAL) 2022'!$A$2:$F$408,5,FALSE)</f>
        <v>0</v>
      </c>
      <c r="AG681" s="93">
        <f>VLOOKUP($G681,'[1]datos totales (FINAL) 2022'!$A$2:$F$408,6,FALSE)</f>
        <v>0</v>
      </c>
    </row>
    <row r="682" spans="1:33" ht="46.5" customHeight="1" x14ac:dyDescent="0.25">
      <c r="A682" s="78" t="s">
        <v>3217</v>
      </c>
      <c r="B682" s="78" t="s">
        <v>3359</v>
      </c>
      <c r="C682" s="79" t="s">
        <v>131</v>
      </c>
      <c r="D682" s="78" t="s">
        <v>2845</v>
      </c>
      <c r="E682" s="78" t="s">
        <v>2843</v>
      </c>
      <c r="F682" s="78" t="s">
        <v>3369</v>
      </c>
      <c r="G682" s="92" t="s">
        <v>3370</v>
      </c>
      <c r="H682" s="92" t="s">
        <v>3371</v>
      </c>
      <c r="I682" s="78" t="s">
        <v>1329</v>
      </c>
      <c r="J682" s="78" t="s">
        <v>1319</v>
      </c>
      <c r="K682" s="80" t="s">
        <v>131</v>
      </c>
      <c r="L682" s="81">
        <v>171860.84</v>
      </c>
      <c r="M682" s="82">
        <v>171860.84</v>
      </c>
      <c r="N682" s="78"/>
      <c r="O682" s="78" t="s">
        <v>1330</v>
      </c>
      <c r="P682" s="83"/>
      <c r="Q682" s="84"/>
      <c r="R682" s="84" t="s">
        <v>214</v>
      </c>
      <c r="S682" s="84"/>
      <c r="T682" s="85"/>
      <c r="U682" s="78"/>
      <c r="V682" s="78"/>
      <c r="W682" s="78"/>
      <c r="X682" s="86">
        <v>171860.84</v>
      </c>
      <c r="Y682" s="86">
        <v>171860.84</v>
      </c>
      <c r="Z682" s="87">
        <v>171860.84</v>
      </c>
      <c r="AA682" s="88">
        <v>0</v>
      </c>
      <c r="AB682" s="89"/>
      <c r="AC682" s="90"/>
      <c r="AD682" s="91" t="str">
        <f>VLOOKUP($G682,'[1]datos totales (FINAL) 2022'!$A$2:$F$408,3,FALSE)</f>
        <v>SI</v>
      </c>
      <c r="AE682" s="78" t="str">
        <f>VLOOKUP($G682,'[1]datos totales (FINAL) 2022'!$A$2:$F$408,4,FALSE)</f>
        <v>OBJETIVO 8: PROMOVER EL CRECIMIENTO ECONÓMICO INCLUSIVO Y SOSTENIBLE, EL EMPLEO Y EL TRABAJO DECENTE PARA TODOS</v>
      </c>
      <c r="AF682" s="92">
        <f>VLOOKUP($G682,'[1]datos totales (FINAL) 2022'!$A$2:$F$408,5,FALSE)</f>
        <v>0</v>
      </c>
      <c r="AG682" s="93" t="str">
        <f>VLOOKUP($G682,'[1]datos totales (FINAL) 2022'!$A$2:$F$408,6,FALSE)</f>
        <v xml:space="preserve">ODS 10 (meta 10.2) </v>
      </c>
    </row>
    <row r="683" spans="1:33" ht="46.5" customHeight="1" x14ac:dyDescent="0.25">
      <c r="A683" s="78" t="s">
        <v>3217</v>
      </c>
      <c r="B683" s="78" t="s">
        <v>3359</v>
      </c>
      <c r="C683" s="79" t="s">
        <v>131</v>
      </c>
      <c r="D683" s="78" t="s">
        <v>2845</v>
      </c>
      <c r="E683" s="78" t="s">
        <v>2843</v>
      </c>
      <c r="F683" s="78" t="s">
        <v>3220</v>
      </c>
      <c r="G683" s="92" t="s">
        <v>3372</v>
      </c>
      <c r="H683" s="92" t="s">
        <v>3373</v>
      </c>
      <c r="I683" s="78" t="s">
        <v>1331</v>
      </c>
      <c r="J683" s="78" t="s">
        <v>1319</v>
      </c>
      <c r="K683" s="80" t="s">
        <v>131</v>
      </c>
      <c r="L683" s="81">
        <v>177167.34</v>
      </c>
      <c r="M683" s="82">
        <v>177167.34</v>
      </c>
      <c r="N683" s="78"/>
      <c r="O683" s="78" t="s">
        <v>1332</v>
      </c>
      <c r="P683" s="83"/>
      <c r="Q683" s="84"/>
      <c r="R683" s="84" t="s">
        <v>214</v>
      </c>
      <c r="S683" s="84"/>
      <c r="T683" s="85"/>
      <c r="U683" s="78"/>
      <c r="V683" s="78"/>
      <c r="W683" s="78"/>
      <c r="X683" s="86">
        <v>177167.34</v>
      </c>
      <c r="Y683" s="86">
        <v>178501.01</v>
      </c>
      <c r="Z683" s="87">
        <v>177167.34</v>
      </c>
      <c r="AA683" s="88">
        <v>0</v>
      </c>
      <c r="AB683" s="89"/>
      <c r="AC683" s="90"/>
      <c r="AD683" s="91" t="str">
        <f>VLOOKUP($G683,'[1]datos totales (FINAL) 2022'!$A$2:$F$408,3,FALSE)</f>
        <v>SI</v>
      </c>
      <c r="AE683" s="78" t="str">
        <f>VLOOKUP($G683,'[1]datos totales (FINAL) 2022'!$A$2:$F$408,4,FALSE)</f>
        <v>OBJETIVO 8: PROMOVER EL CRECIMIENTO ECONÓMICO INCLUSIVO Y SOSTENIBLE, EL EMPLEO Y EL TRABAJO DECENTE PARA TODOS</v>
      </c>
      <c r="AF683" s="92">
        <f>VLOOKUP($G683,'[1]datos totales (FINAL) 2022'!$A$2:$F$408,5,FALSE)</f>
        <v>0</v>
      </c>
      <c r="AG683" s="93">
        <f>VLOOKUP($G683,'[1]datos totales (FINAL) 2022'!$A$2:$F$408,6,FALSE)</f>
        <v>0</v>
      </c>
    </row>
    <row r="684" spans="1:33" ht="46.5" customHeight="1" x14ac:dyDescent="0.25">
      <c r="A684" s="78" t="s">
        <v>3217</v>
      </c>
      <c r="B684" s="78" t="s">
        <v>3359</v>
      </c>
      <c r="C684" s="79" t="s">
        <v>131</v>
      </c>
      <c r="D684" s="78" t="s">
        <v>2845</v>
      </c>
      <c r="E684" s="78" t="s">
        <v>2843</v>
      </c>
      <c r="F684" s="78" t="s">
        <v>2927</v>
      </c>
      <c r="G684" s="92" t="s">
        <v>3374</v>
      </c>
      <c r="H684" s="92" t="s">
        <v>3375</v>
      </c>
      <c r="I684" s="78" t="s">
        <v>1333</v>
      </c>
      <c r="J684" s="78" t="s">
        <v>1319</v>
      </c>
      <c r="K684" s="80" t="s">
        <v>131</v>
      </c>
      <c r="L684" s="81">
        <v>44463.95</v>
      </c>
      <c r="M684" s="82">
        <v>44463.95</v>
      </c>
      <c r="N684" s="78"/>
      <c r="O684" s="78" t="s">
        <v>1334</v>
      </c>
      <c r="P684" s="83"/>
      <c r="Q684" s="84"/>
      <c r="R684" s="84" t="s">
        <v>214</v>
      </c>
      <c r="S684" s="84"/>
      <c r="T684" s="85"/>
      <c r="U684" s="78"/>
      <c r="V684" s="78"/>
      <c r="W684" s="78"/>
      <c r="X684" s="86">
        <v>44463.95</v>
      </c>
      <c r="Y684" s="86">
        <v>43673.49</v>
      </c>
      <c r="Z684" s="87">
        <v>44463.95</v>
      </c>
      <c r="AA684" s="88">
        <v>0</v>
      </c>
      <c r="AB684" s="89"/>
      <c r="AC684" s="90"/>
      <c r="AD684" s="91" t="str">
        <f>VLOOKUP($G684,'[1]datos totales (FINAL) 2022'!$A$2:$F$408,3,FALSE)</f>
        <v>SI</v>
      </c>
      <c r="AE684" s="78" t="str">
        <f>VLOOKUP($G684,'[1]datos totales (FINAL) 2022'!$A$2:$F$408,4,FALSE)</f>
        <v>OBJETIVO 8: PROMOVER EL CRECIMIENTO ECONÓMICO INCLUSIVO Y SOSTENIBLE, EL EMPLEO Y EL TRABAJO DECENTE PARA TODOS</v>
      </c>
      <c r="AF684" s="92">
        <f>VLOOKUP($G684,'[1]datos totales (FINAL) 2022'!$A$2:$F$408,5,FALSE)</f>
        <v>0</v>
      </c>
      <c r="AG684" s="93" t="str">
        <f>VLOOKUP($G684,'[1]datos totales (FINAL) 2022'!$A$2:$F$408,6,FALSE)</f>
        <v>ODS 4</v>
      </c>
    </row>
    <row r="685" spans="1:33" ht="46.5" customHeight="1" x14ac:dyDescent="0.25">
      <c r="A685" s="78" t="s">
        <v>3217</v>
      </c>
      <c r="B685" s="78" t="s">
        <v>3359</v>
      </c>
      <c r="C685" s="79" t="s">
        <v>131</v>
      </c>
      <c r="D685" s="78" t="s">
        <v>2845</v>
      </c>
      <c r="E685" s="78" t="s">
        <v>2843</v>
      </c>
      <c r="F685" s="78" t="s">
        <v>3376</v>
      </c>
      <c r="G685" s="92" t="s">
        <v>3377</v>
      </c>
      <c r="H685" s="92" t="s">
        <v>3378</v>
      </c>
      <c r="I685" s="78" t="s">
        <v>1335</v>
      </c>
      <c r="J685" s="78" t="s">
        <v>1319</v>
      </c>
      <c r="K685" s="80" t="s">
        <v>131</v>
      </c>
      <c r="L685" s="81">
        <v>74990</v>
      </c>
      <c r="M685" s="82">
        <v>70517.86</v>
      </c>
      <c r="N685" s="78"/>
      <c r="O685" s="78" t="s">
        <v>1336</v>
      </c>
      <c r="P685" s="83"/>
      <c r="Q685" s="84"/>
      <c r="R685" s="84" t="s">
        <v>214</v>
      </c>
      <c r="S685" s="84"/>
      <c r="T685" s="85"/>
      <c r="U685" s="78"/>
      <c r="V685" s="78"/>
      <c r="W685" s="78"/>
      <c r="X685" s="86">
        <v>74990</v>
      </c>
      <c r="Y685" s="86">
        <v>68882.8</v>
      </c>
      <c r="Z685" s="87">
        <v>70517.86</v>
      </c>
      <c r="AA685" s="88">
        <v>4472.1399999999994</v>
      </c>
      <c r="AB685" s="89" t="s">
        <v>1337</v>
      </c>
      <c r="AC685" s="90"/>
      <c r="AD685" s="91" t="str">
        <f>VLOOKUP($G685,'[1]datos totales (FINAL) 2022'!$A$2:$F$408,3,FALSE)</f>
        <v>SI</v>
      </c>
      <c r="AE685" s="78" t="str">
        <f>VLOOKUP($G685,'[1]datos totales (FINAL) 2022'!$A$2:$F$408,4,FALSE)</f>
        <v>OBJETIVO 8: PROMOVER EL CRECIMIENTO ECONÓMICO INCLUSIVO Y SOSTENIBLE, EL EMPLEO Y EL TRABAJO DECENTE PARA TODOS</v>
      </c>
      <c r="AF685" s="92">
        <f>VLOOKUP($G685,'[1]datos totales (FINAL) 2022'!$A$2:$F$408,5,FALSE)</f>
        <v>0</v>
      </c>
      <c r="AG685" s="93" t="str">
        <f>VLOOKUP($G685,'[1]datos totales (FINAL) 2022'!$A$2:$F$408,6,FALSE)</f>
        <v>También ODS 6 y 15 (reforestación de los campus)</v>
      </c>
    </row>
    <row r="686" spans="1:33" ht="46.5" customHeight="1" x14ac:dyDescent="0.25">
      <c r="A686" s="78" t="s">
        <v>3217</v>
      </c>
      <c r="B686" s="78" t="s">
        <v>3359</v>
      </c>
      <c r="C686" s="79" t="s">
        <v>131</v>
      </c>
      <c r="D686" s="78" t="s">
        <v>2815</v>
      </c>
      <c r="E686" s="78" t="s">
        <v>2843</v>
      </c>
      <c r="F686" s="78" t="s">
        <v>497</v>
      </c>
      <c r="G686" s="92" t="s">
        <v>3379</v>
      </c>
      <c r="H686" s="92" t="s">
        <v>3380</v>
      </c>
      <c r="I686" s="78" t="s">
        <v>1326</v>
      </c>
      <c r="J686" s="78" t="s">
        <v>1319</v>
      </c>
      <c r="K686" s="80" t="s">
        <v>131</v>
      </c>
      <c r="L686" s="81">
        <v>11000</v>
      </c>
      <c r="M686" s="82">
        <v>12500</v>
      </c>
      <c r="N686" s="78"/>
      <c r="O686" s="78" t="s">
        <v>1327</v>
      </c>
      <c r="P686" s="83"/>
      <c r="Q686" s="84"/>
      <c r="R686" s="84" t="s">
        <v>214</v>
      </c>
      <c r="S686" s="84"/>
      <c r="T686" s="85"/>
      <c r="U686" s="78"/>
      <c r="V686" s="78"/>
      <c r="W686" s="78"/>
      <c r="X686" s="86">
        <v>11000</v>
      </c>
      <c r="Y686" s="86">
        <v>10349.299999999999</v>
      </c>
      <c r="Z686" s="87">
        <v>12500</v>
      </c>
      <c r="AA686" s="88">
        <v>-1500</v>
      </c>
      <c r="AB686" s="89" t="s">
        <v>1328</v>
      </c>
      <c r="AC686" s="90"/>
      <c r="AD686" s="91" t="str">
        <f>VLOOKUP($G686,'[1]datos totales (FINAL) 2022'!$A$2:$F$408,3,FALSE)</f>
        <v>SI</v>
      </c>
      <c r="AE686" s="78" t="str">
        <f>VLOOKUP($G686,'[1]datos totales (FINAL) 2022'!$A$2:$F$408,4,FALSE)</f>
        <v>OBJETIVO 8: PROMOVER EL CRECIMIENTO ECONÓMICO INCLUSIVO Y SOSTENIBLE, EL EMPLEO Y EL TRABAJO DECENTE PARA TODOS</v>
      </c>
      <c r="AF686" s="92">
        <f>VLOOKUP($G686,'[1]datos totales (FINAL) 2022'!$A$2:$F$408,5,FALSE)</f>
        <v>0</v>
      </c>
      <c r="AG686" s="93" t="str">
        <f>VLOOKUP($G686,'[1]datos totales (FINAL) 2022'!$A$2:$F$408,6,FALSE)</f>
        <v>ODS 4</v>
      </c>
    </row>
    <row r="687" spans="1:33" ht="46.5" customHeight="1" x14ac:dyDescent="0.25">
      <c r="A687" s="78" t="s">
        <v>2919</v>
      </c>
      <c r="B687" s="78" t="s">
        <v>3359</v>
      </c>
      <c r="C687" s="79" t="s">
        <v>132</v>
      </c>
      <c r="D687" s="78" t="s">
        <v>2845</v>
      </c>
      <c r="E687" s="78" t="s">
        <v>2843</v>
      </c>
      <c r="F687" s="78" t="s">
        <v>494</v>
      </c>
      <c r="G687" s="92" t="s">
        <v>4265</v>
      </c>
      <c r="H687" s="92" t="s">
        <v>4266</v>
      </c>
      <c r="I687" s="78"/>
      <c r="J687" s="78"/>
      <c r="K687" s="80"/>
      <c r="L687" s="81">
        <v>3500</v>
      </c>
      <c r="M687" s="82">
        <v>3500</v>
      </c>
      <c r="N687" s="78"/>
      <c r="O687" s="78"/>
      <c r="P687" s="83"/>
      <c r="Q687" s="84"/>
      <c r="R687" s="84"/>
      <c r="S687" s="84"/>
      <c r="T687" s="85"/>
      <c r="U687" s="78"/>
      <c r="V687" s="78"/>
      <c r="W687" s="78"/>
      <c r="X687" s="86"/>
      <c r="Y687" s="86"/>
      <c r="Z687" s="87"/>
      <c r="AA687" s="88"/>
      <c r="AB687" s="89"/>
      <c r="AC687" s="90"/>
      <c r="AD687" s="94" t="s">
        <v>232</v>
      </c>
      <c r="AE687" s="89" t="s">
        <v>230</v>
      </c>
      <c r="AF687" s="95" t="s">
        <v>5232</v>
      </c>
      <c r="AG687" s="96" t="s">
        <v>5188</v>
      </c>
    </row>
    <row r="688" spans="1:33" ht="46.5" customHeight="1" x14ac:dyDescent="0.25">
      <c r="A688" s="78" t="s">
        <v>2919</v>
      </c>
      <c r="B688" s="78" t="s">
        <v>3359</v>
      </c>
      <c r="C688" s="79" t="s">
        <v>132</v>
      </c>
      <c r="D688" s="78" t="s">
        <v>2859</v>
      </c>
      <c r="E688" s="78" t="s">
        <v>2843</v>
      </c>
      <c r="F688" s="78" t="s">
        <v>494</v>
      </c>
      <c r="G688" s="92" t="s">
        <v>4267</v>
      </c>
      <c r="H688" s="92" t="s">
        <v>4268</v>
      </c>
      <c r="I688" s="78"/>
      <c r="J688" s="78"/>
      <c r="K688" s="80"/>
      <c r="L688" s="81">
        <v>1000</v>
      </c>
      <c r="M688" s="82">
        <v>1000</v>
      </c>
      <c r="N688" s="78"/>
      <c r="O688" s="78"/>
      <c r="P688" s="83"/>
      <c r="Q688" s="84"/>
      <c r="R688" s="84"/>
      <c r="S688" s="84"/>
      <c r="T688" s="85"/>
      <c r="U688" s="78"/>
      <c r="V688" s="78"/>
      <c r="W688" s="78"/>
      <c r="X688" s="86"/>
      <c r="Y688" s="86"/>
      <c r="Z688" s="87"/>
      <c r="AA688" s="88"/>
      <c r="AB688" s="89"/>
      <c r="AC688" s="90"/>
      <c r="AD688" s="94" t="s">
        <v>232</v>
      </c>
      <c r="AE688" s="89" t="s">
        <v>230</v>
      </c>
      <c r="AF688" s="95" t="s">
        <v>5232</v>
      </c>
      <c r="AG688" s="96" t="s">
        <v>5188</v>
      </c>
    </row>
    <row r="689" spans="1:33" ht="46.5" customHeight="1" x14ac:dyDescent="0.25">
      <c r="A689" s="78" t="s">
        <v>3217</v>
      </c>
      <c r="B689" s="78" t="s">
        <v>3381</v>
      </c>
      <c r="C689" s="79" t="s">
        <v>133</v>
      </c>
      <c r="D689" s="78" t="s">
        <v>2845</v>
      </c>
      <c r="E689" s="78" t="s">
        <v>2843</v>
      </c>
      <c r="F689" s="78" t="s">
        <v>3360</v>
      </c>
      <c r="G689" s="92" t="s">
        <v>3382</v>
      </c>
      <c r="H689" s="92" t="s">
        <v>3383</v>
      </c>
      <c r="I689" s="78" t="s">
        <v>1318</v>
      </c>
      <c r="J689" s="78" t="s">
        <v>1368</v>
      </c>
      <c r="K689" s="80" t="s">
        <v>133</v>
      </c>
      <c r="L689" s="81">
        <v>2577850</v>
      </c>
      <c r="M689" s="82">
        <v>4763418.82</v>
      </c>
      <c r="N689" s="78"/>
      <c r="O689" s="78" t="s">
        <v>1369</v>
      </c>
      <c r="P689" s="83"/>
      <c r="Q689" s="84" t="s">
        <v>232</v>
      </c>
      <c r="R689" s="84" t="s">
        <v>221</v>
      </c>
      <c r="S689" s="84"/>
      <c r="T689" s="85"/>
      <c r="U689" s="78"/>
      <c r="V689" s="78"/>
      <c r="W689" s="78"/>
      <c r="X689" s="86">
        <v>2577850</v>
      </c>
      <c r="Y689" s="86">
        <v>2784898.56</v>
      </c>
      <c r="Z689" s="87">
        <v>4763418.82</v>
      </c>
      <c r="AA689" s="88">
        <v>-2185568.8200000003</v>
      </c>
      <c r="AB689" s="89" t="s">
        <v>1353</v>
      </c>
      <c r="AC689" s="90"/>
      <c r="AD689" s="91" t="str">
        <f>VLOOKUP($G689,'[1]datos totales (FINAL) 2022'!$A$2:$F$408,3,FALSE)</f>
        <v>SI</v>
      </c>
      <c r="AE689" s="78" t="str">
        <f>VLOOKUP($G689,'[1]datos totales (FINAL) 2022'!$A$2:$F$408,4,FALSE)</f>
        <v>OBJETIVO 7: GARANTIZAR EL ACCESO A UNA ENERGÍA ASEQUIBLE, SEGURA, SOSTENIBLE Y MODERNA</v>
      </c>
      <c r="AF689" s="92">
        <f>VLOOKUP($G689,'[1]datos totales (FINAL) 2022'!$A$2:$F$408,5,FALSE)</f>
        <v>0</v>
      </c>
      <c r="AG689" s="93" t="str">
        <f>VLOOKUP($G689,'[1]datos totales (FINAL) 2022'!$A$2:$F$408,6,FALSE)</f>
        <v>Vinculado también al ODS 13, ya que esta energía eléctrica procede de fuentes de origen renovable.</v>
      </c>
    </row>
    <row r="690" spans="1:33" ht="46.5" customHeight="1" x14ac:dyDescent="0.25">
      <c r="A690" s="78" t="s">
        <v>3217</v>
      </c>
      <c r="B690" s="78" t="s">
        <v>3381</v>
      </c>
      <c r="C690" s="79" t="s">
        <v>133</v>
      </c>
      <c r="D690" s="78" t="s">
        <v>2845</v>
      </c>
      <c r="E690" s="78" t="s">
        <v>2843</v>
      </c>
      <c r="F690" s="78" t="s">
        <v>3363</v>
      </c>
      <c r="G690" s="92" t="s">
        <v>3384</v>
      </c>
      <c r="H690" s="92" t="s">
        <v>3385</v>
      </c>
      <c r="I690" s="78" t="s">
        <v>1322</v>
      </c>
      <c r="J690" s="78" t="s">
        <v>1368</v>
      </c>
      <c r="K690" s="80" t="s">
        <v>133</v>
      </c>
      <c r="L690" s="81">
        <v>222000</v>
      </c>
      <c r="M690" s="82">
        <v>298800</v>
      </c>
      <c r="N690" s="78"/>
      <c r="O690" s="78" t="s">
        <v>1370</v>
      </c>
      <c r="P690" s="83"/>
      <c r="Q690" s="84" t="s">
        <v>232</v>
      </c>
      <c r="R690" s="84" t="s">
        <v>220</v>
      </c>
      <c r="S690" s="84"/>
      <c r="T690" s="85"/>
      <c r="U690" s="78"/>
      <c r="V690" s="78"/>
      <c r="W690" s="78"/>
      <c r="X690" s="86">
        <v>222000</v>
      </c>
      <c r="Y690" s="86">
        <v>97194.29</v>
      </c>
      <c r="Z690" s="87">
        <v>298800</v>
      </c>
      <c r="AA690" s="88">
        <v>-76800</v>
      </c>
      <c r="AB690" s="89" t="s">
        <v>1371</v>
      </c>
      <c r="AC690" s="90"/>
      <c r="AD690" s="91" t="str">
        <f>VLOOKUP($G690,'[1]datos totales (FINAL) 2022'!$A$2:$F$408,3,FALSE)</f>
        <v>SI</v>
      </c>
      <c r="AE690" s="78" t="str">
        <f>VLOOKUP($G690,'[1]datos totales (FINAL) 2022'!$A$2:$F$408,4,FALSE)</f>
        <v>OBJETIVO 6: GARANTIZAR LA DISPONIBILIDAD DE AGUA Y SU GESTIÓN SOSTENIBLE Y EL SANEAMIENTO PARA TODOS</v>
      </c>
      <c r="AF690" s="92">
        <f>VLOOKUP($G690,'[1]datos totales (FINAL) 2022'!$A$2:$F$408,5,FALSE)</f>
        <v>0</v>
      </c>
      <c r="AG690" s="93">
        <f>VLOOKUP($G690,'[1]datos totales (FINAL) 2022'!$A$2:$F$408,6,FALSE)</f>
        <v>0</v>
      </c>
    </row>
    <row r="691" spans="1:33" ht="46.5" customHeight="1" x14ac:dyDescent="0.25">
      <c r="A691" s="78" t="s">
        <v>3217</v>
      </c>
      <c r="B691" s="78" t="s">
        <v>3381</v>
      </c>
      <c r="C691" s="79" t="s">
        <v>133</v>
      </c>
      <c r="D691" s="78" t="s">
        <v>2845</v>
      </c>
      <c r="E691" s="78" t="s">
        <v>2843</v>
      </c>
      <c r="F691" s="78" t="s">
        <v>3386</v>
      </c>
      <c r="G691" s="92" t="s">
        <v>3387</v>
      </c>
      <c r="H691" s="92" t="s">
        <v>3388</v>
      </c>
      <c r="I691" s="78" t="s">
        <v>1372</v>
      </c>
      <c r="J691" s="78" t="s">
        <v>1368</v>
      </c>
      <c r="K691" s="80" t="s">
        <v>133</v>
      </c>
      <c r="L691" s="81">
        <v>149600</v>
      </c>
      <c r="M691" s="82">
        <v>403554.73</v>
      </c>
      <c r="N691" s="78"/>
      <c r="O691" s="78" t="s">
        <v>1373</v>
      </c>
      <c r="P691" s="83"/>
      <c r="Q691" s="84"/>
      <c r="R691" s="84"/>
      <c r="S691" s="84" t="s">
        <v>214</v>
      </c>
      <c r="T691" s="85"/>
      <c r="U691" s="78"/>
      <c r="V691" s="78"/>
      <c r="W691" s="78"/>
      <c r="X691" s="86">
        <v>149600</v>
      </c>
      <c r="Y691" s="86">
        <v>6422.14</v>
      </c>
      <c r="Z691" s="87">
        <v>403554.73</v>
      </c>
      <c r="AA691" s="88">
        <v>-253954.72999999998</v>
      </c>
      <c r="AB691" s="89" t="s">
        <v>1374</v>
      </c>
      <c r="AC691" s="90"/>
      <c r="AD691" s="91" t="str">
        <f>VLOOKUP($G691,'[1]datos totales (FINAL) 2022'!$A$2:$F$408,3,FALSE)</f>
        <v>SI</v>
      </c>
      <c r="AE691" s="78" t="str">
        <f>VLOOKUP($G691,'[1]datos totales (FINAL) 2022'!$A$2:$F$408,4,FALSE)</f>
        <v>OBJETIVO 7: GARANTIZAR EL ACCESO A UNA ENERGÍA ASEQUIBLE, SEGURA, SOSTENIBLE Y MODERNA</v>
      </c>
      <c r="AF691" s="92">
        <f>VLOOKUP($G691,'[1]datos totales (FINAL) 2022'!$A$2:$F$408,5,FALSE)</f>
        <v>0</v>
      </c>
      <c r="AG691" s="93">
        <f>VLOOKUP($G691,'[1]datos totales (FINAL) 2022'!$A$2:$F$408,6,FALSE)</f>
        <v>0</v>
      </c>
    </row>
    <row r="692" spans="1:33" ht="46.5" customHeight="1" x14ac:dyDescent="0.25">
      <c r="A692" s="78" t="s">
        <v>3217</v>
      </c>
      <c r="B692" s="78" t="s">
        <v>3381</v>
      </c>
      <c r="C692" s="79" t="s">
        <v>133</v>
      </c>
      <c r="D692" s="78" t="s">
        <v>2845</v>
      </c>
      <c r="E692" s="78" t="s">
        <v>2843</v>
      </c>
      <c r="F692" s="78" t="s">
        <v>3366</v>
      </c>
      <c r="G692" s="92" t="s">
        <v>3389</v>
      </c>
      <c r="H692" s="92" t="s">
        <v>3390</v>
      </c>
      <c r="I692" s="78" t="s">
        <v>1324</v>
      </c>
      <c r="J692" s="78" t="s">
        <v>1368</v>
      </c>
      <c r="K692" s="80" t="s">
        <v>133</v>
      </c>
      <c r="L692" s="81">
        <v>5000</v>
      </c>
      <c r="M692" s="82">
        <v>5000</v>
      </c>
      <c r="N692" s="78"/>
      <c r="O692" s="78" t="s">
        <v>1375</v>
      </c>
      <c r="P692" s="83"/>
      <c r="Q692" s="84"/>
      <c r="R692" s="84"/>
      <c r="S692" s="84" t="s">
        <v>214</v>
      </c>
      <c r="T692" s="85"/>
      <c r="U692" s="78"/>
      <c r="V692" s="78"/>
      <c r="W692" s="78"/>
      <c r="X692" s="86">
        <v>5000</v>
      </c>
      <c r="Y692" s="86">
        <v>4956</v>
      </c>
      <c r="Z692" s="87">
        <v>5000</v>
      </c>
      <c r="AA692" s="88">
        <v>0</v>
      </c>
      <c r="AB692" s="89"/>
      <c r="AC692" s="90"/>
      <c r="AD692" s="91" t="str">
        <f>VLOOKUP($G692,'[1]datos totales (FINAL) 2022'!$A$2:$F$408,3,FALSE)</f>
        <v>SI</v>
      </c>
      <c r="AE692" s="78" t="str">
        <f>VLOOKUP($G692,'[1]datos totales (FINAL) 2022'!$A$2:$F$408,4,FALSE)</f>
        <v>OBJETIVO 7: GARANTIZAR EL ACCESO A UNA ENERGÍA ASEQUIBLE, SEGURA, SOSTENIBLE Y MODERNA</v>
      </c>
      <c r="AF692" s="92">
        <f>VLOOKUP($G692,'[1]datos totales (FINAL) 2022'!$A$2:$F$408,5,FALSE)</f>
        <v>0</v>
      </c>
      <c r="AG692" s="93">
        <f>VLOOKUP($G692,'[1]datos totales (FINAL) 2022'!$A$2:$F$408,6,FALSE)</f>
        <v>0</v>
      </c>
    </row>
    <row r="693" spans="1:33" ht="46.5" customHeight="1" x14ac:dyDescent="0.25">
      <c r="A693" s="78" t="s">
        <v>3217</v>
      </c>
      <c r="B693" s="78" t="s">
        <v>3381</v>
      </c>
      <c r="C693" s="79" t="s">
        <v>133</v>
      </c>
      <c r="D693" s="78" t="s">
        <v>2845</v>
      </c>
      <c r="E693" s="78" t="s">
        <v>2843</v>
      </c>
      <c r="F693" s="78" t="s">
        <v>497</v>
      </c>
      <c r="G693" s="92" t="s">
        <v>3391</v>
      </c>
      <c r="H693" s="92" t="s">
        <v>3392</v>
      </c>
      <c r="I693" s="78" t="s">
        <v>1376</v>
      </c>
      <c r="J693" s="78" t="s">
        <v>1368</v>
      </c>
      <c r="K693" s="80" t="s">
        <v>133</v>
      </c>
      <c r="L693" s="81">
        <v>71000</v>
      </c>
      <c r="M693" s="82">
        <v>71000</v>
      </c>
      <c r="N693" s="78"/>
      <c r="O693" s="78" t="s">
        <v>1377</v>
      </c>
      <c r="P693" s="83"/>
      <c r="Q693" s="84"/>
      <c r="R693" s="84"/>
      <c r="S693" s="84"/>
      <c r="T693" s="85"/>
      <c r="U693" s="78"/>
      <c r="V693" s="78"/>
      <c r="W693" s="78"/>
      <c r="X693" s="86">
        <v>71000</v>
      </c>
      <c r="Y693" s="86">
        <v>70501.42</v>
      </c>
      <c r="Z693" s="87">
        <v>71000</v>
      </c>
      <c r="AA693" s="88">
        <v>0</v>
      </c>
      <c r="AB693" s="89"/>
      <c r="AC693" s="90"/>
      <c r="AD693" s="91" t="str">
        <f>VLOOKUP($G693,'[1]datos totales (FINAL) 2022'!$A$2:$F$408,3,FALSE)</f>
        <v>SI</v>
      </c>
      <c r="AE693" s="78" t="str">
        <f>VLOOKUP($G693,'[1]datos totales (FINAL) 2022'!$A$2:$F$408,4,FALSE)</f>
        <v>OBJETIVO 8: PROMOVER EL CRECIMIENTO ECONÓMICO INCLUSIVO Y SOSTENIBLE, EL EMPLEO Y EL TRABAJO DECENTE PARA TODOS</v>
      </c>
      <c r="AF693" s="92">
        <f>VLOOKUP($G693,'[1]datos totales (FINAL) 2022'!$A$2:$F$408,5,FALSE)</f>
        <v>0</v>
      </c>
      <c r="AG693" s="93" t="str">
        <f>VLOOKUP($G693,'[1]datos totales (FINAL) 2022'!$A$2:$F$408,6,FALSE)</f>
        <v>También ODS 6</v>
      </c>
    </row>
    <row r="694" spans="1:33" ht="46.5" customHeight="1" x14ac:dyDescent="0.25">
      <c r="A694" s="78" t="s">
        <v>3217</v>
      </c>
      <c r="B694" s="78" t="s">
        <v>3381</v>
      </c>
      <c r="C694" s="79" t="s">
        <v>133</v>
      </c>
      <c r="D694" s="78" t="s">
        <v>2845</v>
      </c>
      <c r="E694" s="78" t="s">
        <v>2843</v>
      </c>
      <c r="F694" s="78" t="s">
        <v>3369</v>
      </c>
      <c r="G694" s="92" t="s">
        <v>3393</v>
      </c>
      <c r="H694" s="92" t="s">
        <v>3394</v>
      </c>
      <c r="I694" s="78" t="s">
        <v>1329</v>
      </c>
      <c r="J694" s="78" t="s">
        <v>1368</v>
      </c>
      <c r="K694" s="80" t="s">
        <v>133</v>
      </c>
      <c r="L694" s="81">
        <v>1551796.05</v>
      </c>
      <c r="M694" s="82">
        <v>1611538.83</v>
      </c>
      <c r="N694" s="78"/>
      <c r="O694" s="78" t="s">
        <v>1378</v>
      </c>
      <c r="P694" s="83"/>
      <c r="Q694" s="84"/>
      <c r="R694" s="84"/>
      <c r="S694" s="84" t="s">
        <v>214</v>
      </c>
      <c r="T694" s="85"/>
      <c r="U694" s="78"/>
      <c r="V694" s="78"/>
      <c r="W694" s="78"/>
      <c r="X694" s="86">
        <v>1551796.05</v>
      </c>
      <c r="Y694" s="86">
        <v>1551796.05</v>
      </c>
      <c r="Z694" s="87">
        <v>1611538.83</v>
      </c>
      <c r="AA694" s="88">
        <v>-59742.780000000028</v>
      </c>
      <c r="AB694" s="89" t="s">
        <v>1379</v>
      </c>
      <c r="AC694" s="90"/>
      <c r="AD694" s="91" t="str">
        <f>VLOOKUP($G694,'[1]datos totales (FINAL) 2022'!$A$2:$F$408,3,FALSE)</f>
        <v>SI</v>
      </c>
      <c r="AE694" s="78" t="str">
        <f>VLOOKUP($G694,'[1]datos totales (FINAL) 2022'!$A$2:$F$408,4,FALSE)</f>
        <v>OBJETIVO 8: PROMOVER EL CRECIMIENTO ECONÓMICO INCLUSIVO Y SOSTENIBLE, EL EMPLEO Y EL TRABAJO DECENTE PARA TODOS</v>
      </c>
      <c r="AF694" s="92" t="str">
        <f>VLOOKUP($G694,'[1]datos totales (FINAL) 2022'!$A$2:$F$408,5,FALSE)</f>
        <v>Meta 8.5</v>
      </c>
      <c r="AG694" s="93" t="str">
        <f>VLOOKUP($G694,'[1]datos totales (FINAL) 2022'!$A$2:$F$408,6,FALSE)</f>
        <v xml:space="preserve">ODS 10 (meta 10.2) </v>
      </c>
    </row>
    <row r="695" spans="1:33" ht="46.5" customHeight="1" x14ac:dyDescent="0.25">
      <c r="A695" s="78" t="s">
        <v>3217</v>
      </c>
      <c r="B695" s="78" t="s">
        <v>3381</v>
      </c>
      <c r="C695" s="79" t="s">
        <v>133</v>
      </c>
      <c r="D695" s="78" t="s">
        <v>2845</v>
      </c>
      <c r="E695" s="78" t="s">
        <v>2843</v>
      </c>
      <c r="F695" s="78" t="s">
        <v>3220</v>
      </c>
      <c r="G695" s="92" t="s">
        <v>3395</v>
      </c>
      <c r="H695" s="92" t="s">
        <v>3396</v>
      </c>
      <c r="I695" s="78" t="s">
        <v>1331</v>
      </c>
      <c r="J695" s="78" t="s">
        <v>1368</v>
      </c>
      <c r="K695" s="80" t="s">
        <v>133</v>
      </c>
      <c r="L695" s="81">
        <v>664377.53</v>
      </c>
      <c r="M695" s="82">
        <v>664377.53</v>
      </c>
      <c r="N695" s="78"/>
      <c r="O695" s="78" t="s">
        <v>1380</v>
      </c>
      <c r="P695" s="83"/>
      <c r="Q695" s="84"/>
      <c r="R695" s="84"/>
      <c r="S695" s="84" t="s">
        <v>214</v>
      </c>
      <c r="T695" s="85"/>
      <c r="U695" s="78"/>
      <c r="V695" s="78"/>
      <c r="W695" s="78"/>
      <c r="X695" s="86">
        <v>664377.53</v>
      </c>
      <c r="Y695" s="86">
        <v>664377.03</v>
      </c>
      <c r="Z695" s="87">
        <v>664377.53</v>
      </c>
      <c r="AA695" s="88">
        <v>0</v>
      </c>
      <c r="AB695" s="89"/>
      <c r="AC695" s="90"/>
      <c r="AD695" s="91" t="str">
        <f>VLOOKUP($G695,'[1]datos totales (FINAL) 2022'!$A$2:$F$408,3,FALSE)</f>
        <v>SI</v>
      </c>
      <c r="AE695" s="78" t="str">
        <f>VLOOKUP($G695,'[1]datos totales (FINAL) 2022'!$A$2:$F$408,4,FALSE)</f>
        <v>OBJETIVO 8: PROMOVER EL CRECIMIENTO ECONÓMICO INCLUSIVO Y SOSTENIBLE, EL EMPLEO Y EL TRABAJO DECENTE PARA TODOS</v>
      </c>
      <c r="AF695" s="92">
        <f>VLOOKUP($G695,'[1]datos totales (FINAL) 2022'!$A$2:$F$408,5,FALSE)</f>
        <v>0</v>
      </c>
      <c r="AG695" s="93">
        <f>VLOOKUP($G695,'[1]datos totales (FINAL) 2022'!$A$2:$F$408,6,FALSE)</f>
        <v>0</v>
      </c>
    </row>
    <row r="696" spans="1:33" ht="46.5" customHeight="1" x14ac:dyDescent="0.25">
      <c r="A696" s="78" t="s">
        <v>3217</v>
      </c>
      <c r="B696" s="78" t="s">
        <v>3381</v>
      </c>
      <c r="C696" s="79" t="s">
        <v>133</v>
      </c>
      <c r="D696" s="78" t="s">
        <v>2845</v>
      </c>
      <c r="E696" s="78" t="s">
        <v>2843</v>
      </c>
      <c r="F696" s="78" t="s">
        <v>2927</v>
      </c>
      <c r="G696" s="92" t="s">
        <v>3397</v>
      </c>
      <c r="H696" s="92" t="s">
        <v>3398</v>
      </c>
      <c r="I696" s="78" t="s">
        <v>1333</v>
      </c>
      <c r="J696" s="78" t="s">
        <v>1368</v>
      </c>
      <c r="K696" s="80" t="s">
        <v>133</v>
      </c>
      <c r="L696" s="81">
        <v>988399.7</v>
      </c>
      <c r="M696" s="82">
        <v>1011540.65</v>
      </c>
      <c r="N696" s="78"/>
      <c r="O696" s="78" t="s">
        <v>1381</v>
      </c>
      <c r="P696" s="83"/>
      <c r="Q696" s="84"/>
      <c r="R696" s="84"/>
      <c r="S696" s="84" t="s">
        <v>214</v>
      </c>
      <c r="T696" s="85"/>
      <c r="U696" s="78"/>
      <c r="V696" s="78"/>
      <c r="W696" s="78"/>
      <c r="X696" s="86">
        <v>988399.7</v>
      </c>
      <c r="Y696" s="86">
        <v>989932.37</v>
      </c>
      <c r="Z696" s="87">
        <v>1011540.65</v>
      </c>
      <c r="AA696" s="88">
        <v>-23140.95000000007</v>
      </c>
      <c r="AB696" s="89" t="s">
        <v>1382</v>
      </c>
      <c r="AC696" s="90"/>
      <c r="AD696" s="91" t="str">
        <f>VLOOKUP($G696,'[1]datos totales (FINAL) 2022'!$A$2:$F$408,3,FALSE)</f>
        <v>SI</v>
      </c>
      <c r="AE696" s="78" t="str">
        <f>VLOOKUP($G696,'[1]datos totales (FINAL) 2022'!$A$2:$F$408,4,FALSE)</f>
        <v>OBJETIVO 8: PROMOVER EL CRECIMIENTO ECONÓMICO INCLUSIVO Y SOSTENIBLE, EL EMPLEO Y EL TRABAJO DECENTE PARA TODOS</v>
      </c>
      <c r="AF696" s="92">
        <f>VLOOKUP($G696,'[1]datos totales (FINAL) 2022'!$A$2:$F$408,5,FALSE)</f>
        <v>0</v>
      </c>
      <c r="AG696" s="93" t="str">
        <f>VLOOKUP($G696,'[1]datos totales (FINAL) 2022'!$A$2:$F$408,6,FALSE)</f>
        <v>ODS 4</v>
      </c>
    </row>
    <row r="697" spans="1:33" ht="46.5" customHeight="1" x14ac:dyDescent="0.25">
      <c r="A697" s="78" t="s">
        <v>3217</v>
      </c>
      <c r="B697" s="78" t="s">
        <v>3381</v>
      </c>
      <c r="C697" s="79" t="s">
        <v>133</v>
      </c>
      <c r="D697" s="78" t="s">
        <v>2845</v>
      </c>
      <c r="E697" s="78" t="s">
        <v>2843</v>
      </c>
      <c r="F697" s="78" t="s">
        <v>3376</v>
      </c>
      <c r="G697" s="92" t="s">
        <v>3399</v>
      </c>
      <c r="H697" s="92" t="s">
        <v>3400</v>
      </c>
      <c r="I697" s="78" t="s">
        <v>1335</v>
      </c>
      <c r="J697" s="78" t="s">
        <v>1368</v>
      </c>
      <c r="K697" s="80" t="s">
        <v>133</v>
      </c>
      <c r="L697" s="81">
        <v>802460</v>
      </c>
      <c r="M697" s="82">
        <v>879710.14</v>
      </c>
      <c r="N697" s="78"/>
      <c r="O697" s="78" t="s">
        <v>1383</v>
      </c>
      <c r="P697" s="83"/>
      <c r="Q697" s="84"/>
      <c r="R697" s="84" t="s">
        <v>233</v>
      </c>
      <c r="S697" s="84"/>
      <c r="T697" s="85"/>
      <c r="U697" s="78"/>
      <c r="V697" s="78"/>
      <c r="W697" s="78"/>
      <c r="X697" s="86">
        <v>802460</v>
      </c>
      <c r="Y697" s="86">
        <v>775889.07</v>
      </c>
      <c r="Z697" s="87">
        <v>879710.14</v>
      </c>
      <c r="AA697" s="88">
        <v>-77250.140000000014</v>
      </c>
      <c r="AB697" s="89" t="s">
        <v>1384</v>
      </c>
      <c r="AC697" s="90"/>
      <c r="AD697" s="91" t="str">
        <f>VLOOKUP($G697,'[1]datos totales (FINAL) 2022'!$A$2:$F$408,3,FALSE)</f>
        <v>SI</v>
      </c>
      <c r="AE697" s="78" t="str">
        <f>VLOOKUP($G697,'[1]datos totales (FINAL) 2022'!$A$2:$F$408,4,FALSE)</f>
        <v>OBJETIVO 8: PROMOVER EL CRECIMIENTO ECONÓMICO INCLUSIVO Y SOSTENIBLE, EL EMPLEO Y EL TRABAJO DECENTE PARA TODOS</v>
      </c>
      <c r="AF697" s="92">
        <f>VLOOKUP($G697,'[1]datos totales (FINAL) 2022'!$A$2:$F$408,5,FALSE)</f>
        <v>0</v>
      </c>
      <c r="AG697" s="93" t="str">
        <f>VLOOKUP($G697,'[1]datos totales (FINAL) 2022'!$A$2:$F$408,6,FALSE)</f>
        <v>También ODS 6 y 15</v>
      </c>
    </row>
    <row r="698" spans="1:33" ht="46.5" customHeight="1" x14ac:dyDescent="0.25">
      <c r="A698" s="78" t="s">
        <v>2919</v>
      </c>
      <c r="B698" s="78" t="s">
        <v>3381</v>
      </c>
      <c r="C698" s="79" t="s">
        <v>134</v>
      </c>
      <c r="D698" s="78" t="s">
        <v>2845</v>
      </c>
      <c r="E698" s="78" t="s">
        <v>2843</v>
      </c>
      <c r="F698" s="78" t="s">
        <v>494</v>
      </c>
      <c r="G698" s="92" t="s">
        <v>4269</v>
      </c>
      <c r="H698" s="92" t="s">
        <v>4270</v>
      </c>
      <c r="I698" s="78"/>
      <c r="J698" s="78"/>
      <c r="K698" s="80"/>
      <c r="L698" s="81">
        <v>10050</v>
      </c>
      <c r="M698" s="82">
        <v>10750</v>
      </c>
      <c r="N698" s="78"/>
      <c r="O698" s="78"/>
      <c r="P698" s="83"/>
      <c r="Q698" s="84"/>
      <c r="R698" s="84"/>
      <c r="S698" s="84"/>
      <c r="T698" s="59">
        <v>2500</v>
      </c>
      <c r="U698" s="78"/>
      <c r="V698" s="78"/>
      <c r="W698" s="78"/>
      <c r="X698" s="86"/>
      <c r="Y698" s="86"/>
      <c r="Z698" s="87"/>
      <c r="AA698" s="88"/>
      <c r="AB698" s="89"/>
      <c r="AC698" s="90"/>
      <c r="AD698" s="91" t="str">
        <f>VLOOKUP($G698,'[1]datos totales (FINAL) 2022'!$A$2:$F$408,3,FALSE)</f>
        <v>SI</v>
      </c>
      <c r="AE698" s="78" t="str">
        <f>VLOOKUP($G698,'[1]datos totales (FINAL) 2022'!$A$2:$F$408,4,FALSE)</f>
        <v>OBJETIVO 8: PROMOVER EL CRECIMIENTO ECONÓMICO INCLUSIVO Y SOSTENIBLE, EL EMPLEO Y EL TRABAJO DECENTE PARA TODOS</v>
      </c>
      <c r="AF698" s="92">
        <f>VLOOKUP($G698,'[1]datos totales (FINAL) 2022'!$A$2:$F$408,5,FALSE)</f>
        <v>0</v>
      </c>
      <c r="AG698" s="93" t="str">
        <f>VLOOKUP($G698,'[1]datos totales (FINAL) 2022'!$A$2:$F$408,6,FALSE)</f>
        <v>También vinculado al ODS 16 (meta16.6)</v>
      </c>
    </row>
    <row r="699" spans="1:33" ht="46.5" customHeight="1" x14ac:dyDescent="0.25">
      <c r="A699" s="78" t="s">
        <v>2919</v>
      </c>
      <c r="B699" s="78" t="s">
        <v>3381</v>
      </c>
      <c r="C699" s="79" t="s">
        <v>134</v>
      </c>
      <c r="D699" s="78" t="s">
        <v>2859</v>
      </c>
      <c r="E699" s="78" t="s">
        <v>2843</v>
      </c>
      <c r="F699" s="78" t="s">
        <v>494</v>
      </c>
      <c r="G699" s="92" t="s">
        <v>4271</v>
      </c>
      <c r="H699" s="92" t="s">
        <v>4272</v>
      </c>
      <c r="I699" s="78" t="s">
        <v>2337</v>
      </c>
      <c r="J699" s="78" t="s">
        <v>2338</v>
      </c>
      <c r="K699" s="80" t="s">
        <v>134</v>
      </c>
      <c r="L699" s="81">
        <v>9000</v>
      </c>
      <c r="M699" s="82">
        <v>7500</v>
      </c>
      <c r="N699" s="78" t="s">
        <v>109</v>
      </c>
      <c r="O699" s="78" t="s">
        <v>2339</v>
      </c>
      <c r="P699" s="83"/>
      <c r="Q699" s="84" t="s">
        <v>214</v>
      </c>
      <c r="R699" s="84"/>
      <c r="S699" s="84"/>
      <c r="T699" s="59">
        <v>2000</v>
      </c>
      <c r="U699" s="78"/>
      <c r="V699" s="78"/>
      <c r="W699" s="78"/>
      <c r="X699" s="86">
        <v>500</v>
      </c>
      <c r="Y699" s="86">
        <v>250</v>
      </c>
      <c r="Z699" s="87">
        <v>300</v>
      </c>
      <c r="AA699" s="88">
        <v>200</v>
      </c>
      <c r="AB699" s="89"/>
      <c r="AC699" s="90"/>
      <c r="AD699" s="91" t="str">
        <f>VLOOKUP($G699,'[1]datos totales (FINAL) 2022'!$A$2:$F$408,3,FALSE)</f>
        <v>SI</v>
      </c>
      <c r="AE699" s="78" t="str">
        <f>VLOOKUP($G699,'[1]datos totales (FINAL) 2022'!$A$2:$F$408,4,FALSE)</f>
        <v>OBJETIVO 8: PROMOVER EL CRECIMIENTO ECONÓMICO INCLUSIVO Y SOSTENIBLE, EL EMPLEO Y EL TRABAJO DECENTE PARA TODOS</v>
      </c>
      <c r="AF699" s="92">
        <f>VLOOKUP($G699,'[1]datos totales (FINAL) 2022'!$A$2:$F$408,5,FALSE)</f>
        <v>0</v>
      </c>
      <c r="AG699" s="93" t="str">
        <f>VLOOKUP($G699,'[1]datos totales (FINAL) 2022'!$A$2:$F$408,6,FALSE)</f>
        <v>También vinculado al ODS 16 (meta16.6)</v>
      </c>
    </row>
    <row r="700" spans="1:33" ht="46.5" hidden="1" customHeight="1" x14ac:dyDescent="0.25">
      <c r="A700" s="78" t="s">
        <v>2919</v>
      </c>
      <c r="B700" s="78" t="s">
        <v>3381</v>
      </c>
      <c r="C700" s="79" t="s">
        <v>134</v>
      </c>
      <c r="D700" s="78" t="s">
        <v>2859</v>
      </c>
      <c r="E700" s="78" t="s">
        <v>2843</v>
      </c>
      <c r="F700" s="78" t="s">
        <v>494</v>
      </c>
      <c r="G700" s="78" t="s">
        <v>4271</v>
      </c>
      <c r="H700" s="78" t="s">
        <v>4272</v>
      </c>
      <c r="I700" s="78" t="s">
        <v>2337</v>
      </c>
      <c r="J700" s="78" t="s">
        <v>2340</v>
      </c>
      <c r="K700" s="80" t="s">
        <v>134</v>
      </c>
      <c r="L700" s="81"/>
      <c r="M700" s="82"/>
      <c r="N700" s="78" t="s">
        <v>109</v>
      </c>
      <c r="O700" s="78" t="s">
        <v>2339</v>
      </c>
      <c r="P700" s="83"/>
      <c r="Q700" s="84" t="s">
        <v>214</v>
      </c>
      <c r="R700" s="84"/>
      <c r="S700" s="84"/>
      <c r="T700" s="85">
        <v>2500</v>
      </c>
      <c r="U700" s="78"/>
      <c r="V700" s="78"/>
      <c r="W700" s="78"/>
      <c r="X700" s="86">
        <v>1500</v>
      </c>
      <c r="Y700" s="86">
        <v>250</v>
      </c>
      <c r="Z700" s="87">
        <v>600</v>
      </c>
      <c r="AA700" s="88">
        <v>900</v>
      </c>
      <c r="AB700" s="89"/>
      <c r="AC700" s="90"/>
      <c r="AD700" s="91" t="str">
        <f>VLOOKUP($G700,'[1]datos totales (FINAL) 2022'!$A$2:$F$408,3,FALSE)</f>
        <v>SI</v>
      </c>
      <c r="AE700" s="78" t="str">
        <f>VLOOKUP($G700,'[1]datos totales (FINAL) 2022'!$A$2:$F$408,4,FALSE)</f>
        <v>OBJETIVO 8: PROMOVER EL CRECIMIENTO ECONÓMICO INCLUSIVO Y SOSTENIBLE, EL EMPLEO Y EL TRABAJO DECENTE PARA TODOS</v>
      </c>
      <c r="AF700" s="92">
        <f>VLOOKUP($G700,'[1]datos totales (FINAL) 2022'!$A$2:$F$408,5,FALSE)</f>
        <v>0</v>
      </c>
      <c r="AG700" s="93" t="str">
        <f>VLOOKUP($G700,'[1]datos totales (FINAL) 2022'!$A$2:$F$408,6,FALSE)</f>
        <v>También vinculado al ODS 16 (meta16.6)</v>
      </c>
    </row>
    <row r="701" spans="1:33" ht="46.5" hidden="1" customHeight="1" x14ac:dyDescent="0.25">
      <c r="A701" s="78" t="s">
        <v>2919</v>
      </c>
      <c r="B701" s="78" t="s">
        <v>3381</v>
      </c>
      <c r="C701" s="79" t="s">
        <v>134</v>
      </c>
      <c r="D701" s="78" t="s">
        <v>2859</v>
      </c>
      <c r="E701" s="78" t="s">
        <v>2843</v>
      </c>
      <c r="F701" s="78" t="s">
        <v>494</v>
      </c>
      <c r="G701" s="78" t="s">
        <v>4271</v>
      </c>
      <c r="H701" s="78" t="s">
        <v>4272</v>
      </c>
      <c r="I701" s="78" t="s">
        <v>2337</v>
      </c>
      <c r="J701" s="78" t="s">
        <v>2341</v>
      </c>
      <c r="K701" s="80" t="s">
        <v>134</v>
      </c>
      <c r="L701" s="81"/>
      <c r="M701" s="82"/>
      <c r="N701" s="78" t="s">
        <v>109</v>
      </c>
      <c r="O701" s="78" t="s">
        <v>2339</v>
      </c>
      <c r="P701" s="83"/>
      <c r="Q701" s="84" t="s">
        <v>214</v>
      </c>
      <c r="R701" s="84"/>
      <c r="S701" s="84"/>
      <c r="T701" s="85">
        <v>2500</v>
      </c>
      <c r="U701" s="78"/>
      <c r="V701" s="78"/>
      <c r="W701" s="78"/>
      <c r="X701" s="86">
        <v>2000</v>
      </c>
      <c r="Y701" s="86">
        <v>1760</v>
      </c>
      <c r="Z701" s="87">
        <v>2000</v>
      </c>
      <c r="AA701" s="88">
        <v>0</v>
      </c>
      <c r="AB701" s="89"/>
      <c r="AC701" s="90"/>
      <c r="AD701" s="91" t="str">
        <f>VLOOKUP($G701,'[1]datos totales (FINAL) 2022'!$A$2:$F$408,3,FALSE)</f>
        <v>SI</v>
      </c>
      <c r="AE701" s="78" t="str">
        <f>VLOOKUP($G701,'[1]datos totales (FINAL) 2022'!$A$2:$F$408,4,FALSE)</f>
        <v>OBJETIVO 8: PROMOVER EL CRECIMIENTO ECONÓMICO INCLUSIVO Y SOSTENIBLE, EL EMPLEO Y EL TRABAJO DECENTE PARA TODOS</v>
      </c>
      <c r="AF701" s="92">
        <f>VLOOKUP($G701,'[1]datos totales (FINAL) 2022'!$A$2:$F$408,5,FALSE)</f>
        <v>0</v>
      </c>
      <c r="AG701" s="93" t="str">
        <f>VLOOKUP($G701,'[1]datos totales (FINAL) 2022'!$A$2:$F$408,6,FALSE)</f>
        <v>También vinculado al ODS 16 (meta16.6)</v>
      </c>
    </row>
    <row r="702" spans="1:33" ht="46.5" hidden="1" customHeight="1" x14ac:dyDescent="0.25">
      <c r="A702" s="78" t="s">
        <v>2919</v>
      </c>
      <c r="B702" s="78" t="s">
        <v>3381</v>
      </c>
      <c r="C702" s="79" t="s">
        <v>134</v>
      </c>
      <c r="D702" s="78" t="s">
        <v>2859</v>
      </c>
      <c r="E702" s="78" t="s">
        <v>2843</v>
      </c>
      <c r="F702" s="78" t="s">
        <v>494</v>
      </c>
      <c r="G702" s="78" t="s">
        <v>4271</v>
      </c>
      <c r="H702" s="78" t="s">
        <v>4272</v>
      </c>
      <c r="I702" s="78" t="s">
        <v>2337</v>
      </c>
      <c r="J702" s="78" t="s">
        <v>2342</v>
      </c>
      <c r="K702" s="80" t="s">
        <v>134</v>
      </c>
      <c r="L702" s="81"/>
      <c r="M702" s="82"/>
      <c r="N702" s="78" t="s">
        <v>109</v>
      </c>
      <c r="O702" s="78" t="s">
        <v>2339</v>
      </c>
      <c r="P702" s="83"/>
      <c r="Q702" s="84" t="s">
        <v>214</v>
      </c>
      <c r="R702" s="84"/>
      <c r="S702" s="84"/>
      <c r="T702" s="85">
        <v>2000</v>
      </c>
      <c r="U702" s="78"/>
      <c r="V702" s="78"/>
      <c r="W702" s="78"/>
      <c r="X702" s="86">
        <v>2000</v>
      </c>
      <c r="Y702" s="86">
        <v>2354</v>
      </c>
      <c r="Z702" s="87">
        <v>2400</v>
      </c>
      <c r="AA702" s="88">
        <v>-400</v>
      </c>
      <c r="AB702" s="89"/>
      <c r="AC702" s="90"/>
      <c r="AD702" s="91" t="str">
        <f>VLOOKUP($G702,'[1]datos totales (FINAL) 2022'!$A$2:$F$408,3,FALSE)</f>
        <v>SI</v>
      </c>
      <c r="AE702" s="78" t="str">
        <f>VLOOKUP($G702,'[1]datos totales (FINAL) 2022'!$A$2:$F$408,4,FALSE)</f>
        <v>OBJETIVO 8: PROMOVER EL CRECIMIENTO ECONÓMICO INCLUSIVO Y SOSTENIBLE, EL EMPLEO Y EL TRABAJO DECENTE PARA TODOS</v>
      </c>
      <c r="AF702" s="92">
        <f>VLOOKUP($G702,'[1]datos totales (FINAL) 2022'!$A$2:$F$408,5,FALSE)</f>
        <v>0</v>
      </c>
      <c r="AG702" s="93" t="str">
        <f>VLOOKUP($G702,'[1]datos totales (FINAL) 2022'!$A$2:$F$408,6,FALSE)</f>
        <v>También vinculado al ODS 16 (meta16.6)</v>
      </c>
    </row>
    <row r="703" spans="1:33" ht="46.5" customHeight="1" x14ac:dyDescent="0.25">
      <c r="A703" s="78" t="s">
        <v>2919</v>
      </c>
      <c r="B703" s="78" t="s">
        <v>3381</v>
      </c>
      <c r="C703" s="79" t="s">
        <v>134</v>
      </c>
      <c r="D703" s="78" t="s">
        <v>2859</v>
      </c>
      <c r="E703" s="78" t="s">
        <v>2843</v>
      </c>
      <c r="F703" s="78" t="s">
        <v>494</v>
      </c>
      <c r="G703" s="92" t="s">
        <v>4271</v>
      </c>
      <c r="H703" s="92" t="s">
        <v>4272</v>
      </c>
      <c r="I703" s="78" t="s">
        <v>2343</v>
      </c>
      <c r="J703" s="78" t="s">
        <v>2344</v>
      </c>
      <c r="K703" s="80" t="s">
        <v>134</v>
      </c>
      <c r="L703" s="81"/>
      <c r="M703" s="82">
        <v>700</v>
      </c>
      <c r="N703" s="78" t="s">
        <v>109</v>
      </c>
      <c r="O703" s="78" t="s">
        <v>2345</v>
      </c>
      <c r="P703" s="83"/>
      <c r="Q703" s="84" t="s">
        <v>214</v>
      </c>
      <c r="R703" s="84"/>
      <c r="S703" s="84"/>
      <c r="T703" s="59">
        <v>1500</v>
      </c>
      <c r="U703" s="78"/>
      <c r="V703" s="78"/>
      <c r="W703" s="78"/>
      <c r="X703" s="86">
        <v>1000</v>
      </c>
      <c r="Y703" s="86">
        <v>500</v>
      </c>
      <c r="Z703" s="87">
        <v>700</v>
      </c>
      <c r="AA703" s="88">
        <v>300</v>
      </c>
      <c r="AB703" s="89"/>
      <c r="AC703" s="90"/>
      <c r="AD703" s="91" t="str">
        <f>VLOOKUP($G703,'[1]datos totales (FINAL) 2022'!$A$2:$F$408,3,FALSE)</f>
        <v>SI</v>
      </c>
      <c r="AE703" s="78" t="str">
        <f>VLOOKUP($G703,'[1]datos totales (FINAL) 2022'!$A$2:$F$408,4,FALSE)</f>
        <v>OBJETIVO 8: PROMOVER EL CRECIMIENTO ECONÓMICO INCLUSIVO Y SOSTENIBLE, EL EMPLEO Y EL TRABAJO DECENTE PARA TODOS</v>
      </c>
      <c r="AF703" s="92">
        <f>VLOOKUP($G703,'[1]datos totales (FINAL) 2022'!$A$2:$F$408,5,FALSE)</f>
        <v>0</v>
      </c>
      <c r="AG703" s="93" t="str">
        <f>VLOOKUP($G703,'[1]datos totales (FINAL) 2022'!$A$2:$F$408,6,FALSE)</f>
        <v>También vinculado al ODS 16 (meta16.6)</v>
      </c>
    </row>
    <row r="704" spans="1:33" ht="46.5" customHeight="1" x14ac:dyDescent="0.25">
      <c r="A704" s="78" t="s">
        <v>2919</v>
      </c>
      <c r="B704" s="78" t="s">
        <v>3381</v>
      </c>
      <c r="C704" s="79" t="s">
        <v>134</v>
      </c>
      <c r="D704" s="78" t="s">
        <v>2859</v>
      </c>
      <c r="E704" s="78" t="s">
        <v>2843</v>
      </c>
      <c r="F704" s="78" t="s">
        <v>494</v>
      </c>
      <c r="G704" s="92" t="s">
        <v>4271</v>
      </c>
      <c r="H704" s="92" t="s">
        <v>4272</v>
      </c>
      <c r="I704" s="78" t="s">
        <v>2346</v>
      </c>
      <c r="J704" s="78" t="s">
        <v>2347</v>
      </c>
      <c r="K704" s="80" t="s">
        <v>134</v>
      </c>
      <c r="L704" s="81"/>
      <c r="M704" s="82">
        <v>1500</v>
      </c>
      <c r="N704" s="78" t="s">
        <v>109</v>
      </c>
      <c r="O704" s="78" t="s">
        <v>2348</v>
      </c>
      <c r="P704" s="83"/>
      <c r="Q704" s="84" t="s">
        <v>214</v>
      </c>
      <c r="R704" s="84"/>
      <c r="S704" s="84"/>
      <c r="T704" s="59">
        <v>3000</v>
      </c>
      <c r="U704" s="78"/>
      <c r="V704" s="78"/>
      <c r="W704" s="78"/>
      <c r="X704" s="86">
        <v>2000</v>
      </c>
      <c r="Y704" s="86">
        <v>500</v>
      </c>
      <c r="Z704" s="87">
        <v>1500</v>
      </c>
      <c r="AA704" s="88">
        <v>500</v>
      </c>
      <c r="AB704" s="89"/>
      <c r="AC704" s="90"/>
      <c r="AD704" s="91" t="str">
        <f>VLOOKUP($G704,'[1]datos totales (FINAL) 2022'!$A$2:$F$408,3,FALSE)</f>
        <v>SI</v>
      </c>
      <c r="AE704" s="78" t="str">
        <f>VLOOKUP($G704,'[1]datos totales (FINAL) 2022'!$A$2:$F$408,4,FALSE)</f>
        <v>OBJETIVO 8: PROMOVER EL CRECIMIENTO ECONÓMICO INCLUSIVO Y SOSTENIBLE, EL EMPLEO Y EL TRABAJO DECENTE PARA TODOS</v>
      </c>
      <c r="AF704" s="92">
        <f>VLOOKUP($G704,'[1]datos totales (FINAL) 2022'!$A$2:$F$408,5,FALSE)</f>
        <v>0</v>
      </c>
      <c r="AG704" s="93" t="str">
        <f>VLOOKUP($G704,'[1]datos totales (FINAL) 2022'!$A$2:$F$408,6,FALSE)</f>
        <v>También vinculado al ODS 16 (meta16.6)</v>
      </c>
    </row>
    <row r="705" spans="1:33" ht="46.5" customHeight="1" x14ac:dyDescent="0.25">
      <c r="A705" s="78" t="s">
        <v>3217</v>
      </c>
      <c r="B705" s="78" t="s">
        <v>3401</v>
      </c>
      <c r="C705" s="79" t="s">
        <v>135</v>
      </c>
      <c r="D705" s="78" t="s">
        <v>2845</v>
      </c>
      <c r="E705" s="78" t="s">
        <v>2843</v>
      </c>
      <c r="F705" s="78" t="s">
        <v>3360</v>
      </c>
      <c r="G705" s="92" t="s">
        <v>3402</v>
      </c>
      <c r="H705" s="92" t="s">
        <v>3403</v>
      </c>
      <c r="I705" s="78" t="s">
        <v>1351</v>
      </c>
      <c r="J705" s="78"/>
      <c r="K705" s="80" t="s">
        <v>135</v>
      </c>
      <c r="L705" s="81">
        <v>425850</v>
      </c>
      <c r="M705" s="82">
        <v>809323.75</v>
      </c>
      <c r="N705" s="78"/>
      <c r="O705" s="78" t="s">
        <v>1352</v>
      </c>
      <c r="P705" s="83"/>
      <c r="Q705" s="84"/>
      <c r="R705" s="84" t="s">
        <v>214</v>
      </c>
      <c r="S705" s="84"/>
      <c r="T705" s="85"/>
      <c r="U705" s="78"/>
      <c r="V705" s="78"/>
      <c r="W705" s="78"/>
      <c r="X705" s="86">
        <v>425850</v>
      </c>
      <c r="Y705" s="86">
        <v>501523.04</v>
      </c>
      <c r="Z705" s="87">
        <v>809323.75</v>
      </c>
      <c r="AA705" s="88">
        <v>-383473.75</v>
      </c>
      <c r="AB705" s="89" t="s">
        <v>1353</v>
      </c>
      <c r="AC705" s="90"/>
      <c r="AD705" s="91" t="str">
        <f>VLOOKUP($G705,'[1]datos totales (FINAL) 2022'!$A$2:$F$408,3,FALSE)</f>
        <v>SI</v>
      </c>
      <c r="AE705" s="78" t="str">
        <f>VLOOKUP($G705,'[1]datos totales (FINAL) 2022'!$A$2:$F$408,4,FALSE)</f>
        <v>OBJETIVO 7: GARANTIZAR EL ACCESO A UNA ENERGÍA ASEQUIBLE, SEGURA, SOSTENIBLE Y MODERNA</v>
      </c>
      <c r="AF705" s="92">
        <f>VLOOKUP($G705,'[1]datos totales (FINAL) 2022'!$A$2:$F$408,5,FALSE)</f>
        <v>0</v>
      </c>
      <c r="AG705" s="93" t="str">
        <f>VLOOKUP($G705,'[1]datos totales (FINAL) 2022'!$A$2:$F$408,6,FALSE)</f>
        <v>También vinculado al ODS 13, ya que esta energía eléctrica procede de fuentes de origen renovable.</v>
      </c>
    </row>
    <row r="706" spans="1:33" ht="46.5" customHeight="1" x14ac:dyDescent="0.25">
      <c r="A706" s="78" t="s">
        <v>3217</v>
      </c>
      <c r="B706" s="78" t="s">
        <v>3401</v>
      </c>
      <c r="C706" s="79" t="s">
        <v>135</v>
      </c>
      <c r="D706" s="78" t="s">
        <v>2845</v>
      </c>
      <c r="E706" s="78" t="s">
        <v>2843</v>
      </c>
      <c r="F706" s="78" t="s">
        <v>3363</v>
      </c>
      <c r="G706" s="92" t="s">
        <v>3404</v>
      </c>
      <c r="H706" s="92" t="s">
        <v>3405</v>
      </c>
      <c r="I706" s="78" t="s">
        <v>1354</v>
      </c>
      <c r="J706" s="78"/>
      <c r="K706" s="80" t="s">
        <v>135</v>
      </c>
      <c r="L706" s="81">
        <v>75000</v>
      </c>
      <c r="M706" s="82">
        <v>75000</v>
      </c>
      <c r="N706" s="78"/>
      <c r="O706" s="78" t="s">
        <v>1355</v>
      </c>
      <c r="P706" s="83"/>
      <c r="Q706" s="84"/>
      <c r="R706" s="84" t="s">
        <v>214</v>
      </c>
      <c r="S706" s="84"/>
      <c r="T706" s="85"/>
      <c r="U706" s="78"/>
      <c r="V706" s="78"/>
      <c r="W706" s="78"/>
      <c r="X706" s="86">
        <v>75000</v>
      </c>
      <c r="Y706" s="86">
        <v>34481.75</v>
      </c>
      <c r="Z706" s="87">
        <v>75000</v>
      </c>
      <c r="AA706" s="88">
        <v>0</v>
      </c>
      <c r="AB706" s="89"/>
      <c r="AC706" s="90"/>
      <c r="AD706" s="91" t="str">
        <f>VLOOKUP($G706,'[1]datos totales (FINAL) 2022'!$A$2:$F$408,3,FALSE)</f>
        <v>SI</v>
      </c>
      <c r="AE706" s="78" t="str">
        <f>VLOOKUP($G706,'[1]datos totales (FINAL) 2022'!$A$2:$F$408,4,FALSE)</f>
        <v>OBJETIVO 6: GARANTIZAR LA DISPONIBILIDAD DE AGUA Y SU GESTIÓN SOSTENIBLE Y EL SANEAMIENTO PARA TODOS</v>
      </c>
      <c r="AF706" s="92">
        <f>VLOOKUP($G706,'[1]datos totales (FINAL) 2022'!$A$2:$F$408,5,FALSE)</f>
        <v>0</v>
      </c>
      <c r="AG706" s="93">
        <f>VLOOKUP($G706,'[1]datos totales (FINAL) 2022'!$A$2:$F$408,6,FALSE)</f>
        <v>0</v>
      </c>
    </row>
    <row r="707" spans="1:33" ht="46.5" customHeight="1" x14ac:dyDescent="0.25">
      <c r="A707" s="78" t="s">
        <v>3217</v>
      </c>
      <c r="B707" s="78" t="s">
        <v>3401</v>
      </c>
      <c r="C707" s="79" t="s">
        <v>135</v>
      </c>
      <c r="D707" s="78" t="s">
        <v>2845</v>
      </c>
      <c r="E707" s="78" t="s">
        <v>2843</v>
      </c>
      <c r="F707" s="78" t="s">
        <v>3386</v>
      </c>
      <c r="G707" s="92" t="s">
        <v>3406</v>
      </c>
      <c r="H707" s="92" t="s">
        <v>3407</v>
      </c>
      <c r="I707" s="78" t="s">
        <v>1356</v>
      </c>
      <c r="J707" s="78"/>
      <c r="K707" s="80" t="s">
        <v>135</v>
      </c>
      <c r="L707" s="81">
        <v>5000</v>
      </c>
      <c r="M707" s="82">
        <v>7500</v>
      </c>
      <c r="N707" s="78"/>
      <c r="O707" s="78" t="s">
        <v>1357</v>
      </c>
      <c r="P707" s="83"/>
      <c r="Q707" s="84"/>
      <c r="R707" s="84" t="s">
        <v>214</v>
      </c>
      <c r="S707" s="84"/>
      <c r="T707" s="85"/>
      <c r="U707" s="78"/>
      <c r="V707" s="78"/>
      <c r="W707" s="78"/>
      <c r="X707" s="86">
        <v>5000</v>
      </c>
      <c r="Y707" s="86">
        <v>0</v>
      </c>
      <c r="Z707" s="87">
        <v>7500</v>
      </c>
      <c r="AA707" s="88">
        <v>-2500</v>
      </c>
      <c r="AB707" s="89" t="s">
        <v>1358</v>
      </c>
      <c r="AC707" s="90"/>
      <c r="AD707" s="91" t="str">
        <f>VLOOKUP($G707,'[1]datos totales (FINAL) 2022'!$A$2:$F$408,3,FALSE)</f>
        <v>SI</v>
      </c>
      <c r="AE707" s="78" t="str">
        <f>VLOOKUP($G707,'[1]datos totales (FINAL) 2022'!$A$2:$F$408,4,FALSE)</f>
        <v>OBJETIVO 7: GARANTIZAR EL ACCESO A UNA ENERGÍA ASEQUIBLE, SEGURA, SOSTENIBLE Y MODERNA</v>
      </c>
      <c r="AF707" s="92">
        <f>VLOOKUP($G707,'[1]datos totales (FINAL) 2022'!$A$2:$F$408,5,FALSE)</f>
        <v>0</v>
      </c>
      <c r="AG707" s="93">
        <f>VLOOKUP($G707,'[1]datos totales (FINAL) 2022'!$A$2:$F$408,6,FALSE)</f>
        <v>0</v>
      </c>
    </row>
    <row r="708" spans="1:33" ht="46.5" customHeight="1" x14ac:dyDescent="0.25">
      <c r="A708" s="78" t="s">
        <v>3217</v>
      </c>
      <c r="B708" s="78" t="s">
        <v>3401</v>
      </c>
      <c r="C708" s="79" t="s">
        <v>135</v>
      </c>
      <c r="D708" s="78" t="s">
        <v>2845</v>
      </c>
      <c r="E708" s="78" t="s">
        <v>2843</v>
      </c>
      <c r="F708" s="78" t="s">
        <v>3366</v>
      </c>
      <c r="G708" s="92" t="s">
        <v>3408</v>
      </c>
      <c r="H708" s="92" t="s">
        <v>3409</v>
      </c>
      <c r="I708" s="78" t="s">
        <v>1359</v>
      </c>
      <c r="J708" s="78"/>
      <c r="K708" s="80" t="s">
        <v>135</v>
      </c>
      <c r="L708" s="81">
        <v>20000</v>
      </c>
      <c r="M708" s="82">
        <v>20000</v>
      </c>
      <c r="N708" s="78"/>
      <c r="O708" s="78" t="s">
        <v>1360</v>
      </c>
      <c r="P708" s="83"/>
      <c r="Q708" s="84"/>
      <c r="R708" s="84" t="s">
        <v>214</v>
      </c>
      <c r="S708" s="84"/>
      <c r="T708" s="85"/>
      <c r="U708" s="78"/>
      <c r="V708" s="78"/>
      <c r="W708" s="78"/>
      <c r="X708" s="86">
        <v>20000</v>
      </c>
      <c r="Y708" s="86">
        <v>8001</v>
      </c>
      <c r="Z708" s="87">
        <v>20000</v>
      </c>
      <c r="AA708" s="88">
        <v>0</v>
      </c>
      <c r="AB708" s="89"/>
      <c r="AC708" s="90"/>
      <c r="AD708" s="91" t="str">
        <f>VLOOKUP($G708,'[1]datos totales (FINAL) 2022'!$A$2:$F$408,3,FALSE)</f>
        <v>SI</v>
      </c>
      <c r="AE708" s="78" t="str">
        <f>VLOOKUP($G708,'[1]datos totales (FINAL) 2022'!$A$2:$F$408,4,FALSE)</f>
        <v>OBJETIVO 7: GARANTIZAR EL ACCESO A UNA ENERGÍA ASEQUIBLE, SEGURA, SOSTENIBLE Y MODERNA</v>
      </c>
      <c r="AF708" s="92">
        <f>VLOOKUP($G708,'[1]datos totales (FINAL) 2022'!$A$2:$F$408,5,FALSE)</f>
        <v>0</v>
      </c>
      <c r="AG708" s="93">
        <f>VLOOKUP($G708,'[1]datos totales (FINAL) 2022'!$A$2:$F$408,6,FALSE)</f>
        <v>0</v>
      </c>
    </row>
    <row r="709" spans="1:33" ht="46.5" customHeight="1" x14ac:dyDescent="0.25">
      <c r="A709" s="78" t="s">
        <v>3217</v>
      </c>
      <c r="B709" s="78" t="s">
        <v>3401</v>
      </c>
      <c r="C709" s="79" t="s">
        <v>135</v>
      </c>
      <c r="D709" s="78" t="s">
        <v>2845</v>
      </c>
      <c r="E709" s="78" t="s">
        <v>2843</v>
      </c>
      <c r="F709" s="78" t="s">
        <v>3369</v>
      </c>
      <c r="G709" s="92" t="s">
        <v>3410</v>
      </c>
      <c r="H709" s="92" t="s">
        <v>3411</v>
      </c>
      <c r="I709" s="78" t="s">
        <v>1329</v>
      </c>
      <c r="J709" s="78"/>
      <c r="K709" s="80" t="s">
        <v>135</v>
      </c>
      <c r="L709" s="81">
        <v>398104.63</v>
      </c>
      <c r="M709" s="82">
        <v>398104.63</v>
      </c>
      <c r="N709" s="78"/>
      <c r="O709" s="78" t="s">
        <v>1361</v>
      </c>
      <c r="P709" s="83"/>
      <c r="Q709" s="84"/>
      <c r="R709" s="84" t="s">
        <v>214</v>
      </c>
      <c r="S709" s="84"/>
      <c r="T709" s="85"/>
      <c r="U709" s="78"/>
      <c r="V709" s="78"/>
      <c r="W709" s="78"/>
      <c r="X709" s="86">
        <v>398104.63</v>
      </c>
      <c r="Y709" s="86">
        <v>398104.63</v>
      </c>
      <c r="Z709" s="87">
        <v>398104.63</v>
      </c>
      <c r="AA709" s="88">
        <v>0</v>
      </c>
      <c r="AB709" s="89"/>
      <c r="AC709" s="90"/>
      <c r="AD709" s="91" t="str">
        <f>VLOOKUP($G709,'[1]datos totales (FINAL) 2022'!$A$2:$F$408,3,FALSE)</f>
        <v>SI</v>
      </c>
      <c r="AE709" s="78" t="str">
        <f>VLOOKUP($G709,'[1]datos totales (FINAL) 2022'!$A$2:$F$408,4,FALSE)</f>
        <v>OBJETIVO 8: PROMOVER EL CRECIMIENTO ECONÓMICO INCLUSIVO Y SOSTENIBLE, EL EMPLEO Y EL TRABAJO DECENTE PARA TODOS</v>
      </c>
      <c r="AF709" s="92" t="str">
        <f>VLOOKUP($G709,'[1]datos totales (FINAL) 2022'!$A$2:$F$408,5,FALSE)</f>
        <v>Meta 8.5</v>
      </c>
      <c r="AG709" s="93" t="str">
        <f>VLOOKUP($G709,'[1]datos totales (FINAL) 2022'!$A$2:$F$408,6,FALSE)</f>
        <v xml:space="preserve">ODS 10 (meta 10.2) </v>
      </c>
    </row>
    <row r="710" spans="1:33" ht="46.5" customHeight="1" x14ac:dyDescent="0.25">
      <c r="A710" s="78" t="s">
        <v>3217</v>
      </c>
      <c r="B710" s="78" t="s">
        <v>3401</v>
      </c>
      <c r="C710" s="79" t="s">
        <v>135</v>
      </c>
      <c r="D710" s="78" t="s">
        <v>2845</v>
      </c>
      <c r="E710" s="78" t="s">
        <v>2843</v>
      </c>
      <c r="F710" s="78" t="s">
        <v>3220</v>
      </c>
      <c r="G710" s="92" t="s">
        <v>3412</v>
      </c>
      <c r="H710" s="92" t="s">
        <v>3413</v>
      </c>
      <c r="I710" s="78" t="s">
        <v>1362</v>
      </c>
      <c r="J710" s="78"/>
      <c r="K710" s="80" t="s">
        <v>135</v>
      </c>
      <c r="L710" s="81">
        <v>295278.90000000002</v>
      </c>
      <c r="M710" s="82">
        <v>295278.90000000002</v>
      </c>
      <c r="N710" s="78"/>
      <c r="O710" s="78" t="s">
        <v>1363</v>
      </c>
      <c r="P710" s="83"/>
      <c r="Q710" s="84"/>
      <c r="R710" s="84" t="s">
        <v>214</v>
      </c>
      <c r="S710" s="84"/>
      <c r="T710" s="85"/>
      <c r="U710" s="78"/>
      <c r="V710" s="78"/>
      <c r="W710" s="78"/>
      <c r="X710" s="86">
        <v>295278.90000000002</v>
      </c>
      <c r="Y710" s="86">
        <v>295835.94</v>
      </c>
      <c r="Z710" s="87">
        <v>295278.90000000002</v>
      </c>
      <c r="AA710" s="88">
        <v>0</v>
      </c>
      <c r="AB710" s="89"/>
      <c r="AC710" s="90"/>
      <c r="AD710" s="91" t="str">
        <f>VLOOKUP($G710,'[1]datos totales (FINAL) 2022'!$A$2:$F$408,3,FALSE)</f>
        <v>SI</v>
      </c>
      <c r="AE710" s="78" t="str">
        <f>VLOOKUP($G710,'[1]datos totales (FINAL) 2022'!$A$2:$F$408,4,FALSE)</f>
        <v>OBJETIVO 8: PROMOVER EL CRECIMIENTO ECONÓMICO INCLUSIVO Y SOSTENIBLE, EL EMPLEO Y EL TRABAJO DECENTE PARA TODOS</v>
      </c>
      <c r="AF710" s="92">
        <f>VLOOKUP($G710,'[1]datos totales (FINAL) 2022'!$A$2:$F$408,5,FALSE)</f>
        <v>0</v>
      </c>
      <c r="AG710" s="93">
        <f>VLOOKUP($G710,'[1]datos totales (FINAL) 2022'!$A$2:$F$408,6,FALSE)</f>
        <v>0</v>
      </c>
    </row>
    <row r="711" spans="1:33" ht="46.5" customHeight="1" x14ac:dyDescent="0.25">
      <c r="A711" s="78" t="s">
        <v>3217</v>
      </c>
      <c r="B711" s="78" t="s">
        <v>3401</v>
      </c>
      <c r="C711" s="79" t="s">
        <v>135</v>
      </c>
      <c r="D711" s="78" t="s">
        <v>2845</v>
      </c>
      <c r="E711" s="78" t="s">
        <v>2843</v>
      </c>
      <c r="F711" s="78" t="s">
        <v>2927</v>
      </c>
      <c r="G711" s="92" t="s">
        <v>3414</v>
      </c>
      <c r="H711" s="92" t="s">
        <v>3415</v>
      </c>
      <c r="I711" s="78" t="s">
        <v>1364</v>
      </c>
      <c r="J711" s="78"/>
      <c r="K711" s="80" t="s">
        <v>135</v>
      </c>
      <c r="L711" s="81">
        <v>139971.60999999999</v>
      </c>
      <c r="M711" s="82">
        <v>139971.60999999999</v>
      </c>
      <c r="N711" s="78"/>
      <c r="O711" s="78" t="s">
        <v>1365</v>
      </c>
      <c r="P711" s="83"/>
      <c r="Q711" s="84"/>
      <c r="R711" s="84" t="s">
        <v>214</v>
      </c>
      <c r="S711" s="84"/>
      <c r="T711" s="85"/>
      <c r="U711" s="78"/>
      <c r="V711" s="78"/>
      <c r="W711" s="78"/>
      <c r="X711" s="86">
        <v>139971.60999999999</v>
      </c>
      <c r="Y711" s="86">
        <v>145578.29</v>
      </c>
      <c r="Z711" s="87">
        <v>139971.60999999999</v>
      </c>
      <c r="AA711" s="88">
        <v>0</v>
      </c>
      <c r="AB711" s="89"/>
      <c r="AC711" s="90"/>
      <c r="AD711" s="91" t="str">
        <f>VLOOKUP($G711,'[1]datos totales (FINAL) 2022'!$A$2:$F$408,3,FALSE)</f>
        <v>SI</v>
      </c>
      <c r="AE711" s="78" t="str">
        <f>VLOOKUP($G711,'[1]datos totales (FINAL) 2022'!$A$2:$F$408,4,FALSE)</f>
        <v>OBJETIVO 8: PROMOVER EL CRECIMIENTO ECONÓMICO INCLUSIVO Y SOSTENIBLE, EL EMPLEO Y EL TRABAJO DECENTE PARA TODOS</v>
      </c>
      <c r="AF711" s="92">
        <f>VLOOKUP($G711,'[1]datos totales (FINAL) 2022'!$A$2:$F$408,5,FALSE)</f>
        <v>0</v>
      </c>
      <c r="AG711" s="93" t="str">
        <f>VLOOKUP($G711,'[1]datos totales (FINAL) 2022'!$A$2:$F$408,6,FALSE)</f>
        <v>ODS 4</v>
      </c>
    </row>
    <row r="712" spans="1:33" ht="46.5" customHeight="1" x14ac:dyDescent="0.25">
      <c r="A712" s="78" t="s">
        <v>3217</v>
      </c>
      <c r="B712" s="78" t="s">
        <v>3401</v>
      </c>
      <c r="C712" s="79" t="s">
        <v>135</v>
      </c>
      <c r="D712" s="78" t="s">
        <v>2845</v>
      </c>
      <c r="E712" s="78" t="s">
        <v>2843</v>
      </c>
      <c r="F712" s="78" t="s">
        <v>3376</v>
      </c>
      <c r="G712" s="92" t="s">
        <v>3416</v>
      </c>
      <c r="H712" s="92" t="s">
        <v>3417</v>
      </c>
      <c r="I712" s="78" t="s">
        <v>1335</v>
      </c>
      <c r="J712" s="78"/>
      <c r="K712" s="80" t="s">
        <v>135</v>
      </c>
      <c r="L712" s="81">
        <v>238660</v>
      </c>
      <c r="M712" s="82">
        <v>203885.57</v>
      </c>
      <c r="N712" s="78"/>
      <c r="O712" s="78" t="s">
        <v>1366</v>
      </c>
      <c r="P712" s="83"/>
      <c r="Q712" s="84"/>
      <c r="R712" s="84" t="s">
        <v>214</v>
      </c>
      <c r="S712" s="84"/>
      <c r="T712" s="85"/>
      <c r="U712" s="78"/>
      <c r="V712" s="78"/>
      <c r="W712" s="78"/>
      <c r="X712" s="86">
        <v>238660</v>
      </c>
      <c r="Y712" s="86">
        <v>209796.12</v>
      </c>
      <c r="Z712" s="87">
        <v>203885.57</v>
      </c>
      <c r="AA712" s="88">
        <v>34774.429999999993</v>
      </c>
      <c r="AB712" s="89" t="s">
        <v>1367</v>
      </c>
      <c r="AC712" s="90"/>
      <c r="AD712" s="91" t="str">
        <f>VLOOKUP($G712,'[1]datos totales (FINAL) 2022'!$A$2:$F$408,3,FALSE)</f>
        <v>SI</v>
      </c>
      <c r="AE712" s="78" t="str">
        <f>VLOOKUP($G712,'[1]datos totales (FINAL) 2022'!$A$2:$F$408,4,FALSE)</f>
        <v>OBJETIVO 8: PROMOVER EL CRECIMIENTO ECONÓMICO INCLUSIVO Y SOSTENIBLE, EL EMPLEO Y EL TRABAJO DECENTE PARA TODOS</v>
      </c>
      <c r="AF712" s="92">
        <f>VLOOKUP($G712,'[1]datos totales (FINAL) 2022'!$A$2:$F$408,5,FALSE)</f>
        <v>0</v>
      </c>
      <c r="AG712" s="93" t="str">
        <f>VLOOKUP($G712,'[1]datos totales (FINAL) 2022'!$A$2:$F$408,6,FALSE)</f>
        <v>También ODS 6 y 15</v>
      </c>
    </row>
    <row r="713" spans="1:33" ht="46.5" customHeight="1" x14ac:dyDescent="0.25">
      <c r="A713" s="78" t="s">
        <v>2919</v>
      </c>
      <c r="B713" s="78" t="s">
        <v>3401</v>
      </c>
      <c r="C713" s="79" t="s">
        <v>136</v>
      </c>
      <c r="D713" s="78" t="s">
        <v>2845</v>
      </c>
      <c r="E713" s="78" t="s">
        <v>2843</v>
      </c>
      <c r="F713" s="78" t="s">
        <v>494</v>
      </c>
      <c r="G713" s="92" t="s">
        <v>4273</v>
      </c>
      <c r="H713" s="92" t="s">
        <v>4274</v>
      </c>
      <c r="I713" s="78" t="s">
        <v>2283</v>
      </c>
      <c r="J713" s="78"/>
      <c r="K713" s="80" t="s">
        <v>136</v>
      </c>
      <c r="L713" s="81">
        <v>6500</v>
      </c>
      <c r="M713" s="82">
        <v>6500</v>
      </c>
      <c r="N713" s="78"/>
      <c r="O713" s="78">
        <v>22000</v>
      </c>
      <c r="P713" s="83"/>
      <c r="Q713" s="84"/>
      <c r="R713" s="84" t="s">
        <v>214</v>
      </c>
      <c r="S713" s="84"/>
      <c r="T713" s="85"/>
      <c r="U713" s="78"/>
      <c r="V713" s="78"/>
      <c r="W713" s="78"/>
      <c r="X713" s="86">
        <v>3000</v>
      </c>
      <c r="Y713" s="86">
        <v>3000</v>
      </c>
      <c r="Z713" s="87">
        <v>3000</v>
      </c>
      <c r="AA713" s="105">
        <v>0</v>
      </c>
      <c r="AB713" s="89"/>
      <c r="AC713" s="90"/>
      <c r="AD713" s="91" t="str">
        <f>VLOOKUP($G713,'[1]datos totales (FINAL) 2022'!$A$2:$F$408,3,FALSE)</f>
        <v>SI</v>
      </c>
      <c r="AE713" s="78" t="str">
        <f>VLOOKUP($G713,'[1]datos totales (FINAL) 2022'!$A$2:$F$408,4,FALSE)</f>
        <v>OBJETIVO 8: PROMOVER EL CRECIMIENTO ECONÓMICO INCLUSIVO Y SOSTENIBLE, EL EMPLEO Y EL TRABAJO DECENTE PARA TODOS</v>
      </c>
      <c r="AF713" s="92">
        <f>VLOOKUP($G713,'[1]datos totales (FINAL) 2022'!$A$2:$F$408,5,FALSE)</f>
        <v>0</v>
      </c>
      <c r="AG713" s="93" t="str">
        <f>VLOOKUP($G713,'[1]datos totales (FINAL) 2022'!$A$2:$F$408,6,FALSE)</f>
        <v>ODS 16 (meta 16.6)</v>
      </c>
    </row>
    <row r="714" spans="1:33" ht="46.5" customHeight="1" x14ac:dyDescent="0.25">
      <c r="A714" s="78" t="s">
        <v>2919</v>
      </c>
      <c r="B714" s="78" t="s">
        <v>3401</v>
      </c>
      <c r="C714" s="79" t="s">
        <v>136</v>
      </c>
      <c r="D714" s="78" t="s">
        <v>2859</v>
      </c>
      <c r="E714" s="78" t="s">
        <v>2843</v>
      </c>
      <c r="F714" s="78" t="s">
        <v>494</v>
      </c>
      <c r="G714" s="92" t="s">
        <v>4275</v>
      </c>
      <c r="H714" s="92" t="s">
        <v>4276</v>
      </c>
      <c r="I714" s="78" t="s">
        <v>2284</v>
      </c>
      <c r="J714" s="78"/>
      <c r="K714" s="80" t="s">
        <v>136</v>
      </c>
      <c r="L714" s="81"/>
      <c r="M714" s="82">
        <v>1000</v>
      </c>
      <c r="N714" s="78"/>
      <c r="O714" s="78">
        <v>22002</v>
      </c>
      <c r="P714" s="83"/>
      <c r="Q714" s="84"/>
      <c r="R714" s="84" t="s">
        <v>214</v>
      </c>
      <c r="S714" s="84"/>
      <c r="T714" s="85"/>
      <c r="U714" s="78"/>
      <c r="V714" s="78"/>
      <c r="W714" s="78"/>
      <c r="X714" s="86">
        <v>1000</v>
      </c>
      <c r="Y714" s="86">
        <v>1000</v>
      </c>
      <c r="Z714" s="87">
        <v>1000</v>
      </c>
      <c r="AA714" s="105">
        <v>0</v>
      </c>
      <c r="AB714" s="89"/>
      <c r="AC714" s="90"/>
      <c r="AD714" s="91" t="str">
        <f>VLOOKUP($G714,'[1]datos totales (FINAL) 2022'!$A$2:$F$408,3,FALSE)</f>
        <v>SI</v>
      </c>
      <c r="AE714" s="78" t="str">
        <f>VLOOKUP($G714,'[1]datos totales (FINAL) 2022'!$A$2:$F$408,4,FALSE)</f>
        <v>OBJETIVO 4: GARANTIZAR UNA EDUCACIÓN INCLUSIVA, EQUITATIVA Y DE CALIDAD Y PROMOVER OPORTUNIDADES DE APRENDIZAJE DURANTE TODA LA VIDA PARA TODOS</v>
      </c>
      <c r="AF714" s="92">
        <f>VLOOKUP($G714,'[1]datos totales (FINAL) 2022'!$A$2:$F$408,5,FALSE)</f>
        <v>0</v>
      </c>
      <c r="AG714" s="93" t="str">
        <f>VLOOKUP($G714,'[1]datos totales (FINAL) 2022'!$A$2:$F$408,6,FALSE)</f>
        <v>También vinculado al ODS 16 (meta 16.6)</v>
      </c>
    </row>
    <row r="715" spans="1:33" ht="46.5" customHeight="1" x14ac:dyDescent="0.25">
      <c r="A715" s="78" t="s">
        <v>2919</v>
      </c>
      <c r="B715" s="78" t="s">
        <v>3401</v>
      </c>
      <c r="C715" s="79" t="s">
        <v>136</v>
      </c>
      <c r="D715" s="78" t="s">
        <v>2859</v>
      </c>
      <c r="E715" s="78" t="s">
        <v>2843</v>
      </c>
      <c r="F715" s="78" t="s">
        <v>494</v>
      </c>
      <c r="G715" s="92" t="s">
        <v>4275</v>
      </c>
      <c r="H715" s="92" t="s">
        <v>4276</v>
      </c>
      <c r="I715" s="78" t="s">
        <v>972</v>
      </c>
      <c r="J715" s="78"/>
      <c r="K715" s="80" t="s">
        <v>136</v>
      </c>
      <c r="L715" s="81"/>
      <c r="M715" s="82">
        <v>700</v>
      </c>
      <c r="N715" s="78"/>
      <c r="O715" s="78">
        <v>22609</v>
      </c>
      <c r="P715" s="83"/>
      <c r="Q715" s="84"/>
      <c r="R715" s="84" t="s">
        <v>214</v>
      </c>
      <c r="S715" s="84"/>
      <c r="T715" s="85"/>
      <c r="U715" s="78"/>
      <c r="V715" s="78"/>
      <c r="W715" s="78"/>
      <c r="X715" s="86">
        <v>700</v>
      </c>
      <c r="Y715" s="86">
        <v>700</v>
      </c>
      <c r="Z715" s="87">
        <v>700</v>
      </c>
      <c r="AA715" s="105">
        <v>0</v>
      </c>
      <c r="AB715" s="89"/>
      <c r="AC715" s="90"/>
      <c r="AD715" s="91" t="str">
        <f>VLOOKUP($G715,'[1]datos totales (FINAL) 2022'!$A$2:$F$408,3,FALSE)</f>
        <v>SI</v>
      </c>
      <c r="AE715" s="78" t="str">
        <f>VLOOKUP($G715,'[1]datos totales (FINAL) 2022'!$A$2:$F$408,4,FALSE)</f>
        <v>OBJETIVO 4: GARANTIZAR UNA EDUCACIÓN INCLUSIVA, EQUITATIVA Y DE CALIDAD Y PROMOVER OPORTUNIDADES DE APRENDIZAJE DURANTE TODA LA VIDA PARA TODOS</v>
      </c>
      <c r="AF715" s="92">
        <f>VLOOKUP($G715,'[1]datos totales (FINAL) 2022'!$A$2:$F$408,5,FALSE)</f>
        <v>0</v>
      </c>
      <c r="AG715" s="93" t="str">
        <f>VLOOKUP($G715,'[1]datos totales (FINAL) 2022'!$A$2:$F$408,6,FALSE)</f>
        <v>También vinculado al ODS 16 (meta 16.6)</v>
      </c>
    </row>
    <row r="716" spans="1:33" ht="46.5" customHeight="1" x14ac:dyDescent="0.25">
      <c r="A716" s="78" t="s">
        <v>2919</v>
      </c>
      <c r="B716" s="78" t="s">
        <v>3401</v>
      </c>
      <c r="C716" s="79" t="s">
        <v>136</v>
      </c>
      <c r="D716" s="78" t="s">
        <v>2859</v>
      </c>
      <c r="E716" s="78" t="s">
        <v>2843</v>
      </c>
      <c r="F716" s="78" t="s">
        <v>494</v>
      </c>
      <c r="G716" s="92" t="s">
        <v>4275</v>
      </c>
      <c r="H716" s="92" t="s">
        <v>4276</v>
      </c>
      <c r="I716" s="78" t="s">
        <v>2287</v>
      </c>
      <c r="J716" s="78"/>
      <c r="K716" s="80" t="s">
        <v>136</v>
      </c>
      <c r="L716" s="81">
        <v>1600</v>
      </c>
      <c r="M716" s="82">
        <v>1600</v>
      </c>
      <c r="N716" s="78"/>
      <c r="O716" s="78">
        <v>23102</v>
      </c>
      <c r="P716" s="83"/>
      <c r="Q716" s="84"/>
      <c r="R716" s="84" t="s">
        <v>214</v>
      </c>
      <c r="S716" s="84"/>
      <c r="T716" s="85"/>
      <c r="U716" s="78"/>
      <c r="V716" s="78"/>
      <c r="W716" s="78"/>
      <c r="X716" s="86">
        <v>500</v>
      </c>
      <c r="Y716" s="86">
        <v>500</v>
      </c>
      <c r="Z716" s="87">
        <v>500</v>
      </c>
      <c r="AA716" s="105">
        <v>0</v>
      </c>
      <c r="AB716" s="89"/>
      <c r="AC716" s="90"/>
      <c r="AD716" s="91" t="str">
        <f>VLOOKUP($G716,'[1]datos totales (FINAL) 2022'!$A$2:$F$408,3,FALSE)</f>
        <v>SI</v>
      </c>
      <c r="AE716" s="78" t="str">
        <f>VLOOKUP($G716,'[1]datos totales (FINAL) 2022'!$A$2:$F$408,4,FALSE)</f>
        <v>OBJETIVO 4: GARANTIZAR UNA EDUCACIÓN INCLUSIVA, EQUITATIVA Y DE CALIDAD Y PROMOVER OPORTUNIDADES DE APRENDIZAJE DURANTE TODA LA VIDA PARA TODOS</v>
      </c>
      <c r="AF716" s="92">
        <f>VLOOKUP($G716,'[1]datos totales (FINAL) 2022'!$A$2:$F$408,5,FALSE)</f>
        <v>0</v>
      </c>
      <c r="AG716" s="93" t="str">
        <f>VLOOKUP($G716,'[1]datos totales (FINAL) 2022'!$A$2:$F$408,6,FALSE)</f>
        <v>También vinculado al ODS 16 (meta 16.6)</v>
      </c>
    </row>
    <row r="717" spans="1:33" ht="46.5" customHeight="1" x14ac:dyDescent="0.25">
      <c r="A717" s="78" t="s">
        <v>2919</v>
      </c>
      <c r="B717" s="78" t="s">
        <v>3401</v>
      </c>
      <c r="C717" s="79" t="s">
        <v>136</v>
      </c>
      <c r="D717" s="78" t="s">
        <v>2859</v>
      </c>
      <c r="E717" s="78" t="s">
        <v>2843</v>
      </c>
      <c r="F717" s="78" t="s">
        <v>494</v>
      </c>
      <c r="G717" s="92" t="s">
        <v>4275</v>
      </c>
      <c r="H717" s="92" t="s">
        <v>4276</v>
      </c>
      <c r="I717" s="78" t="s">
        <v>2285</v>
      </c>
      <c r="J717" s="78"/>
      <c r="K717" s="80" t="s">
        <v>136</v>
      </c>
      <c r="L717" s="81"/>
      <c r="M717" s="82">
        <v>2900</v>
      </c>
      <c r="N717" s="78"/>
      <c r="O717" s="78" t="s">
        <v>2286</v>
      </c>
      <c r="P717" s="83"/>
      <c r="Q717" s="84"/>
      <c r="R717" s="84" t="s">
        <v>214</v>
      </c>
      <c r="S717" s="84"/>
      <c r="T717" s="85"/>
      <c r="U717" s="78"/>
      <c r="V717" s="78"/>
      <c r="W717" s="78"/>
      <c r="X717" s="86">
        <v>2900</v>
      </c>
      <c r="Y717" s="86">
        <v>2900</v>
      </c>
      <c r="Z717" s="87">
        <v>2900</v>
      </c>
      <c r="AA717" s="105">
        <v>0</v>
      </c>
      <c r="AB717" s="89"/>
      <c r="AC717" s="90"/>
      <c r="AD717" s="91" t="str">
        <f>VLOOKUP($G717,'[1]datos totales (FINAL) 2022'!$A$2:$F$408,3,FALSE)</f>
        <v>SI</v>
      </c>
      <c r="AE717" s="78" t="str">
        <f>VLOOKUP($G717,'[1]datos totales (FINAL) 2022'!$A$2:$F$408,4,FALSE)</f>
        <v>OBJETIVO 4: GARANTIZAR UNA EDUCACIÓN INCLUSIVA, EQUITATIVA Y DE CALIDAD Y PROMOVER OPORTUNIDADES DE APRENDIZAJE DURANTE TODA LA VIDA PARA TODOS</v>
      </c>
      <c r="AF717" s="92">
        <f>VLOOKUP($G717,'[1]datos totales (FINAL) 2022'!$A$2:$F$408,5,FALSE)</f>
        <v>0</v>
      </c>
      <c r="AG717" s="93" t="str">
        <f>VLOOKUP($G717,'[1]datos totales (FINAL) 2022'!$A$2:$F$408,6,FALSE)</f>
        <v>También vinculado al ODS 16 (meta 16.6)</v>
      </c>
    </row>
    <row r="718" spans="1:33" ht="46.5" customHeight="1" x14ac:dyDescent="0.25">
      <c r="A718" s="78" t="s">
        <v>3217</v>
      </c>
      <c r="B718" s="78" t="s">
        <v>3418</v>
      </c>
      <c r="C718" s="79" t="s">
        <v>137</v>
      </c>
      <c r="D718" s="78" t="s">
        <v>2845</v>
      </c>
      <c r="E718" s="78" t="s">
        <v>2843</v>
      </c>
      <c r="F718" s="78" t="s">
        <v>3264</v>
      </c>
      <c r="G718" s="92" t="s">
        <v>3419</v>
      </c>
      <c r="H718" s="92" t="s">
        <v>3420</v>
      </c>
      <c r="I718" s="78" t="s">
        <v>1385</v>
      </c>
      <c r="J718" s="78" t="s">
        <v>1386</v>
      </c>
      <c r="K718" s="80" t="s">
        <v>137</v>
      </c>
      <c r="L718" s="81">
        <v>5000</v>
      </c>
      <c r="M718" s="82">
        <v>5000</v>
      </c>
      <c r="N718" s="78"/>
      <c r="O718" s="78" t="s">
        <v>1387</v>
      </c>
      <c r="P718" s="83"/>
      <c r="Q718" s="84"/>
      <c r="R718" s="84" t="s">
        <v>214</v>
      </c>
      <c r="S718" s="84"/>
      <c r="T718" s="85"/>
      <c r="U718" s="78"/>
      <c r="V718" s="78"/>
      <c r="W718" s="78"/>
      <c r="X718" s="86">
        <v>5000</v>
      </c>
      <c r="Y718" s="86">
        <v>3167.66</v>
      </c>
      <c r="Z718" s="87">
        <v>5000</v>
      </c>
      <c r="AA718" s="88">
        <v>0</v>
      </c>
      <c r="AB718" s="89"/>
      <c r="AC718" s="90"/>
      <c r="AD718" s="91" t="str">
        <f>VLOOKUP($G718,'[1]datos totales (FINAL) 2022'!$A$2:$F$408,3,FALSE)</f>
        <v>SI</v>
      </c>
      <c r="AE718" s="78" t="str">
        <f>VLOOKUP($G718,'[1]datos totales (FINAL) 2022'!$A$2:$F$408,4,FALSE)</f>
        <v>OBJETIVO 9: CONSTRUIR INFRAESTRUCTURAS RESILIENTES, PROMOVER LA INDUSTRIALIZACIÓN SOSTENIBLE Y FOMENTAR LA INNOVACIÓN</v>
      </c>
      <c r="AF718" s="92">
        <f>VLOOKUP($G718,'[1]datos totales (FINAL) 2022'!$A$2:$F$408,5,FALSE)</f>
        <v>0</v>
      </c>
      <c r="AG718" s="93">
        <f>VLOOKUP($G718,'[1]datos totales (FINAL) 2022'!$A$2:$F$408,6,FALSE)</f>
        <v>0</v>
      </c>
    </row>
    <row r="719" spans="1:33" ht="46.5" customHeight="1" x14ac:dyDescent="0.25">
      <c r="A719" s="78" t="s">
        <v>3217</v>
      </c>
      <c r="B719" s="78" t="s">
        <v>3418</v>
      </c>
      <c r="C719" s="79" t="s">
        <v>137</v>
      </c>
      <c r="D719" s="78" t="s">
        <v>2845</v>
      </c>
      <c r="E719" s="78" t="s">
        <v>2843</v>
      </c>
      <c r="F719" s="78" t="s">
        <v>3360</v>
      </c>
      <c r="G719" s="92" t="s">
        <v>3421</v>
      </c>
      <c r="H719" s="92" t="s">
        <v>3422</v>
      </c>
      <c r="I719" s="78" t="s">
        <v>1388</v>
      </c>
      <c r="J719" s="78" t="s">
        <v>1386</v>
      </c>
      <c r="K719" s="80" t="s">
        <v>137</v>
      </c>
      <c r="L719" s="81">
        <v>1557100</v>
      </c>
      <c r="M719" s="82">
        <v>2853587.65</v>
      </c>
      <c r="N719" s="78"/>
      <c r="O719" s="78" t="s">
        <v>1389</v>
      </c>
      <c r="P719" s="83"/>
      <c r="Q719" s="84"/>
      <c r="R719" s="84" t="s">
        <v>214</v>
      </c>
      <c r="S719" s="84"/>
      <c r="T719" s="85"/>
      <c r="U719" s="78"/>
      <c r="V719" s="78"/>
      <c r="W719" s="78"/>
      <c r="X719" s="86">
        <v>1557100</v>
      </c>
      <c r="Y719" s="86">
        <v>1685023.61</v>
      </c>
      <c r="Z719" s="87">
        <v>2853587.65</v>
      </c>
      <c r="AA719" s="88">
        <v>-1296487.6499999999</v>
      </c>
      <c r="AB719" s="89" t="s">
        <v>1353</v>
      </c>
      <c r="AC719" s="90"/>
      <c r="AD719" s="91" t="str">
        <f>VLOOKUP($G719,'[1]datos totales (FINAL) 2022'!$A$2:$F$408,3,FALSE)</f>
        <v>SI</v>
      </c>
      <c r="AE719" s="78" t="str">
        <f>VLOOKUP($G719,'[1]datos totales (FINAL) 2022'!$A$2:$F$408,4,FALSE)</f>
        <v>OBJETIVO 7: GARANTIZAR EL ACCESO A UNA ENERGÍA ASEQUIBLE, SEGURA, SOSTENIBLE Y MODERNA</v>
      </c>
      <c r="AF719" s="92">
        <f>VLOOKUP($G719,'[1]datos totales (FINAL) 2022'!$A$2:$F$408,5,FALSE)</f>
        <v>0</v>
      </c>
      <c r="AG719" s="93" t="str">
        <f>VLOOKUP($G719,'[1]datos totales (FINAL) 2022'!$A$2:$F$408,6,FALSE)</f>
        <v>También vinculado al ODS 13, ya que esta energía eléctrica procede de fuentes de origen renovable.</v>
      </c>
    </row>
    <row r="720" spans="1:33" ht="46.5" customHeight="1" x14ac:dyDescent="0.25">
      <c r="A720" s="78" t="s">
        <v>3217</v>
      </c>
      <c r="B720" s="78" t="s">
        <v>3418</v>
      </c>
      <c r="C720" s="79" t="s">
        <v>137</v>
      </c>
      <c r="D720" s="78" t="s">
        <v>2845</v>
      </c>
      <c r="E720" s="78" t="s">
        <v>2843</v>
      </c>
      <c r="F720" s="78" t="s">
        <v>3363</v>
      </c>
      <c r="G720" s="92" t="s">
        <v>3423</v>
      </c>
      <c r="H720" s="92" t="s">
        <v>3424</v>
      </c>
      <c r="I720" s="78" t="s">
        <v>1390</v>
      </c>
      <c r="J720" s="78" t="s">
        <v>1386</v>
      </c>
      <c r="K720" s="80" t="s">
        <v>137</v>
      </c>
      <c r="L720" s="81">
        <v>75000</v>
      </c>
      <c r="M720" s="82">
        <v>75000</v>
      </c>
      <c r="N720" s="78"/>
      <c r="O720" s="78" t="s">
        <v>1391</v>
      </c>
      <c r="P720" s="83"/>
      <c r="Q720" s="84"/>
      <c r="R720" s="84" t="s">
        <v>214</v>
      </c>
      <c r="S720" s="84"/>
      <c r="T720" s="85"/>
      <c r="U720" s="78"/>
      <c r="V720" s="78"/>
      <c r="W720" s="78"/>
      <c r="X720" s="86">
        <v>75000</v>
      </c>
      <c r="Y720" s="86">
        <v>48855.68</v>
      </c>
      <c r="Z720" s="87">
        <v>75000</v>
      </c>
      <c r="AA720" s="88">
        <v>0</v>
      </c>
      <c r="AB720" s="89"/>
      <c r="AC720" s="90"/>
      <c r="AD720" s="91" t="str">
        <f>VLOOKUP($G720,'[1]datos totales (FINAL) 2022'!$A$2:$F$408,3,FALSE)</f>
        <v>SI</v>
      </c>
      <c r="AE720" s="78" t="str">
        <f>VLOOKUP($G720,'[1]datos totales (FINAL) 2022'!$A$2:$F$408,4,FALSE)</f>
        <v>OBJETIVO 6: GARANTIZAR LA DISPONIBILIDAD DE AGUA Y SU GESTIÓN SOSTENIBLE Y EL SANEAMIENTO PARA TODOS</v>
      </c>
      <c r="AF720" s="92">
        <f>VLOOKUP($G720,'[1]datos totales (FINAL) 2022'!$A$2:$F$408,5,FALSE)</f>
        <v>0</v>
      </c>
      <c r="AG720" s="93">
        <f>VLOOKUP($G720,'[1]datos totales (FINAL) 2022'!$A$2:$F$408,6,FALSE)</f>
        <v>0</v>
      </c>
    </row>
    <row r="721" spans="1:33" ht="46.5" customHeight="1" x14ac:dyDescent="0.25">
      <c r="A721" s="78" t="s">
        <v>3217</v>
      </c>
      <c r="B721" s="78" t="s">
        <v>3418</v>
      </c>
      <c r="C721" s="79" t="s">
        <v>137</v>
      </c>
      <c r="D721" s="78" t="s">
        <v>2845</v>
      </c>
      <c r="E721" s="78" t="s">
        <v>2843</v>
      </c>
      <c r="F721" s="78" t="s">
        <v>3386</v>
      </c>
      <c r="G721" s="92" t="s">
        <v>3425</v>
      </c>
      <c r="H721" s="92" t="s">
        <v>3426</v>
      </c>
      <c r="I721" s="78" t="s">
        <v>1392</v>
      </c>
      <c r="J721" s="78" t="s">
        <v>1386</v>
      </c>
      <c r="K721" s="80" t="s">
        <v>137</v>
      </c>
      <c r="L721" s="81">
        <v>98600</v>
      </c>
      <c r="M721" s="82">
        <v>213852.16</v>
      </c>
      <c r="N721" s="78"/>
      <c r="O721" s="78" t="s">
        <v>1393</v>
      </c>
      <c r="P721" s="83"/>
      <c r="Q721" s="84"/>
      <c r="R721" s="84" t="s">
        <v>214</v>
      </c>
      <c r="S721" s="84"/>
      <c r="T721" s="85"/>
      <c r="U721" s="78"/>
      <c r="V721" s="78"/>
      <c r="W721" s="78"/>
      <c r="X721" s="86">
        <v>98600</v>
      </c>
      <c r="Y721" s="86">
        <v>37710.14</v>
      </c>
      <c r="Z721" s="87">
        <v>213852.16</v>
      </c>
      <c r="AA721" s="88">
        <v>-115252.16</v>
      </c>
      <c r="AB721" s="89" t="s">
        <v>1374</v>
      </c>
      <c r="AC721" s="90"/>
      <c r="AD721" s="91" t="str">
        <f>VLOOKUP($G721,'[1]datos totales (FINAL) 2022'!$A$2:$F$408,3,FALSE)</f>
        <v>SI</v>
      </c>
      <c r="AE721" s="78" t="str">
        <f>VLOOKUP($G721,'[1]datos totales (FINAL) 2022'!$A$2:$F$408,4,FALSE)</f>
        <v>OBJETIVO 7: GARANTIZAR EL ACCESO A UNA ENERGÍA ASEQUIBLE, SEGURA, SOSTENIBLE Y MODERNA</v>
      </c>
      <c r="AF721" s="92">
        <f>VLOOKUP($G721,'[1]datos totales (FINAL) 2022'!$A$2:$F$408,5,FALSE)</f>
        <v>0</v>
      </c>
      <c r="AG721" s="93">
        <f>VLOOKUP($G721,'[1]datos totales (FINAL) 2022'!$A$2:$F$408,6,FALSE)</f>
        <v>0</v>
      </c>
    </row>
    <row r="722" spans="1:33" ht="46.5" customHeight="1" x14ac:dyDescent="0.25">
      <c r="A722" s="78" t="s">
        <v>3217</v>
      </c>
      <c r="B722" s="78" t="s">
        <v>3418</v>
      </c>
      <c r="C722" s="79" t="s">
        <v>137</v>
      </c>
      <c r="D722" s="78" t="s">
        <v>2845</v>
      </c>
      <c r="E722" s="78" t="s">
        <v>2843</v>
      </c>
      <c r="F722" s="78" t="s">
        <v>3366</v>
      </c>
      <c r="G722" s="92" t="s">
        <v>3427</v>
      </c>
      <c r="H722" s="92" t="s">
        <v>3428</v>
      </c>
      <c r="I722" s="78" t="s">
        <v>1394</v>
      </c>
      <c r="J722" s="78" t="s">
        <v>1386</v>
      </c>
      <c r="K722" s="80" t="s">
        <v>137</v>
      </c>
      <c r="L722" s="81">
        <v>5000</v>
      </c>
      <c r="M722" s="82">
        <v>5000</v>
      </c>
      <c r="N722" s="78"/>
      <c r="O722" s="78" t="s">
        <v>1395</v>
      </c>
      <c r="P722" s="83"/>
      <c r="Q722" s="84"/>
      <c r="R722" s="84" t="s">
        <v>214</v>
      </c>
      <c r="S722" s="84"/>
      <c r="T722" s="85"/>
      <c r="U722" s="78"/>
      <c r="V722" s="78"/>
      <c r="W722" s="78"/>
      <c r="X722" s="86">
        <v>5000</v>
      </c>
      <c r="Y722" s="86">
        <v>2950</v>
      </c>
      <c r="Z722" s="87">
        <v>5000</v>
      </c>
      <c r="AA722" s="88">
        <v>0</v>
      </c>
      <c r="AB722" s="89"/>
      <c r="AC722" s="90"/>
      <c r="AD722" s="91" t="str">
        <f>VLOOKUP($G722,'[1]datos totales (FINAL) 2022'!$A$2:$F$408,3,FALSE)</f>
        <v>SI</v>
      </c>
      <c r="AE722" s="78" t="str">
        <f>VLOOKUP($G722,'[1]datos totales (FINAL) 2022'!$A$2:$F$408,4,FALSE)</f>
        <v>OBJETIVO 7: GARANTIZAR EL ACCESO A UNA ENERGÍA ASEQUIBLE, SEGURA, SOSTENIBLE Y MODERNA</v>
      </c>
      <c r="AF722" s="92">
        <f>VLOOKUP($G722,'[1]datos totales (FINAL) 2022'!$A$2:$F$408,5,FALSE)</f>
        <v>0</v>
      </c>
      <c r="AG722" s="93">
        <f>VLOOKUP($G722,'[1]datos totales (FINAL) 2022'!$A$2:$F$408,6,FALSE)</f>
        <v>0</v>
      </c>
    </row>
    <row r="723" spans="1:33" ht="46.5" customHeight="1" x14ac:dyDescent="0.25">
      <c r="A723" s="78" t="s">
        <v>3217</v>
      </c>
      <c r="B723" s="78" t="s">
        <v>3418</v>
      </c>
      <c r="C723" s="79" t="s">
        <v>137</v>
      </c>
      <c r="D723" s="78" t="s">
        <v>2845</v>
      </c>
      <c r="E723" s="78" t="s">
        <v>2843</v>
      </c>
      <c r="F723" s="78" t="s">
        <v>3369</v>
      </c>
      <c r="G723" s="92" t="s">
        <v>3429</v>
      </c>
      <c r="H723" s="92" t="s">
        <v>3430</v>
      </c>
      <c r="I723" s="78" t="s">
        <v>1396</v>
      </c>
      <c r="J723" s="78" t="s">
        <v>1386</v>
      </c>
      <c r="K723" s="80" t="s">
        <v>137</v>
      </c>
      <c r="L723" s="81">
        <v>706285.84</v>
      </c>
      <c r="M723" s="82">
        <v>706285.84</v>
      </c>
      <c r="N723" s="78"/>
      <c r="O723" s="78" t="s">
        <v>1397</v>
      </c>
      <c r="P723" s="83"/>
      <c r="Q723" s="84"/>
      <c r="R723" s="84" t="s">
        <v>214</v>
      </c>
      <c r="S723" s="84"/>
      <c r="T723" s="85"/>
      <c r="U723" s="78"/>
      <c r="V723" s="78"/>
      <c r="W723" s="78"/>
      <c r="X723" s="86">
        <v>706285.84</v>
      </c>
      <c r="Y723" s="86">
        <v>706285.84</v>
      </c>
      <c r="Z723" s="87">
        <v>706285.84</v>
      </c>
      <c r="AA723" s="88">
        <v>0</v>
      </c>
      <c r="AB723" s="89"/>
      <c r="AC723" s="90"/>
      <c r="AD723" s="91" t="str">
        <f>VLOOKUP($G723,'[1]datos totales (FINAL) 2022'!$A$2:$F$408,3,FALSE)</f>
        <v>SI</v>
      </c>
      <c r="AE723" s="78" t="str">
        <f>VLOOKUP($G723,'[1]datos totales (FINAL) 2022'!$A$2:$F$408,4,FALSE)</f>
        <v>OBJETIVO 8: PROMOVER EL CRECIMIENTO ECONÓMICO INCLUSIVO Y SOSTENIBLE, EL EMPLEO Y EL TRABAJO DECENTE PARA TODOS</v>
      </c>
      <c r="AF723" s="92" t="str">
        <f>VLOOKUP($G723,'[1]datos totales (FINAL) 2022'!$A$2:$F$408,5,FALSE)</f>
        <v>Meta 8.5</v>
      </c>
      <c r="AG723" s="93">
        <f>VLOOKUP($G723,'[1]datos totales (FINAL) 2022'!$A$2:$F$408,6,FALSE)</f>
        <v>0</v>
      </c>
    </row>
    <row r="724" spans="1:33" ht="46.5" customHeight="1" x14ac:dyDescent="0.25">
      <c r="A724" s="78" t="s">
        <v>3217</v>
      </c>
      <c r="B724" s="78" t="s">
        <v>3418</v>
      </c>
      <c r="C724" s="79" t="s">
        <v>137</v>
      </c>
      <c r="D724" s="78" t="s">
        <v>2845</v>
      </c>
      <c r="E724" s="78" t="s">
        <v>2843</v>
      </c>
      <c r="F724" s="78" t="s">
        <v>3220</v>
      </c>
      <c r="G724" s="92" t="s">
        <v>3431</v>
      </c>
      <c r="H724" s="92" t="s">
        <v>3432</v>
      </c>
      <c r="I724" s="78" t="s">
        <v>1398</v>
      </c>
      <c r="J724" s="78" t="s">
        <v>1386</v>
      </c>
      <c r="K724" s="80" t="s">
        <v>137</v>
      </c>
      <c r="L724" s="81">
        <v>339570.74</v>
      </c>
      <c r="M724" s="82">
        <v>375686.73</v>
      </c>
      <c r="N724" s="78"/>
      <c r="O724" s="78" t="s">
        <v>1399</v>
      </c>
      <c r="P724" s="83"/>
      <c r="Q724" s="84"/>
      <c r="R724" s="84" t="s">
        <v>214</v>
      </c>
      <c r="S724" s="84"/>
      <c r="T724" s="85"/>
      <c r="U724" s="78"/>
      <c r="V724" s="78"/>
      <c r="W724" s="78"/>
      <c r="X724" s="86">
        <v>339570.74</v>
      </c>
      <c r="Y724" s="86">
        <v>339570.73</v>
      </c>
      <c r="Z724" s="87">
        <v>375686.73</v>
      </c>
      <c r="AA724" s="88">
        <v>-36115.989999999991</v>
      </c>
      <c r="AB724" s="89" t="s">
        <v>1400</v>
      </c>
      <c r="AC724" s="90"/>
      <c r="AD724" s="91" t="str">
        <f>VLOOKUP($G724,'[1]datos totales (FINAL) 2022'!$A$2:$F$408,3,FALSE)</f>
        <v>SI</v>
      </c>
      <c r="AE724" s="78" t="str">
        <f>VLOOKUP($G724,'[1]datos totales (FINAL) 2022'!$A$2:$F$408,4,FALSE)</f>
        <v>OBJETIVO 8: PROMOVER EL CRECIMIENTO ECONÓMICO INCLUSIVO Y SOSTENIBLE, EL EMPLEO Y EL TRABAJO DECENTE PARA TODOS</v>
      </c>
      <c r="AF724" s="92">
        <f>VLOOKUP($G724,'[1]datos totales (FINAL) 2022'!$A$2:$F$408,5,FALSE)</f>
        <v>0</v>
      </c>
      <c r="AG724" s="93">
        <f>VLOOKUP($G724,'[1]datos totales (FINAL) 2022'!$A$2:$F$408,6,FALSE)</f>
        <v>0</v>
      </c>
    </row>
    <row r="725" spans="1:33" ht="46.5" customHeight="1" x14ac:dyDescent="0.25">
      <c r="A725" s="78" t="s">
        <v>3217</v>
      </c>
      <c r="B725" s="78" t="s">
        <v>3418</v>
      </c>
      <c r="C725" s="79" t="s">
        <v>137</v>
      </c>
      <c r="D725" s="78" t="s">
        <v>2845</v>
      </c>
      <c r="E725" s="78" t="s">
        <v>2843</v>
      </c>
      <c r="F725" s="78" t="s">
        <v>2927</v>
      </c>
      <c r="G725" s="92" t="s">
        <v>3433</v>
      </c>
      <c r="H725" s="92" t="s">
        <v>3434</v>
      </c>
      <c r="I725" s="78" t="s">
        <v>1401</v>
      </c>
      <c r="J725" s="78" t="s">
        <v>1386</v>
      </c>
      <c r="K725" s="80" t="s">
        <v>137</v>
      </c>
      <c r="L725" s="81">
        <v>282947.64</v>
      </c>
      <c r="M725" s="82">
        <v>282947.64</v>
      </c>
      <c r="N725" s="78"/>
      <c r="O725" s="78" t="s">
        <v>1402</v>
      </c>
      <c r="P725" s="83"/>
      <c r="Q725" s="84"/>
      <c r="R725" s="84" t="s">
        <v>214</v>
      </c>
      <c r="S725" s="84"/>
      <c r="T725" s="85"/>
      <c r="U725" s="78"/>
      <c r="V725" s="78"/>
      <c r="W725" s="78"/>
      <c r="X725" s="86">
        <v>282947.64</v>
      </c>
      <c r="Y725" s="86">
        <v>276598.75</v>
      </c>
      <c r="Z725" s="87">
        <v>282947.64</v>
      </c>
      <c r="AA725" s="88">
        <v>0</v>
      </c>
      <c r="AB725" s="89"/>
      <c r="AC725" s="90"/>
      <c r="AD725" s="91" t="str">
        <f>VLOOKUP($G725,'[1]datos totales (FINAL) 2022'!$A$2:$F$408,3,FALSE)</f>
        <v>SI</v>
      </c>
      <c r="AE725" s="78" t="str">
        <f>VLOOKUP($G725,'[1]datos totales (FINAL) 2022'!$A$2:$F$408,4,FALSE)</f>
        <v>OBJETIVO 8: PROMOVER EL CRECIMIENTO ECONÓMICO INCLUSIVO Y SOSTENIBLE, EL EMPLEO Y EL TRABAJO DECENTE PARA TODOS</v>
      </c>
      <c r="AF725" s="92">
        <f>VLOOKUP($G725,'[1]datos totales (FINAL) 2022'!$A$2:$F$408,5,FALSE)</f>
        <v>0</v>
      </c>
      <c r="AG725" s="93" t="str">
        <f>VLOOKUP($G725,'[1]datos totales (FINAL) 2022'!$A$2:$F$408,6,FALSE)</f>
        <v>ODS 4</v>
      </c>
    </row>
    <row r="726" spans="1:33" ht="46.5" customHeight="1" x14ac:dyDescent="0.25">
      <c r="A726" s="78" t="s">
        <v>3217</v>
      </c>
      <c r="B726" s="78" t="s">
        <v>3418</v>
      </c>
      <c r="C726" s="79" t="s">
        <v>137</v>
      </c>
      <c r="D726" s="78" t="s">
        <v>2845</v>
      </c>
      <c r="E726" s="78" t="s">
        <v>2843</v>
      </c>
      <c r="F726" s="78" t="s">
        <v>3376</v>
      </c>
      <c r="G726" s="92" t="s">
        <v>3435</v>
      </c>
      <c r="H726" s="92" t="s">
        <v>3436</v>
      </c>
      <c r="I726" s="78" t="s">
        <v>1403</v>
      </c>
      <c r="J726" s="78" t="s">
        <v>1386</v>
      </c>
      <c r="K726" s="80" t="s">
        <v>137</v>
      </c>
      <c r="L726" s="81">
        <v>92250</v>
      </c>
      <c r="M726" s="82">
        <v>129782.09</v>
      </c>
      <c r="N726" s="78"/>
      <c r="O726" s="78" t="s">
        <v>1404</v>
      </c>
      <c r="P726" s="83"/>
      <c r="Q726" s="84"/>
      <c r="R726" s="84"/>
      <c r="S726" s="84"/>
      <c r="T726" s="85"/>
      <c r="U726" s="78"/>
      <c r="V726" s="78"/>
      <c r="W726" s="78"/>
      <c r="X726" s="86">
        <v>92250</v>
      </c>
      <c r="Y726" s="86">
        <v>108101.65</v>
      </c>
      <c r="Z726" s="87">
        <v>129782.09</v>
      </c>
      <c r="AA726" s="88">
        <v>-37532.089999999997</v>
      </c>
      <c r="AB726" s="89" t="s">
        <v>1405</v>
      </c>
      <c r="AC726" s="90"/>
      <c r="AD726" s="91" t="str">
        <f>VLOOKUP($G726,'[1]datos totales (FINAL) 2022'!$A$2:$F$408,3,FALSE)</f>
        <v>SI</v>
      </c>
      <c r="AE726" s="78" t="str">
        <f>VLOOKUP($G726,'[1]datos totales (FINAL) 2022'!$A$2:$F$408,4,FALSE)</f>
        <v>OBJETIVO 8: PROMOVER EL CRECIMIENTO ECONÓMICO INCLUSIVO Y SOSTENIBLE, EL EMPLEO Y EL TRABAJO DECENTE PARA TODOS</v>
      </c>
      <c r="AF726" s="92">
        <f>VLOOKUP($G726,'[1]datos totales (FINAL) 2022'!$A$2:$F$408,5,FALSE)</f>
        <v>0</v>
      </c>
      <c r="AG726" s="93" t="str">
        <f>VLOOKUP($G726,'[1]datos totales (FINAL) 2022'!$A$2:$F$408,6,FALSE)</f>
        <v>También el ODS 6 y 15</v>
      </c>
    </row>
    <row r="727" spans="1:33" ht="46.5" customHeight="1" x14ac:dyDescent="0.25">
      <c r="A727" s="78" t="s">
        <v>2919</v>
      </c>
      <c r="B727" s="78" t="s">
        <v>3418</v>
      </c>
      <c r="C727" s="79" t="s">
        <v>138</v>
      </c>
      <c r="D727" s="78" t="s">
        <v>2845</v>
      </c>
      <c r="E727" s="78" t="s">
        <v>2843</v>
      </c>
      <c r="F727" s="78" t="s">
        <v>494</v>
      </c>
      <c r="G727" s="92" t="s">
        <v>4277</v>
      </c>
      <c r="H727" s="92" t="s">
        <v>4278</v>
      </c>
      <c r="I727" s="78" t="s">
        <v>957</v>
      </c>
      <c r="J727" s="78" t="s">
        <v>958</v>
      </c>
      <c r="K727" s="80" t="s">
        <v>138</v>
      </c>
      <c r="L727" s="81">
        <v>9350</v>
      </c>
      <c r="M727" s="82">
        <v>9350</v>
      </c>
      <c r="N727" s="78"/>
      <c r="O727" s="78" t="s">
        <v>959</v>
      </c>
      <c r="P727" s="83"/>
      <c r="Q727" s="84" t="s">
        <v>214</v>
      </c>
      <c r="R727" s="84"/>
      <c r="S727" s="84"/>
      <c r="T727" s="85" t="s">
        <v>960</v>
      </c>
      <c r="U727" s="78"/>
      <c r="V727" s="78"/>
      <c r="W727" s="78"/>
      <c r="X727" s="86">
        <v>6250</v>
      </c>
      <c r="Y727" s="86">
        <v>3522.36</v>
      </c>
      <c r="Z727" s="87">
        <v>6250</v>
      </c>
      <c r="AA727" s="88">
        <v>0</v>
      </c>
      <c r="AB727" s="89"/>
      <c r="AC727" s="90"/>
      <c r="AD727" s="91" t="str">
        <f>VLOOKUP($G727,'[1]datos totales (FINAL) 2022'!$A$2:$F$408,3,FALSE)</f>
        <v>SI</v>
      </c>
      <c r="AE727" s="78" t="str">
        <f>VLOOKUP($G727,'[1]datos totales (FINAL) 2022'!$A$2:$F$408,4,FALSE)</f>
        <v>OBJETIVO 8: PROMOVER EL CRECIMIENTO ECONÓMICO INCLUSIVO Y SOSTENIBLE, EL EMPLEO Y EL TRABAJO DECENTE PARA TODOS</v>
      </c>
      <c r="AF727" s="92">
        <f>VLOOKUP($G727,'[1]datos totales (FINAL) 2022'!$A$2:$F$408,5,FALSE)</f>
        <v>0</v>
      </c>
      <c r="AG727" s="93" t="str">
        <f>VLOOKUP($G727,'[1]datos totales (FINAL) 2022'!$A$2:$F$408,6,FALSE)</f>
        <v>También vinculado al ODS 16 (meta 16.6)</v>
      </c>
    </row>
    <row r="728" spans="1:33" ht="46.5" customHeight="1" x14ac:dyDescent="0.25">
      <c r="A728" s="78" t="s">
        <v>2919</v>
      </c>
      <c r="B728" s="78" t="s">
        <v>3418</v>
      </c>
      <c r="C728" s="79" t="s">
        <v>138</v>
      </c>
      <c r="D728" s="78" t="s">
        <v>2845</v>
      </c>
      <c r="E728" s="78" t="s">
        <v>2843</v>
      </c>
      <c r="F728" s="78" t="s">
        <v>494</v>
      </c>
      <c r="G728" s="92" t="s">
        <v>4277</v>
      </c>
      <c r="H728" s="92" t="s">
        <v>4278</v>
      </c>
      <c r="I728" s="78" t="s">
        <v>953</v>
      </c>
      <c r="J728" s="78" t="s">
        <v>954</v>
      </c>
      <c r="K728" s="80" t="s">
        <v>138</v>
      </c>
      <c r="L728" s="81"/>
      <c r="M728" s="82">
        <v>500</v>
      </c>
      <c r="N728" s="78"/>
      <c r="O728" s="78" t="s">
        <v>955</v>
      </c>
      <c r="P728" s="83"/>
      <c r="Q728" s="84"/>
      <c r="R728" s="84"/>
      <c r="S728" s="84"/>
      <c r="T728" s="85" t="s">
        <v>956</v>
      </c>
      <c r="U728" s="78"/>
      <c r="V728" s="78"/>
      <c r="W728" s="78"/>
      <c r="X728" s="86">
        <v>500</v>
      </c>
      <c r="Y728" s="86"/>
      <c r="Z728" s="87">
        <v>500</v>
      </c>
      <c r="AA728" s="88">
        <v>0</v>
      </c>
      <c r="AB728" s="89"/>
      <c r="AC728" s="90"/>
      <c r="AD728" s="91" t="str">
        <f>VLOOKUP($G728,'[1]datos totales (FINAL) 2022'!$A$2:$F$408,3,FALSE)</f>
        <v>SI</v>
      </c>
      <c r="AE728" s="78" t="str">
        <f>VLOOKUP($G728,'[1]datos totales (FINAL) 2022'!$A$2:$F$408,4,FALSE)</f>
        <v>OBJETIVO 8: PROMOVER EL CRECIMIENTO ECONÓMICO INCLUSIVO Y SOSTENIBLE, EL EMPLEO Y EL TRABAJO DECENTE PARA TODOS</v>
      </c>
      <c r="AF728" s="92">
        <f>VLOOKUP($G728,'[1]datos totales (FINAL) 2022'!$A$2:$F$408,5,FALSE)</f>
        <v>0</v>
      </c>
      <c r="AG728" s="93" t="str">
        <f>VLOOKUP($G728,'[1]datos totales (FINAL) 2022'!$A$2:$F$408,6,FALSE)</f>
        <v>También vinculado al ODS 16 (meta 16.6)</v>
      </c>
    </row>
    <row r="729" spans="1:33" ht="46.5" customHeight="1" x14ac:dyDescent="0.25">
      <c r="A729" s="78" t="s">
        <v>2919</v>
      </c>
      <c r="B729" s="78" t="s">
        <v>3418</v>
      </c>
      <c r="C729" s="79" t="s">
        <v>138</v>
      </c>
      <c r="D729" s="78" t="s">
        <v>2845</v>
      </c>
      <c r="E729" s="78" t="s">
        <v>2843</v>
      </c>
      <c r="F729" s="78" t="s">
        <v>494</v>
      </c>
      <c r="G729" s="92" t="s">
        <v>4277</v>
      </c>
      <c r="H729" s="92" t="s">
        <v>4278</v>
      </c>
      <c r="I729" s="78" t="s">
        <v>965</v>
      </c>
      <c r="J729" s="78" t="s">
        <v>966</v>
      </c>
      <c r="K729" s="80" t="s">
        <v>138</v>
      </c>
      <c r="L729" s="81"/>
      <c r="M729" s="82">
        <v>1400</v>
      </c>
      <c r="N729" s="78"/>
      <c r="O729" s="78" t="s">
        <v>967</v>
      </c>
      <c r="P729" s="83"/>
      <c r="Q729" s="84" t="s">
        <v>214</v>
      </c>
      <c r="R729" s="84"/>
      <c r="S729" s="84"/>
      <c r="T729" s="85" t="s">
        <v>968</v>
      </c>
      <c r="U729" s="78"/>
      <c r="V729" s="78"/>
      <c r="W729" s="78"/>
      <c r="X729" s="86">
        <v>1400</v>
      </c>
      <c r="Y729" s="86">
        <v>790.88</v>
      </c>
      <c r="Z729" s="87">
        <v>1400</v>
      </c>
      <c r="AA729" s="88">
        <v>0</v>
      </c>
      <c r="AB729" s="89"/>
      <c r="AC729" s="90"/>
      <c r="AD729" s="91" t="str">
        <f>VLOOKUP($G729,'[1]datos totales (FINAL) 2022'!$A$2:$F$408,3,FALSE)</f>
        <v>SI</v>
      </c>
      <c r="AE729" s="78" t="str">
        <f>VLOOKUP($G729,'[1]datos totales (FINAL) 2022'!$A$2:$F$408,4,FALSE)</f>
        <v>OBJETIVO 8: PROMOVER EL CRECIMIENTO ECONÓMICO INCLUSIVO Y SOSTENIBLE, EL EMPLEO Y EL TRABAJO DECENTE PARA TODOS</v>
      </c>
      <c r="AF729" s="92">
        <f>VLOOKUP($G729,'[1]datos totales (FINAL) 2022'!$A$2:$F$408,5,FALSE)</f>
        <v>0</v>
      </c>
      <c r="AG729" s="93" t="str">
        <f>VLOOKUP($G729,'[1]datos totales (FINAL) 2022'!$A$2:$F$408,6,FALSE)</f>
        <v>También vinculado al ODS 16 (meta 16.6)</v>
      </c>
    </row>
    <row r="730" spans="1:33" ht="46.5" customHeight="1" x14ac:dyDescent="0.25">
      <c r="A730" s="78" t="s">
        <v>2919</v>
      </c>
      <c r="B730" s="78" t="s">
        <v>3418</v>
      </c>
      <c r="C730" s="79" t="s">
        <v>138</v>
      </c>
      <c r="D730" s="78" t="s">
        <v>2845</v>
      </c>
      <c r="E730" s="78" t="s">
        <v>2843</v>
      </c>
      <c r="F730" s="78" t="s">
        <v>494</v>
      </c>
      <c r="G730" s="92" t="s">
        <v>4277</v>
      </c>
      <c r="H730" s="92" t="s">
        <v>4278</v>
      </c>
      <c r="I730" s="78" t="s">
        <v>969</v>
      </c>
      <c r="J730" s="78" t="s">
        <v>970</v>
      </c>
      <c r="K730" s="80" t="s">
        <v>138</v>
      </c>
      <c r="L730" s="81"/>
      <c r="M730" s="82">
        <v>350</v>
      </c>
      <c r="N730" s="78"/>
      <c r="O730" s="78" t="s">
        <v>971</v>
      </c>
      <c r="P730" s="83"/>
      <c r="Q730" s="84" t="s">
        <v>214</v>
      </c>
      <c r="R730" s="84"/>
      <c r="S730" s="84"/>
      <c r="T730" s="85" t="s">
        <v>972</v>
      </c>
      <c r="U730" s="78"/>
      <c r="V730" s="78"/>
      <c r="W730" s="78"/>
      <c r="X730" s="86">
        <v>350</v>
      </c>
      <c r="Y730" s="86">
        <v>29.04</v>
      </c>
      <c r="Z730" s="87">
        <v>350</v>
      </c>
      <c r="AA730" s="88">
        <v>0</v>
      </c>
      <c r="AB730" s="89"/>
      <c r="AC730" s="90"/>
      <c r="AD730" s="91" t="str">
        <f>VLOOKUP($G730,'[1]datos totales (FINAL) 2022'!$A$2:$F$408,3,FALSE)</f>
        <v>SI</v>
      </c>
      <c r="AE730" s="78" t="str">
        <f>VLOOKUP($G730,'[1]datos totales (FINAL) 2022'!$A$2:$F$408,4,FALSE)</f>
        <v>OBJETIVO 8: PROMOVER EL CRECIMIENTO ECONÓMICO INCLUSIVO Y SOSTENIBLE, EL EMPLEO Y EL TRABAJO DECENTE PARA TODOS</v>
      </c>
      <c r="AF730" s="92">
        <f>VLOOKUP($G730,'[1]datos totales (FINAL) 2022'!$A$2:$F$408,5,FALSE)</f>
        <v>0</v>
      </c>
      <c r="AG730" s="93" t="str">
        <f>VLOOKUP($G730,'[1]datos totales (FINAL) 2022'!$A$2:$F$408,6,FALSE)</f>
        <v>También vinculado al ODS 16 (meta 16.6)</v>
      </c>
    </row>
    <row r="731" spans="1:33" ht="46.5" customHeight="1" x14ac:dyDescent="0.25">
      <c r="A731" s="78" t="s">
        <v>2919</v>
      </c>
      <c r="B731" s="78" t="s">
        <v>3418</v>
      </c>
      <c r="C731" s="79" t="s">
        <v>138</v>
      </c>
      <c r="D731" s="78" t="s">
        <v>2845</v>
      </c>
      <c r="E731" s="78" t="s">
        <v>2843</v>
      </c>
      <c r="F731" s="78" t="s">
        <v>494</v>
      </c>
      <c r="G731" s="92" t="s">
        <v>4277</v>
      </c>
      <c r="H731" s="92" t="s">
        <v>4278</v>
      </c>
      <c r="I731" s="78" t="s">
        <v>949</v>
      </c>
      <c r="J731" s="78" t="s">
        <v>950</v>
      </c>
      <c r="K731" s="80" t="s">
        <v>138</v>
      </c>
      <c r="L731" s="81"/>
      <c r="M731" s="82">
        <v>500</v>
      </c>
      <c r="N731" s="78"/>
      <c r="O731" s="78" t="s">
        <v>951</v>
      </c>
      <c r="P731" s="83"/>
      <c r="Q731" s="84" t="s">
        <v>214</v>
      </c>
      <c r="R731" s="84"/>
      <c r="S731" s="84"/>
      <c r="T731" s="85" t="s">
        <v>952</v>
      </c>
      <c r="U731" s="78"/>
      <c r="V731" s="78"/>
      <c r="W731" s="78"/>
      <c r="X731" s="86">
        <v>500</v>
      </c>
      <c r="Y731" s="86"/>
      <c r="Z731" s="87">
        <v>500</v>
      </c>
      <c r="AA731" s="88">
        <v>0</v>
      </c>
      <c r="AB731" s="89"/>
      <c r="AC731" s="90"/>
      <c r="AD731" s="91" t="str">
        <f>VLOOKUP($G731,'[1]datos totales (FINAL) 2022'!$A$2:$F$408,3,FALSE)</f>
        <v>SI</v>
      </c>
      <c r="AE731" s="78" t="str">
        <f>VLOOKUP($G731,'[1]datos totales (FINAL) 2022'!$A$2:$F$408,4,FALSE)</f>
        <v>OBJETIVO 8: PROMOVER EL CRECIMIENTO ECONÓMICO INCLUSIVO Y SOSTENIBLE, EL EMPLEO Y EL TRABAJO DECENTE PARA TODOS</v>
      </c>
      <c r="AF731" s="92">
        <f>VLOOKUP($G731,'[1]datos totales (FINAL) 2022'!$A$2:$F$408,5,FALSE)</f>
        <v>0</v>
      </c>
      <c r="AG731" s="93" t="str">
        <f>VLOOKUP($G731,'[1]datos totales (FINAL) 2022'!$A$2:$F$408,6,FALSE)</f>
        <v>También vinculado al ODS 16 (meta 16.6)</v>
      </c>
    </row>
    <row r="732" spans="1:33" ht="46.5" customHeight="1" x14ac:dyDescent="0.25">
      <c r="A732" s="78" t="s">
        <v>2919</v>
      </c>
      <c r="B732" s="78" t="s">
        <v>3418</v>
      </c>
      <c r="C732" s="79" t="s">
        <v>138</v>
      </c>
      <c r="D732" s="78" t="s">
        <v>2845</v>
      </c>
      <c r="E732" s="78" t="s">
        <v>2843</v>
      </c>
      <c r="F732" s="78" t="s">
        <v>494</v>
      </c>
      <c r="G732" s="92" t="s">
        <v>4277</v>
      </c>
      <c r="H732" s="92" t="s">
        <v>4278</v>
      </c>
      <c r="I732" s="78" t="s">
        <v>961</v>
      </c>
      <c r="J732" s="78" t="s">
        <v>962</v>
      </c>
      <c r="K732" s="80" t="s">
        <v>138</v>
      </c>
      <c r="L732" s="81"/>
      <c r="M732" s="82">
        <v>350</v>
      </c>
      <c r="N732" s="78"/>
      <c r="O732" s="78" t="s">
        <v>963</v>
      </c>
      <c r="P732" s="83"/>
      <c r="Q732" s="84" t="s">
        <v>214</v>
      </c>
      <c r="R732" s="84"/>
      <c r="S732" s="84"/>
      <c r="T732" s="85" t="s">
        <v>964</v>
      </c>
      <c r="U732" s="78"/>
      <c r="V732" s="78"/>
      <c r="W732" s="78"/>
      <c r="X732" s="86">
        <v>350</v>
      </c>
      <c r="Y732" s="86">
        <v>14.17</v>
      </c>
      <c r="Z732" s="87">
        <v>350</v>
      </c>
      <c r="AA732" s="88">
        <v>0</v>
      </c>
      <c r="AB732" s="89"/>
      <c r="AC732" s="90"/>
      <c r="AD732" s="91" t="str">
        <f>VLOOKUP($G732,'[1]datos totales (FINAL) 2022'!$A$2:$F$408,3,FALSE)</f>
        <v>SI</v>
      </c>
      <c r="AE732" s="78" t="str">
        <f>VLOOKUP($G732,'[1]datos totales (FINAL) 2022'!$A$2:$F$408,4,FALSE)</f>
        <v>OBJETIVO 8: PROMOVER EL CRECIMIENTO ECONÓMICO INCLUSIVO Y SOSTENIBLE, EL EMPLEO Y EL TRABAJO DECENTE PARA TODOS</v>
      </c>
      <c r="AF732" s="92">
        <f>VLOOKUP($G732,'[1]datos totales (FINAL) 2022'!$A$2:$F$408,5,FALSE)</f>
        <v>0</v>
      </c>
      <c r="AG732" s="93" t="str">
        <f>VLOOKUP($G732,'[1]datos totales (FINAL) 2022'!$A$2:$F$408,6,FALSE)</f>
        <v>También vinculado al ODS 16 (meta 16.6)</v>
      </c>
    </row>
    <row r="733" spans="1:33" ht="46.5" hidden="1" customHeight="1" x14ac:dyDescent="0.25">
      <c r="A733" s="78" t="s">
        <v>2919</v>
      </c>
      <c r="B733" s="78" t="s">
        <v>3418</v>
      </c>
      <c r="C733" s="79" t="s">
        <v>138</v>
      </c>
      <c r="D733" s="78" t="s">
        <v>2845</v>
      </c>
      <c r="E733" s="78" t="s">
        <v>2843</v>
      </c>
      <c r="F733" s="78" t="s">
        <v>494</v>
      </c>
      <c r="G733" s="78" t="s">
        <v>4277</v>
      </c>
      <c r="H733" s="78" t="s">
        <v>4278</v>
      </c>
      <c r="I733" s="78" t="s">
        <v>973</v>
      </c>
      <c r="J733" s="78" t="s">
        <v>976</v>
      </c>
      <c r="K733" s="80" t="s">
        <v>138</v>
      </c>
      <c r="L733" s="81"/>
      <c r="M733" s="82"/>
      <c r="N733" s="78" t="s">
        <v>109</v>
      </c>
      <c r="O733" s="78" t="s">
        <v>977</v>
      </c>
      <c r="P733" s="83"/>
      <c r="Q733" s="84"/>
      <c r="R733" s="84" t="s">
        <v>214</v>
      </c>
      <c r="S733" s="84"/>
      <c r="T733" s="85" t="s">
        <v>978</v>
      </c>
      <c r="U733" s="78"/>
      <c r="V733" s="78"/>
      <c r="W733" s="78"/>
      <c r="X733" s="86">
        <v>1750</v>
      </c>
      <c r="Y733" s="86">
        <v>1115.0899999999999</v>
      </c>
      <c r="Z733" s="87">
        <v>0</v>
      </c>
      <c r="AA733" s="88">
        <v>1750</v>
      </c>
      <c r="AB733" s="89"/>
      <c r="AC733" s="90"/>
      <c r="AD733" s="91" t="str">
        <f>VLOOKUP($G733,'[1]datos totales (FINAL) 2022'!$A$2:$F$408,3,FALSE)</f>
        <v>SI</v>
      </c>
      <c r="AE733" s="78" t="str">
        <f>VLOOKUP($G733,'[1]datos totales (FINAL) 2022'!$A$2:$F$408,4,FALSE)</f>
        <v>OBJETIVO 8: PROMOVER EL CRECIMIENTO ECONÓMICO INCLUSIVO Y SOSTENIBLE, EL EMPLEO Y EL TRABAJO DECENTE PARA TODOS</v>
      </c>
      <c r="AF733" s="92">
        <f>VLOOKUP($G733,'[1]datos totales (FINAL) 2022'!$A$2:$F$408,5,FALSE)</f>
        <v>0</v>
      </c>
      <c r="AG733" s="93" t="str">
        <f>VLOOKUP($G733,'[1]datos totales (FINAL) 2022'!$A$2:$F$408,6,FALSE)</f>
        <v>También vinculado al ODS 16 (meta 16.6)</v>
      </c>
    </row>
    <row r="734" spans="1:33" ht="46.5" hidden="1" customHeight="1" x14ac:dyDescent="0.25">
      <c r="A734" s="78" t="s">
        <v>2919</v>
      </c>
      <c r="B734" s="78" t="s">
        <v>3418</v>
      </c>
      <c r="C734" s="79" t="s">
        <v>138</v>
      </c>
      <c r="D734" s="78" t="s">
        <v>2845</v>
      </c>
      <c r="E734" s="78" t="s">
        <v>2843</v>
      </c>
      <c r="F734" s="78" t="s">
        <v>494</v>
      </c>
      <c r="G734" s="78" t="s">
        <v>4277</v>
      </c>
      <c r="H734" s="78" t="s">
        <v>4278</v>
      </c>
      <c r="I734" s="78" t="s">
        <v>973</v>
      </c>
      <c r="J734" s="78" t="s">
        <v>974</v>
      </c>
      <c r="K734" s="80" t="s">
        <v>138</v>
      </c>
      <c r="L734" s="81"/>
      <c r="M734" s="82"/>
      <c r="N734" s="78" t="s">
        <v>109</v>
      </c>
      <c r="O734" s="78" t="s">
        <v>975</v>
      </c>
      <c r="P734" s="83"/>
      <c r="Q734" s="84"/>
      <c r="R734" s="84" t="s">
        <v>214</v>
      </c>
      <c r="S734" s="84"/>
      <c r="T734" s="85" t="s">
        <v>952</v>
      </c>
      <c r="U734" s="78"/>
      <c r="V734" s="78"/>
      <c r="W734" s="78"/>
      <c r="X734" s="86">
        <v>200</v>
      </c>
      <c r="Y734" s="86">
        <v>74.12</v>
      </c>
      <c r="Z734" s="87">
        <v>0</v>
      </c>
      <c r="AA734" s="88">
        <v>200</v>
      </c>
      <c r="AB734" s="89"/>
      <c r="AC734" s="90"/>
      <c r="AD734" s="91" t="str">
        <f>VLOOKUP($G734,'[1]datos totales (FINAL) 2022'!$A$2:$F$408,3,FALSE)</f>
        <v>SI</v>
      </c>
      <c r="AE734" s="78" t="str">
        <f>VLOOKUP($G734,'[1]datos totales (FINAL) 2022'!$A$2:$F$408,4,FALSE)</f>
        <v>OBJETIVO 8: PROMOVER EL CRECIMIENTO ECONÓMICO INCLUSIVO Y SOSTENIBLE, EL EMPLEO Y EL TRABAJO DECENTE PARA TODOS</v>
      </c>
      <c r="AF734" s="92">
        <f>VLOOKUP($G734,'[1]datos totales (FINAL) 2022'!$A$2:$F$408,5,FALSE)</f>
        <v>0</v>
      </c>
      <c r="AG734" s="93" t="str">
        <f>VLOOKUP($G734,'[1]datos totales (FINAL) 2022'!$A$2:$F$408,6,FALSE)</f>
        <v>También vinculado al ODS 16 (meta 16.6)</v>
      </c>
    </row>
    <row r="735" spans="1:33" ht="46.5" customHeight="1" x14ac:dyDescent="0.25">
      <c r="A735" s="78" t="s">
        <v>2919</v>
      </c>
      <c r="B735" s="78" t="s">
        <v>3418</v>
      </c>
      <c r="C735" s="79" t="s">
        <v>138</v>
      </c>
      <c r="D735" s="78" t="s">
        <v>2859</v>
      </c>
      <c r="E735" s="78" t="s">
        <v>2843</v>
      </c>
      <c r="F735" s="78" t="s">
        <v>494</v>
      </c>
      <c r="G735" s="92" t="s">
        <v>4279</v>
      </c>
      <c r="H735" s="92" t="s">
        <v>4280</v>
      </c>
      <c r="I735" s="78"/>
      <c r="J735" s="78"/>
      <c r="K735" s="80"/>
      <c r="L735" s="81">
        <v>1950</v>
      </c>
      <c r="M735" s="82">
        <v>1950</v>
      </c>
      <c r="N735" s="78"/>
      <c r="O735" s="78"/>
      <c r="P735" s="83"/>
      <c r="Q735" s="84"/>
      <c r="R735" s="84"/>
      <c r="S735" s="84"/>
      <c r="T735" s="85"/>
      <c r="U735" s="78"/>
      <c r="V735" s="78"/>
      <c r="W735" s="78"/>
      <c r="X735" s="86"/>
      <c r="Y735" s="86"/>
      <c r="Z735" s="87"/>
      <c r="AA735" s="88"/>
      <c r="AB735" s="89"/>
      <c r="AC735" s="90"/>
      <c r="AD735" s="91" t="str">
        <f>VLOOKUP($G735,'[1]datos totales (FINAL) 2022'!$A$2:$F$408,3,FALSE)</f>
        <v>SI</v>
      </c>
      <c r="AE735" s="78" t="str">
        <f>VLOOKUP($G735,'[1]datos totales (FINAL) 2022'!$A$2:$F$408,4,FALSE)</f>
        <v>OBJETIVO 16: PROMOVER SOCIEDADES JUSTAS, PACÍFICAS E INCLUSIVAS</v>
      </c>
      <c r="AF735" s="92" t="str">
        <f>VLOOKUP($G735,'[1]datos totales (FINAL) 2022'!$A$2:$F$408,5,FALSE)</f>
        <v>Meta 16.6</v>
      </c>
      <c r="AG735" s="93" t="str">
        <f>VLOOKUP($G735,'[1]datos totales (FINAL) 2022'!$A$2:$F$408,6,FALSE)</f>
        <v>También ODS 4</v>
      </c>
    </row>
    <row r="736" spans="1:33" ht="46.5" customHeight="1" x14ac:dyDescent="0.25">
      <c r="A736" s="78" t="s">
        <v>5316</v>
      </c>
      <c r="B736" s="78" t="s">
        <v>3961</v>
      </c>
      <c r="C736" s="79" t="s">
        <v>3962</v>
      </c>
      <c r="D736" s="78" t="s">
        <v>2842</v>
      </c>
      <c r="E736" s="78" t="s">
        <v>2843</v>
      </c>
      <c r="F736" s="78" t="s">
        <v>494</v>
      </c>
      <c r="G736" s="92" t="s">
        <v>3963</v>
      </c>
      <c r="H736" s="92" t="s">
        <v>3964</v>
      </c>
      <c r="I736" s="78"/>
      <c r="J736" s="78"/>
      <c r="K736" s="80"/>
      <c r="L736" s="81">
        <v>6618.63</v>
      </c>
      <c r="M736" s="82">
        <v>6617.44</v>
      </c>
      <c r="N736" s="78"/>
      <c r="O736" s="78"/>
      <c r="P736" s="83"/>
      <c r="Q736" s="84"/>
      <c r="R736" s="84"/>
      <c r="S736" s="84"/>
      <c r="T736" s="85"/>
      <c r="U736" s="78"/>
      <c r="V736" s="78"/>
      <c r="W736" s="78"/>
      <c r="X736" s="86"/>
      <c r="Y736" s="86"/>
      <c r="Z736" s="87"/>
      <c r="AA736" s="88"/>
      <c r="AB736" s="89"/>
      <c r="AC736" s="90"/>
      <c r="AD736" s="91" t="str">
        <f>VLOOKUP($G736,'[1]datos totales (FINAL) 2022'!$A$2:$F$408,3,FALSE)</f>
        <v>SI</v>
      </c>
      <c r="AE736" s="78" t="str">
        <f>VLOOKUP($G736,'[1]datos totales (FINAL) 2022'!$A$2:$F$408,4,FALSE)</f>
        <v>OBJETIVO 4: GARANTIZAR UNA EDUCACIÓN INCLUSIVA, EQUITATIVA Y DE CALIDAD Y PROMOVER OPORTUNIDADES DE APRENDIZAJE DURANTE TODA LA VIDA PARA TODOS</v>
      </c>
      <c r="AF736" s="92">
        <f>VLOOKUP($G736,'[1]datos totales (FINAL) 2022'!$A$2:$F$408,5,FALSE)</f>
        <v>0</v>
      </c>
      <c r="AG736" s="93" t="str">
        <f>VLOOKUP($G736,'[1]datos totales (FINAL) 2022'!$A$2:$F$408,6,FALSE)</f>
        <v>También ODS 8</v>
      </c>
    </row>
    <row r="737" spans="1:33" ht="46.5" hidden="1" customHeight="1" x14ac:dyDescent="0.25">
      <c r="A737" s="78" t="s">
        <v>5316</v>
      </c>
      <c r="B737" s="78" t="s">
        <v>3961</v>
      </c>
      <c r="C737" s="79" t="s">
        <v>3962</v>
      </c>
      <c r="D737" s="78" t="s">
        <v>2815</v>
      </c>
      <c r="E737" s="78" t="s">
        <v>2843</v>
      </c>
      <c r="F737" s="78" t="s">
        <v>494</v>
      </c>
      <c r="G737" s="78" t="s">
        <v>3965</v>
      </c>
      <c r="H737" s="78" t="s">
        <v>3966</v>
      </c>
      <c r="I737" s="78"/>
      <c r="J737" s="78"/>
      <c r="K737" s="80"/>
      <c r="L737" s="81">
        <v>8811.36</v>
      </c>
      <c r="M737" s="82"/>
      <c r="N737" s="78"/>
      <c r="O737" s="78"/>
      <c r="P737" s="83"/>
      <c r="Q737" s="84"/>
      <c r="R737" s="84"/>
      <c r="S737" s="84"/>
      <c r="T737" s="85"/>
      <c r="U737" s="78"/>
      <c r="V737" s="78"/>
      <c r="W737" s="78"/>
      <c r="X737" s="86"/>
      <c r="Y737" s="86"/>
      <c r="Z737" s="87"/>
      <c r="AA737" s="88"/>
      <c r="AB737" s="89"/>
      <c r="AC737" s="90"/>
      <c r="AD737" s="94" t="s">
        <v>232</v>
      </c>
      <c r="AE737" s="89" t="s">
        <v>218</v>
      </c>
      <c r="AF737" s="95"/>
      <c r="AG737" s="96"/>
    </row>
    <row r="738" spans="1:33" ht="46.5" customHeight="1" x14ac:dyDescent="0.25">
      <c r="A738" s="78" t="s">
        <v>5316</v>
      </c>
      <c r="B738" s="78" t="s">
        <v>3961</v>
      </c>
      <c r="C738" s="79" t="s">
        <v>3962</v>
      </c>
      <c r="D738" s="78" t="s">
        <v>3728</v>
      </c>
      <c r="E738" s="78" t="s">
        <v>2843</v>
      </c>
      <c r="F738" s="78" t="s">
        <v>494</v>
      </c>
      <c r="G738" s="92" t="s">
        <v>3967</v>
      </c>
      <c r="H738" s="92" t="s">
        <v>3968</v>
      </c>
      <c r="I738" s="78"/>
      <c r="J738" s="78"/>
      <c r="K738" s="80"/>
      <c r="L738" s="81">
        <v>3000</v>
      </c>
      <c r="M738" s="82">
        <v>1000</v>
      </c>
      <c r="N738" s="78"/>
      <c r="O738" s="78"/>
      <c r="P738" s="83"/>
      <c r="Q738" s="84"/>
      <c r="R738" s="84"/>
      <c r="S738" s="84"/>
      <c r="T738" s="85"/>
      <c r="U738" s="78"/>
      <c r="V738" s="78"/>
      <c r="W738" s="78"/>
      <c r="X738" s="86"/>
      <c r="Y738" s="86"/>
      <c r="Z738" s="87"/>
      <c r="AA738" s="88"/>
      <c r="AB738" s="89"/>
      <c r="AC738" s="90"/>
      <c r="AD738" s="94" t="s">
        <v>232</v>
      </c>
      <c r="AE738" s="89" t="s">
        <v>218</v>
      </c>
      <c r="AF738" s="95"/>
      <c r="AG738" s="96" t="s">
        <v>5243</v>
      </c>
    </row>
    <row r="739" spans="1:33" ht="46.5" customHeight="1" x14ac:dyDescent="0.25">
      <c r="A739" s="78" t="s">
        <v>5316</v>
      </c>
      <c r="B739" s="78" t="s">
        <v>3969</v>
      </c>
      <c r="C739" s="79" t="s">
        <v>3970</v>
      </c>
      <c r="D739" s="78" t="s">
        <v>2842</v>
      </c>
      <c r="E739" s="78" t="s">
        <v>2843</v>
      </c>
      <c r="F739" s="78" t="s">
        <v>494</v>
      </c>
      <c r="G739" s="92" t="s">
        <v>3971</v>
      </c>
      <c r="H739" s="92" t="s">
        <v>3972</v>
      </c>
      <c r="I739" s="78"/>
      <c r="J739" s="78"/>
      <c r="K739" s="80"/>
      <c r="L739" s="81">
        <v>15953.22</v>
      </c>
      <c r="M739" s="82">
        <v>15263.86</v>
      </c>
      <c r="N739" s="78"/>
      <c r="O739" s="78"/>
      <c r="P739" s="83"/>
      <c r="Q739" s="84"/>
      <c r="R739" s="84"/>
      <c r="S739" s="84"/>
      <c r="T739" s="85"/>
      <c r="U739" s="78"/>
      <c r="V739" s="78"/>
      <c r="W739" s="78"/>
      <c r="X739" s="86"/>
      <c r="Y739" s="86"/>
      <c r="Z739" s="87"/>
      <c r="AA739" s="88"/>
      <c r="AB739" s="89"/>
      <c r="AC739" s="90"/>
      <c r="AD739" s="91" t="str">
        <f>VLOOKUP($G739,'[1]datos totales (FINAL) 2022'!$A$2:$F$408,3,FALSE)</f>
        <v>SI</v>
      </c>
      <c r="AE739" s="78" t="str">
        <f>VLOOKUP($G739,'[1]datos totales (FINAL) 2022'!$A$2:$F$408,4,FALSE)</f>
        <v>OBJETIVO 4: GARANTIZAR UNA EDUCACIÓN INCLUSIVA, EQUITATIVA Y DE CALIDAD Y PROMOVER OPORTUNIDADES DE APRENDIZAJE DURANTE TODA LA VIDA PARA TODOS</v>
      </c>
      <c r="AF739" s="92">
        <f>VLOOKUP($G739,'[1]datos totales (FINAL) 2022'!$A$2:$F$408,5,FALSE)</f>
        <v>0</v>
      </c>
      <c r="AG739" s="93" t="str">
        <f>VLOOKUP($G739,'[1]datos totales (FINAL) 2022'!$A$2:$F$408,6,FALSE)</f>
        <v>También ODS 8</v>
      </c>
    </row>
    <row r="740" spans="1:33" ht="46.5" hidden="1" customHeight="1" x14ac:dyDescent="0.25">
      <c r="A740" s="78" t="s">
        <v>5316</v>
      </c>
      <c r="B740" s="78" t="s">
        <v>3969</v>
      </c>
      <c r="C740" s="79" t="s">
        <v>3970</v>
      </c>
      <c r="D740" s="78" t="s">
        <v>2815</v>
      </c>
      <c r="E740" s="78" t="s">
        <v>2843</v>
      </c>
      <c r="F740" s="78" t="s">
        <v>494</v>
      </c>
      <c r="G740" s="78" t="s">
        <v>3973</v>
      </c>
      <c r="H740" s="78" t="s">
        <v>3974</v>
      </c>
      <c r="I740" s="78"/>
      <c r="J740" s="78"/>
      <c r="K740" s="80"/>
      <c r="L740" s="81">
        <v>20933.900000000001</v>
      </c>
      <c r="M740" s="82"/>
      <c r="N740" s="78"/>
      <c r="O740" s="78"/>
      <c r="P740" s="83"/>
      <c r="Q740" s="84"/>
      <c r="R740" s="84"/>
      <c r="S740" s="84"/>
      <c r="T740" s="85"/>
      <c r="U740" s="78"/>
      <c r="V740" s="78"/>
      <c r="W740" s="78"/>
      <c r="X740" s="86"/>
      <c r="Y740" s="86"/>
      <c r="Z740" s="87"/>
      <c r="AA740" s="88"/>
      <c r="AB740" s="89"/>
      <c r="AC740" s="90"/>
      <c r="AD740" s="94" t="s">
        <v>232</v>
      </c>
      <c r="AE740" s="89" t="s">
        <v>218</v>
      </c>
      <c r="AF740" s="95"/>
      <c r="AG740" s="96"/>
    </row>
    <row r="741" spans="1:33" ht="46.5" customHeight="1" x14ac:dyDescent="0.25">
      <c r="A741" s="78" t="s">
        <v>5316</v>
      </c>
      <c r="B741" s="78" t="s">
        <v>3969</v>
      </c>
      <c r="C741" s="79" t="s">
        <v>3970</v>
      </c>
      <c r="D741" s="78" t="s">
        <v>3728</v>
      </c>
      <c r="E741" s="78" t="s">
        <v>2843</v>
      </c>
      <c r="F741" s="78" t="s">
        <v>494</v>
      </c>
      <c r="G741" s="92" t="s">
        <v>3975</v>
      </c>
      <c r="H741" s="92" t="s">
        <v>3976</v>
      </c>
      <c r="I741" s="78"/>
      <c r="J741" s="78"/>
      <c r="K741" s="80"/>
      <c r="L741" s="81">
        <v>8000</v>
      </c>
      <c r="M741" s="82">
        <v>8000</v>
      </c>
      <c r="N741" s="78"/>
      <c r="O741" s="78"/>
      <c r="P741" s="83"/>
      <c r="Q741" s="84"/>
      <c r="R741" s="84"/>
      <c r="S741" s="84"/>
      <c r="T741" s="85"/>
      <c r="U741" s="78"/>
      <c r="V741" s="78"/>
      <c r="W741" s="78"/>
      <c r="X741" s="86"/>
      <c r="Y741" s="86"/>
      <c r="Z741" s="87"/>
      <c r="AA741" s="88"/>
      <c r="AB741" s="89"/>
      <c r="AC741" s="90"/>
      <c r="AD741" s="94" t="s">
        <v>232</v>
      </c>
      <c r="AE741" s="89" t="s">
        <v>218</v>
      </c>
      <c r="AF741" s="95"/>
      <c r="AG741" s="96"/>
    </row>
    <row r="742" spans="1:33" ht="46.5" customHeight="1" x14ac:dyDescent="0.25">
      <c r="A742" s="78" t="s">
        <v>5316</v>
      </c>
      <c r="B742" s="78" t="s">
        <v>3977</v>
      </c>
      <c r="C742" s="79" t="s">
        <v>3978</v>
      </c>
      <c r="D742" s="78" t="s">
        <v>2842</v>
      </c>
      <c r="E742" s="78" t="s">
        <v>2843</v>
      </c>
      <c r="F742" s="78" t="s">
        <v>494</v>
      </c>
      <c r="G742" s="92" t="s">
        <v>3979</v>
      </c>
      <c r="H742" s="92" t="s">
        <v>3980</v>
      </c>
      <c r="I742" s="78"/>
      <c r="J742" s="78"/>
      <c r="K742" s="80"/>
      <c r="L742" s="81">
        <v>3865.95</v>
      </c>
      <c r="M742" s="82">
        <v>3657.62</v>
      </c>
      <c r="N742" s="78"/>
      <c r="O742" s="78"/>
      <c r="P742" s="83"/>
      <c r="Q742" s="84"/>
      <c r="R742" s="84"/>
      <c r="S742" s="84"/>
      <c r="T742" s="85"/>
      <c r="U742" s="78"/>
      <c r="V742" s="78"/>
      <c r="W742" s="78"/>
      <c r="X742" s="86"/>
      <c r="Y742" s="86"/>
      <c r="Z742" s="87"/>
      <c r="AA742" s="88"/>
      <c r="AB742" s="89"/>
      <c r="AC742" s="90"/>
      <c r="AD742" s="91" t="str">
        <f>VLOOKUP($G742,'[1]datos totales (FINAL) 2022'!$A$2:$F$408,3,FALSE)</f>
        <v>SI</v>
      </c>
      <c r="AE742" s="78" t="str">
        <f>VLOOKUP($G742,'[1]datos totales (FINAL) 2022'!$A$2:$F$408,4,FALSE)</f>
        <v>OBJETIVO 4: GARANTIZAR UNA EDUCACIÓN INCLUSIVA, EQUITATIVA Y DE CALIDAD Y PROMOVER OPORTUNIDADES DE APRENDIZAJE DURANTE TODA LA VIDA PARA TODOS</v>
      </c>
      <c r="AF742" s="92">
        <f>VLOOKUP($G742,'[1]datos totales (FINAL) 2022'!$A$2:$F$408,5,FALSE)</f>
        <v>0</v>
      </c>
      <c r="AG742" s="93" t="str">
        <f>VLOOKUP($G742,'[1]datos totales (FINAL) 2022'!$A$2:$F$408,6,FALSE)</f>
        <v>También ODS 8</v>
      </c>
    </row>
    <row r="743" spans="1:33" ht="46.5" hidden="1" customHeight="1" x14ac:dyDescent="0.25">
      <c r="A743" s="78" t="s">
        <v>5316</v>
      </c>
      <c r="B743" s="78" t="s">
        <v>3977</v>
      </c>
      <c r="C743" s="79" t="s">
        <v>3978</v>
      </c>
      <c r="D743" s="78" t="s">
        <v>2815</v>
      </c>
      <c r="E743" s="78" t="s">
        <v>2843</v>
      </c>
      <c r="F743" s="78" t="s">
        <v>494</v>
      </c>
      <c r="G743" s="78" t="s">
        <v>3981</v>
      </c>
      <c r="H743" s="78" t="s">
        <v>3982</v>
      </c>
      <c r="I743" s="78"/>
      <c r="J743" s="78"/>
      <c r="K743" s="80"/>
      <c r="L743" s="81">
        <v>7731.88</v>
      </c>
      <c r="M743" s="82">
        <v>0</v>
      </c>
      <c r="N743" s="78"/>
      <c r="O743" s="78"/>
      <c r="P743" s="83"/>
      <c r="Q743" s="84"/>
      <c r="R743" s="84"/>
      <c r="S743" s="84"/>
      <c r="T743" s="85"/>
      <c r="U743" s="78"/>
      <c r="V743" s="78"/>
      <c r="W743" s="78"/>
      <c r="X743" s="86"/>
      <c r="Y743" s="86"/>
      <c r="Z743" s="87"/>
      <c r="AA743" s="88"/>
      <c r="AB743" s="89"/>
      <c r="AC743" s="90"/>
      <c r="AD743" s="94" t="s">
        <v>232</v>
      </c>
      <c r="AE743" s="89" t="s">
        <v>218</v>
      </c>
      <c r="AF743" s="95"/>
      <c r="AG743" s="96"/>
    </row>
    <row r="744" spans="1:33" ht="46.5" hidden="1" customHeight="1" x14ac:dyDescent="0.25">
      <c r="A744" s="78" t="s">
        <v>5316</v>
      </c>
      <c r="B744" s="78" t="s">
        <v>3977</v>
      </c>
      <c r="C744" s="79" t="s">
        <v>3978</v>
      </c>
      <c r="D744" s="78" t="s">
        <v>3728</v>
      </c>
      <c r="E744" s="78" t="s">
        <v>2843</v>
      </c>
      <c r="F744" s="78" t="s">
        <v>494</v>
      </c>
      <c r="G744" s="78" t="s">
        <v>3983</v>
      </c>
      <c r="H744" s="78" t="s">
        <v>3984</v>
      </c>
      <c r="I744" s="78"/>
      <c r="J744" s="78"/>
      <c r="K744" s="80"/>
      <c r="L744" s="81">
        <v>1202.53</v>
      </c>
      <c r="M744" s="82">
        <v>0</v>
      </c>
      <c r="N744" s="78"/>
      <c r="O744" s="78"/>
      <c r="P744" s="83"/>
      <c r="Q744" s="84"/>
      <c r="R744" s="84"/>
      <c r="S744" s="84"/>
      <c r="T744" s="85"/>
      <c r="U744" s="78"/>
      <c r="V744" s="78"/>
      <c r="W744" s="78"/>
      <c r="X744" s="86"/>
      <c r="Y744" s="86"/>
      <c r="Z744" s="87"/>
      <c r="AA744" s="88"/>
      <c r="AB744" s="89"/>
      <c r="AC744" s="90"/>
      <c r="AD744" s="94" t="s">
        <v>232</v>
      </c>
      <c r="AE744" s="89" t="s">
        <v>218</v>
      </c>
      <c r="AF744" s="95"/>
      <c r="AG744" s="96"/>
    </row>
    <row r="745" spans="1:33" ht="46.5" customHeight="1" x14ac:dyDescent="0.25">
      <c r="A745" s="78" t="s">
        <v>5316</v>
      </c>
      <c r="B745" s="78" t="s">
        <v>3985</v>
      </c>
      <c r="C745" s="79" t="s">
        <v>3986</v>
      </c>
      <c r="D745" s="78" t="s">
        <v>2842</v>
      </c>
      <c r="E745" s="78" t="s">
        <v>2843</v>
      </c>
      <c r="F745" s="78" t="s">
        <v>494</v>
      </c>
      <c r="G745" s="92" t="s">
        <v>3987</v>
      </c>
      <c r="H745" s="92" t="s">
        <v>3988</v>
      </c>
      <c r="I745" s="78"/>
      <c r="J745" s="78"/>
      <c r="K745" s="80"/>
      <c r="L745" s="81">
        <v>6071.78</v>
      </c>
      <c r="M745" s="82">
        <v>5797.15</v>
      </c>
      <c r="N745" s="78"/>
      <c r="O745" s="78"/>
      <c r="P745" s="83"/>
      <c r="Q745" s="84"/>
      <c r="R745" s="84"/>
      <c r="S745" s="84"/>
      <c r="T745" s="85"/>
      <c r="U745" s="78"/>
      <c r="V745" s="78"/>
      <c r="W745" s="78"/>
      <c r="X745" s="86"/>
      <c r="Y745" s="86"/>
      <c r="Z745" s="87"/>
      <c r="AA745" s="88"/>
      <c r="AB745" s="89"/>
      <c r="AC745" s="90"/>
      <c r="AD745" s="91" t="str">
        <f>VLOOKUP($G745,'[1]datos totales (FINAL) 2022'!$A$2:$F$408,3,FALSE)</f>
        <v>SI</v>
      </c>
      <c r="AE745" s="78" t="str">
        <f>VLOOKUP($G745,'[1]datos totales (FINAL) 2022'!$A$2:$F$408,4,FALSE)</f>
        <v>OBJETIVO 4: GARANTIZAR UNA EDUCACIÓN INCLUSIVA, EQUITATIVA Y DE CALIDAD Y PROMOVER OPORTUNIDADES DE APRENDIZAJE DURANTE TODA LA VIDA PARA TODOS</v>
      </c>
      <c r="AF745" s="92">
        <f>VLOOKUP($G745,'[1]datos totales (FINAL) 2022'!$A$2:$F$408,5,FALSE)</f>
        <v>0</v>
      </c>
      <c r="AG745" s="93" t="str">
        <f>VLOOKUP($G745,'[1]datos totales (FINAL) 2022'!$A$2:$F$408,6,FALSE)</f>
        <v>También ODS 8</v>
      </c>
    </row>
    <row r="746" spans="1:33" ht="46.5" hidden="1" customHeight="1" x14ac:dyDescent="0.25">
      <c r="A746" s="78" t="s">
        <v>5316</v>
      </c>
      <c r="B746" s="78" t="s">
        <v>3985</v>
      </c>
      <c r="C746" s="79" t="s">
        <v>3986</v>
      </c>
      <c r="D746" s="78" t="s">
        <v>2815</v>
      </c>
      <c r="E746" s="78" t="s">
        <v>2843</v>
      </c>
      <c r="F746" s="78" t="s">
        <v>494</v>
      </c>
      <c r="G746" s="78" t="s">
        <v>3989</v>
      </c>
      <c r="H746" s="78" t="s">
        <v>3990</v>
      </c>
      <c r="I746" s="78"/>
      <c r="J746" s="78"/>
      <c r="K746" s="80"/>
      <c r="L746" s="81">
        <v>7398.22</v>
      </c>
      <c r="M746" s="82">
        <v>0</v>
      </c>
      <c r="N746" s="78"/>
      <c r="O746" s="78"/>
      <c r="P746" s="83"/>
      <c r="Q746" s="84"/>
      <c r="R746" s="84"/>
      <c r="S746" s="84"/>
      <c r="T746" s="85"/>
      <c r="U746" s="78"/>
      <c r="V746" s="78"/>
      <c r="W746" s="78"/>
      <c r="X746" s="86"/>
      <c r="Y746" s="86"/>
      <c r="Z746" s="87"/>
      <c r="AA746" s="88"/>
      <c r="AB746" s="89"/>
      <c r="AC746" s="90"/>
      <c r="AD746" s="94" t="s">
        <v>232</v>
      </c>
      <c r="AE746" s="89" t="s">
        <v>218</v>
      </c>
      <c r="AF746" s="95"/>
      <c r="AG746" s="96"/>
    </row>
    <row r="747" spans="1:33" ht="46.5" customHeight="1" x14ac:dyDescent="0.25">
      <c r="A747" s="78" t="s">
        <v>5316</v>
      </c>
      <c r="B747" s="78" t="s">
        <v>3991</v>
      </c>
      <c r="C747" s="79" t="s">
        <v>3992</v>
      </c>
      <c r="D747" s="78" t="s">
        <v>2842</v>
      </c>
      <c r="E747" s="78" t="s">
        <v>2843</v>
      </c>
      <c r="F747" s="78" t="s">
        <v>494</v>
      </c>
      <c r="G747" s="92" t="s">
        <v>3993</v>
      </c>
      <c r="H747" s="92" t="s">
        <v>3994</v>
      </c>
      <c r="I747" s="78"/>
      <c r="J747" s="78"/>
      <c r="K747" s="80"/>
      <c r="L747" s="81">
        <v>27989.119999999999</v>
      </c>
      <c r="M747" s="82">
        <v>29618.03</v>
      </c>
      <c r="N747" s="78"/>
      <c r="O747" s="78"/>
      <c r="P747" s="83"/>
      <c r="Q747" s="84"/>
      <c r="R747" s="84"/>
      <c r="S747" s="84"/>
      <c r="T747" s="85"/>
      <c r="U747" s="78"/>
      <c r="V747" s="78"/>
      <c r="W747" s="78"/>
      <c r="X747" s="86"/>
      <c r="Y747" s="86"/>
      <c r="Z747" s="87"/>
      <c r="AA747" s="88"/>
      <c r="AB747" s="89"/>
      <c r="AC747" s="90"/>
      <c r="AD747" s="91" t="str">
        <f>VLOOKUP($G747,'[1]datos totales (FINAL) 2022'!$A$2:$F$408,3,FALSE)</f>
        <v>SI</v>
      </c>
      <c r="AE747" s="78" t="str">
        <f>VLOOKUP($G747,'[1]datos totales (FINAL) 2022'!$A$2:$F$408,4,FALSE)</f>
        <v>OBJETIVO 4: GARANTIZAR UNA EDUCACIÓN INCLUSIVA, EQUITATIVA Y DE CALIDAD Y PROMOVER OPORTUNIDADES DE APRENDIZAJE DURANTE TODA LA VIDA PARA TODOS</v>
      </c>
      <c r="AF747" s="92">
        <f>VLOOKUP($G747,'[1]datos totales (FINAL) 2022'!$A$2:$F$408,5,FALSE)</f>
        <v>0</v>
      </c>
      <c r="AG747" s="93" t="str">
        <f>VLOOKUP($G747,'[1]datos totales (FINAL) 2022'!$A$2:$F$408,6,FALSE)</f>
        <v>También ODS 8</v>
      </c>
    </row>
    <row r="748" spans="1:33" ht="46.5" hidden="1" customHeight="1" x14ac:dyDescent="0.25">
      <c r="A748" s="78" t="s">
        <v>5316</v>
      </c>
      <c r="B748" s="78" t="s">
        <v>3991</v>
      </c>
      <c r="C748" s="79" t="s">
        <v>3992</v>
      </c>
      <c r="D748" s="78" t="s">
        <v>2815</v>
      </c>
      <c r="E748" s="78" t="s">
        <v>2843</v>
      </c>
      <c r="F748" s="78" t="s">
        <v>494</v>
      </c>
      <c r="G748" s="78" t="s">
        <v>3995</v>
      </c>
      <c r="H748" s="78" t="s">
        <v>3996</v>
      </c>
      <c r="I748" s="78"/>
      <c r="J748" s="78"/>
      <c r="K748" s="80"/>
      <c r="L748" s="81">
        <v>23246.55</v>
      </c>
      <c r="M748" s="82">
        <v>0</v>
      </c>
      <c r="N748" s="78"/>
      <c r="O748" s="78"/>
      <c r="P748" s="83"/>
      <c r="Q748" s="84"/>
      <c r="R748" s="84"/>
      <c r="S748" s="84"/>
      <c r="T748" s="85"/>
      <c r="U748" s="78"/>
      <c r="V748" s="78"/>
      <c r="W748" s="78"/>
      <c r="X748" s="86"/>
      <c r="Y748" s="86"/>
      <c r="Z748" s="87"/>
      <c r="AA748" s="88"/>
      <c r="AB748" s="89"/>
      <c r="AC748" s="90"/>
      <c r="AD748" s="94" t="s">
        <v>232</v>
      </c>
      <c r="AE748" s="89" t="s">
        <v>218</v>
      </c>
      <c r="AF748" s="95"/>
      <c r="AG748" s="96"/>
    </row>
    <row r="749" spans="1:33" ht="46.5" customHeight="1" x14ac:dyDescent="0.25">
      <c r="A749" s="78" t="s">
        <v>5316</v>
      </c>
      <c r="B749" s="78" t="s">
        <v>3991</v>
      </c>
      <c r="C749" s="79" t="s">
        <v>3992</v>
      </c>
      <c r="D749" s="78" t="s">
        <v>3728</v>
      </c>
      <c r="E749" s="78" t="s">
        <v>2843</v>
      </c>
      <c r="F749" s="78" t="s">
        <v>494</v>
      </c>
      <c r="G749" s="92" t="s">
        <v>3997</v>
      </c>
      <c r="H749" s="92" t="s">
        <v>3998</v>
      </c>
      <c r="I749" s="78"/>
      <c r="J749" s="78"/>
      <c r="K749" s="80"/>
      <c r="L749" s="81">
        <v>7964.28</v>
      </c>
      <c r="M749" s="82">
        <v>9298.6200000000008</v>
      </c>
      <c r="N749" s="78"/>
      <c r="O749" s="78"/>
      <c r="P749" s="83"/>
      <c r="Q749" s="84"/>
      <c r="R749" s="84"/>
      <c r="S749" s="84"/>
      <c r="T749" s="85"/>
      <c r="U749" s="78"/>
      <c r="V749" s="78"/>
      <c r="W749" s="78"/>
      <c r="X749" s="86"/>
      <c r="Y749" s="86"/>
      <c r="Z749" s="87"/>
      <c r="AA749" s="88"/>
      <c r="AB749" s="89"/>
      <c r="AC749" s="90"/>
      <c r="AD749" s="94" t="s">
        <v>232</v>
      </c>
      <c r="AE749" s="89" t="s">
        <v>218</v>
      </c>
      <c r="AF749" s="95"/>
      <c r="AG749" s="96"/>
    </row>
    <row r="750" spans="1:33" ht="46.5" customHeight="1" x14ac:dyDescent="0.25">
      <c r="A750" s="78" t="s">
        <v>5316</v>
      </c>
      <c r="B750" s="78" t="s">
        <v>3999</v>
      </c>
      <c r="C750" s="79" t="s">
        <v>4000</v>
      </c>
      <c r="D750" s="78" t="s">
        <v>2842</v>
      </c>
      <c r="E750" s="78" t="s">
        <v>2843</v>
      </c>
      <c r="F750" s="78" t="s">
        <v>494</v>
      </c>
      <c r="G750" s="92" t="s">
        <v>4001</v>
      </c>
      <c r="H750" s="92" t="s">
        <v>4002</v>
      </c>
      <c r="I750" s="78"/>
      <c r="J750" s="78"/>
      <c r="K750" s="80"/>
      <c r="L750" s="81">
        <v>4460.84</v>
      </c>
      <c r="M750" s="82">
        <v>4430.8999999999996</v>
      </c>
      <c r="N750" s="78"/>
      <c r="O750" s="78"/>
      <c r="P750" s="83"/>
      <c r="Q750" s="84"/>
      <c r="R750" s="84"/>
      <c r="S750" s="84"/>
      <c r="T750" s="85"/>
      <c r="U750" s="78"/>
      <c r="V750" s="78"/>
      <c r="W750" s="78"/>
      <c r="X750" s="86"/>
      <c r="Y750" s="86"/>
      <c r="Z750" s="87"/>
      <c r="AA750" s="88"/>
      <c r="AB750" s="89"/>
      <c r="AC750" s="90"/>
      <c r="AD750" s="91" t="str">
        <f>VLOOKUP($G750,'[1]datos totales (FINAL) 2022'!$A$2:$F$408,3,FALSE)</f>
        <v>SI</v>
      </c>
      <c r="AE750" s="78" t="str">
        <f>VLOOKUP($G750,'[1]datos totales (FINAL) 2022'!$A$2:$F$408,4,FALSE)</f>
        <v>OBJETIVO 4: GARANTIZAR UNA EDUCACIÓN INCLUSIVA, EQUITATIVA Y DE CALIDAD Y PROMOVER OPORTUNIDADES DE APRENDIZAJE DURANTE TODA LA VIDA PARA TODOS</v>
      </c>
      <c r="AF750" s="92">
        <f>VLOOKUP($G750,'[1]datos totales (FINAL) 2022'!$A$2:$F$408,5,FALSE)</f>
        <v>0</v>
      </c>
      <c r="AG750" s="93" t="str">
        <f>VLOOKUP($G750,'[1]datos totales (FINAL) 2022'!$A$2:$F$408,6,FALSE)</f>
        <v>También ODS 8</v>
      </c>
    </row>
    <row r="751" spans="1:33" ht="46.5" hidden="1" customHeight="1" x14ac:dyDescent="0.25">
      <c r="A751" s="78" t="s">
        <v>5316</v>
      </c>
      <c r="B751" s="78" t="s">
        <v>3999</v>
      </c>
      <c r="C751" s="79" t="s">
        <v>4000</v>
      </c>
      <c r="D751" s="78" t="s">
        <v>2815</v>
      </c>
      <c r="E751" s="78" t="s">
        <v>2843</v>
      </c>
      <c r="F751" s="78" t="s">
        <v>494</v>
      </c>
      <c r="G751" s="78" t="s">
        <v>4003</v>
      </c>
      <c r="H751" s="78" t="s">
        <v>4004</v>
      </c>
      <c r="I751" s="78"/>
      <c r="J751" s="78"/>
      <c r="K751" s="80"/>
      <c r="L751" s="81">
        <v>8844.69</v>
      </c>
      <c r="M751" s="82">
        <v>0</v>
      </c>
      <c r="N751" s="78"/>
      <c r="O751" s="78"/>
      <c r="P751" s="83"/>
      <c r="Q751" s="84"/>
      <c r="R751" s="84"/>
      <c r="S751" s="84"/>
      <c r="T751" s="85"/>
      <c r="U751" s="78"/>
      <c r="V751" s="78"/>
      <c r="W751" s="78"/>
      <c r="X751" s="86"/>
      <c r="Y751" s="86"/>
      <c r="Z751" s="87"/>
      <c r="AA751" s="88"/>
      <c r="AB751" s="89"/>
      <c r="AC751" s="90"/>
      <c r="AD751" s="94" t="s">
        <v>232</v>
      </c>
      <c r="AE751" s="89" t="s">
        <v>218</v>
      </c>
      <c r="AF751" s="95"/>
      <c r="AG751" s="96"/>
    </row>
    <row r="752" spans="1:33" ht="46.5" customHeight="1" x14ac:dyDescent="0.25">
      <c r="A752" s="78" t="s">
        <v>5316</v>
      </c>
      <c r="B752" s="78" t="s">
        <v>3999</v>
      </c>
      <c r="C752" s="79" t="s">
        <v>4000</v>
      </c>
      <c r="D752" s="78" t="s">
        <v>3728</v>
      </c>
      <c r="E752" s="78" t="s">
        <v>2843</v>
      </c>
      <c r="F752" s="78" t="s">
        <v>494</v>
      </c>
      <c r="G752" s="92" t="s">
        <v>4005</v>
      </c>
      <c r="H752" s="92" t="s">
        <v>4006</v>
      </c>
      <c r="I752" s="78"/>
      <c r="J752" s="78"/>
      <c r="K752" s="80"/>
      <c r="L752" s="81">
        <v>3200</v>
      </c>
      <c r="M752" s="82">
        <v>3000</v>
      </c>
      <c r="N752" s="78"/>
      <c r="O752" s="78"/>
      <c r="P752" s="83"/>
      <c r="Q752" s="84"/>
      <c r="R752" s="84"/>
      <c r="S752" s="84"/>
      <c r="T752" s="85"/>
      <c r="U752" s="78"/>
      <c r="V752" s="78"/>
      <c r="W752" s="78"/>
      <c r="X752" s="86"/>
      <c r="Y752" s="86"/>
      <c r="Z752" s="87"/>
      <c r="AA752" s="88"/>
      <c r="AB752" s="89"/>
      <c r="AC752" s="90"/>
      <c r="AD752" s="94" t="s">
        <v>232</v>
      </c>
      <c r="AE752" s="89" t="s">
        <v>218</v>
      </c>
      <c r="AF752" s="95"/>
      <c r="AG752" s="96"/>
    </row>
    <row r="753" spans="1:33" ht="46.5" customHeight="1" x14ac:dyDescent="0.25">
      <c r="A753" s="78" t="s">
        <v>5316</v>
      </c>
      <c r="B753" s="78" t="s">
        <v>4007</v>
      </c>
      <c r="C753" s="79" t="s">
        <v>4008</v>
      </c>
      <c r="D753" s="78" t="s">
        <v>2842</v>
      </c>
      <c r="E753" s="78" t="s">
        <v>2843</v>
      </c>
      <c r="F753" s="78" t="s">
        <v>494</v>
      </c>
      <c r="G753" s="92" t="s">
        <v>4009</v>
      </c>
      <c r="H753" s="92" t="s">
        <v>4010</v>
      </c>
      <c r="I753" s="78"/>
      <c r="J753" s="78"/>
      <c r="K753" s="80"/>
      <c r="L753" s="81">
        <v>6115.16</v>
      </c>
      <c r="M753" s="82">
        <v>6133.7</v>
      </c>
      <c r="N753" s="78"/>
      <c r="O753" s="78"/>
      <c r="P753" s="83"/>
      <c r="Q753" s="84"/>
      <c r="R753" s="84"/>
      <c r="S753" s="84"/>
      <c r="T753" s="85"/>
      <c r="U753" s="78"/>
      <c r="V753" s="78"/>
      <c r="W753" s="78"/>
      <c r="X753" s="86"/>
      <c r="Y753" s="86"/>
      <c r="Z753" s="87"/>
      <c r="AA753" s="88"/>
      <c r="AB753" s="89"/>
      <c r="AC753" s="90"/>
      <c r="AD753" s="91" t="str">
        <f>VLOOKUP($G753,'[1]datos totales (FINAL) 2022'!$A$2:$F$408,3,FALSE)</f>
        <v>SI</v>
      </c>
      <c r="AE753" s="78" t="str">
        <f>VLOOKUP($G753,'[1]datos totales (FINAL) 2022'!$A$2:$F$408,4,FALSE)</f>
        <v>OBJETIVO 4: GARANTIZAR UNA EDUCACIÓN INCLUSIVA, EQUITATIVA Y DE CALIDAD Y PROMOVER OPORTUNIDADES DE APRENDIZAJE DURANTE TODA LA VIDA PARA TODOS</v>
      </c>
      <c r="AF753" s="92">
        <f>VLOOKUP($G753,'[1]datos totales (FINAL) 2022'!$A$2:$F$408,5,FALSE)</f>
        <v>0</v>
      </c>
      <c r="AG753" s="93" t="str">
        <f>VLOOKUP($G753,'[1]datos totales (FINAL) 2022'!$A$2:$F$408,6,FALSE)</f>
        <v>También ODS 8</v>
      </c>
    </row>
    <row r="754" spans="1:33" ht="46.5" hidden="1" customHeight="1" x14ac:dyDescent="0.25">
      <c r="A754" s="78" t="s">
        <v>5316</v>
      </c>
      <c r="B754" s="78" t="s">
        <v>4007</v>
      </c>
      <c r="C754" s="79" t="s">
        <v>4008</v>
      </c>
      <c r="D754" s="78" t="s">
        <v>2815</v>
      </c>
      <c r="E754" s="78" t="s">
        <v>2843</v>
      </c>
      <c r="F754" s="78" t="s">
        <v>494</v>
      </c>
      <c r="G754" s="78" t="s">
        <v>4011</v>
      </c>
      <c r="H754" s="78" t="s">
        <v>4012</v>
      </c>
      <c r="I754" s="78"/>
      <c r="J754" s="78"/>
      <c r="K754" s="80"/>
      <c r="L754" s="81">
        <v>8955.69</v>
      </c>
      <c r="M754" s="82">
        <v>0</v>
      </c>
      <c r="N754" s="78"/>
      <c r="O754" s="78"/>
      <c r="P754" s="83"/>
      <c r="Q754" s="84"/>
      <c r="R754" s="84"/>
      <c r="S754" s="84"/>
      <c r="T754" s="85"/>
      <c r="U754" s="78"/>
      <c r="V754" s="78"/>
      <c r="W754" s="78"/>
      <c r="X754" s="86"/>
      <c r="Y754" s="86"/>
      <c r="Z754" s="87"/>
      <c r="AA754" s="88"/>
      <c r="AB754" s="89"/>
      <c r="AC754" s="90"/>
      <c r="AD754" s="94" t="s">
        <v>232</v>
      </c>
      <c r="AE754" s="89" t="s">
        <v>218</v>
      </c>
      <c r="AF754" s="95"/>
      <c r="AG754" s="96"/>
    </row>
    <row r="755" spans="1:33" ht="46.5" customHeight="1" x14ac:dyDescent="0.25">
      <c r="A755" s="78" t="s">
        <v>5316</v>
      </c>
      <c r="B755" s="78" t="s">
        <v>4013</v>
      </c>
      <c r="C755" s="79" t="s">
        <v>4014</v>
      </c>
      <c r="D755" s="78" t="s">
        <v>2842</v>
      </c>
      <c r="E755" s="78" t="s">
        <v>2843</v>
      </c>
      <c r="F755" s="78" t="s">
        <v>494</v>
      </c>
      <c r="G755" s="92" t="s">
        <v>4015</v>
      </c>
      <c r="H755" s="92" t="s">
        <v>4016</v>
      </c>
      <c r="I755" s="78"/>
      <c r="J755" s="78"/>
      <c r="K755" s="80"/>
      <c r="L755" s="81">
        <v>15781.62</v>
      </c>
      <c r="M755" s="82">
        <v>15909.88</v>
      </c>
      <c r="N755" s="78"/>
      <c r="O755" s="78"/>
      <c r="P755" s="83"/>
      <c r="Q755" s="84"/>
      <c r="R755" s="84"/>
      <c r="S755" s="84"/>
      <c r="T755" s="85"/>
      <c r="U755" s="78"/>
      <c r="V755" s="78"/>
      <c r="W755" s="78"/>
      <c r="X755" s="86"/>
      <c r="Y755" s="86"/>
      <c r="Z755" s="87"/>
      <c r="AA755" s="88"/>
      <c r="AB755" s="89"/>
      <c r="AC755" s="90"/>
      <c r="AD755" s="91" t="str">
        <f>VLOOKUP($G755,'[1]datos totales (FINAL) 2022'!$A$2:$F$408,3,FALSE)</f>
        <v>SI</v>
      </c>
      <c r="AE755" s="78" t="str">
        <f>VLOOKUP($G755,'[1]datos totales (FINAL) 2022'!$A$2:$F$408,4,FALSE)</f>
        <v>OBJETIVO 4: GARANTIZAR UNA EDUCACIÓN INCLUSIVA, EQUITATIVA Y DE CALIDAD Y PROMOVER OPORTUNIDADES DE APRENDIZAJE DURANTE TODA LA VIDA PARA TODOS</v>
      </c>
      <c r="AF755" s="92">
        <f>VLOOKUP($G755,'[1]datos totales (FINAL) 2022'!$A$2:$F$408,5,FALSE)</f>
        <v>0</v>
      </c>
      <c r="AG755" s="93" t="str">
        <f>VLOOKUP($G755,'[1]datos totales (FINAL) 2022'!$A$2:$F$408,6,FALSE)</f>
        <v>También ODS 8</v>
      </c>
    </row>
    <row r="756" spans="1:33" ht="46.5" hidden="1" customHeight="1" x14ac:dyDescent="0.25">
      <c r="A756" s="78" t="s">
        <v>5316</v>
      </c>
      <c r="B756" s="78" t="s">
        <v>4013</v>
      </c>
      <c r="C756" s="79" t="s">
        <v>4014</v>
      </c>
      <c r="D756" s="78" t="s">
        <v>2815</v>
      </c>
      <c r="E756" s="78" t="s">
        <v>2843</v>
      </c>
      <c r="F756" s="78" t="s">
        <v>494</v>
      </c>
      <c r="G756" s="78" t="s">
        <v>4017</v>
      </c>
      <c r="H756" s="78" t="s">
        <v>4018</v>
      </c>
      <c r="I756" s="78"/>
      <c r="J756" s="78"/>
      <c r="K756" s="80"/>
      <c r="L756" s="81">
        <v>16769.45</v>
      </c>
      <c r="M756" s="82">
        <v>0</v>
      </c>
      <c r="N756" s="78"/>
      <c r="O756" s="78"/>
      <c r="P756" s="83"/>
      <c r="Q756" s="84"/>
      <c r="R756" s="84"/>
      <c r="S756" s="84"/>
      <c r="T756" s="85"/>
      <c r="U756" s="78"/>
      <c r="V756" s="78"/>
      <c r="W756" s="78"/>
      <c r="X756" s="86"/>
      <c r="Y756" s="86"/>
      <c r="Z756" s="87"/>
      <c r="AA756" s="88"/>
      <c r="AB756" s="89"/>
      <c r="AC756" s="90"/>
      <c r="AD756" s="94" t="s">
        <v>232</v>
      </c>
      <c r="AE756" s="89" t="s">
        <v>218</v>
      </c>
      <c r="AF756" s="95"/>
      <c r="AG756" s="96"/>
    </row>
    <row r="757" spans="1:33" ht="46.5" customHeight="1" x14ac:dyDescent="0.25">
      <c r="A757" s="78" t="s">
        <v>5316</v>
      </c>
      <c r="B757" s="78" t="s">
        <v>4013</v>
      </c>
      <c r="C757" s="79" t="s">
        <v>4014</v>
      </c>
      <c r="D757" s="78" t="s">
        <v>3728</v>
      </c>
      <c r="E757" s="78" t="s">
        <v>2843</v>
      </c>
      <c r="F757" s="78" t="s">
        <v>494</v>
      </c>
      <c r="G757" s="92" t="s">
        <v>4019</v>
      </c>
      <c r="H757" s="92" t="s">
        <v>4020</v>
      </c>
      <c r="I757" s="78"/>
      <c r="J757" s="78"/>
      <c r="K757" s="80"/>
      <c r="L757" s="81">
        <v>6741.82</v>
      </c>
      <c r="M757" s="82">
        <v>6707.78</v>
      </c>
      <c r="N757" s="78"/>
      <c r="O757" s="78"/>
      <c r="P757" s="83"/>
      <c r="Q757" s="84"/>
      <c r="R757" s="84"/>
      <c r="S757" s="84"/>
      <c r="T757" s="85"/>
      <c r="U757" s="78"/>
      <c r="V757" s="78"/>
      <c r="W757" s="78"/>
      <c r="X757" s="86"/>
      <c r="Y757" s="86"/>
      <c r="Z757" s="87"/>
      <c r="AA757" s="88"/>
      <c r="AB757" s="89"/>
      <c r="AC757" s="90"/>
      <c r="AD757" s="94" t="s">
        <v>232</v>
      </c>
      <c r="AE757" s="89" t="s">
        <v>218</v>
      </c>
      <c r="AF757" s="95"/>
      <c r="AG757" s="96"/>
    </row>
    <row r="758" spans="1:33" ht="46.5" customHeight="1" x14ac:dyDescent="0.25">
      <c r="A758" s="78" t="s">
        <v>5316</v>
      </c>
      <c r="B758" s="78" t="s">
        <v>4021</v>
      </c>
      <c r="C758" s="79" t="s">
        <v>4022</v>
      </c>
      <c r="D758" s="78" t="s">
        <v>2842</v>
      </c>
      <c r="E758" s="78" t="s">
        <v>2843</v>
      </c>
      <c r="F758" s="78" t="s">
        <v>494</v>
      </c>
      <c r="G758" s="92" t="s">
        <v>4023</v>
      </c>
      <c r="H758" s="92" t="s">
        <v>4024</v>
      </c>
      <c r="I758" s="78"/>
      <c r="J758" s="78"/>
      <c r="K758" s="80"/>
      <c r="L758" s="81">
        <v>8567.61</v>
      </c>
      <c r="M758" s="82">
        <v>8351.4500000000007</v>
      </c>
      <c r="N758" s="78"/>
      <c r="O758" s="78"/>
      <c r="P758" s="83"/>
      <c r="Q758" s="84"/>
      <c r="R758" s="84"/>
      <c r="S758" s="84"/>
      <c r="T758" s="85"/>
      <c r="U758" s="78"/>
      <c r="V758" s="78"/>
      <c r="W758" s="78"/>
      <c r="X758" s="86"/>
      <c r="Y758" s="86"/>
      <c r="Z758" s="87"/>
      <c r="AA758" s="88"/>
      <c r="AB758" s="89"/>
      <c r="AC758" s="90"/>
      <c r="AD758" s="91" t="str">
        <f>VLOOKUP($G758,'[1]datos totales (FINAL) 2022'!$A$2:$F$408,3,FALSE)</f>
        <v>SI</v>
      </c>
      <c r="AE758" s="78" t="str">
        <f>VLOOKUP($G758,'[1]datos totales (FINAL) 2022'!$A$2:$F$408,4,FALSE)</f>
        <v>OBJETIVO 4: GARANTIZAR UNA EDUCACIÓN INCLUSIVA, EQUITATIVA Y DE CALIDAD Y PROMOVER OPORTUNIDADES DE APRENDIZAJE DURANTE TODA LA VIDA PARA TODOS</v>
      </c>
      <c r="AF758" s="92">
        <f>VLOOKUP($G758,'[1]datos totales (FINAL) 2022'!$A$2:$F$408,5,FALSE)</f>
        <v>0</v>
      </c>
      <c r="AG758" s="93" t="str">
        <f>VLOOKUP($G758,'[1]datos totales (FINAL) 2022'!$A$2:$F$408,6,FALSE)</f>
        <v>También ODS 8</v>
      </c>
    </row>
    <row r="759" spans="1:33" ht="46.5" hidden="1" customHeight="1" x14ac:dyDescent="0.25">
      <c r="A759" s="78" t="s">
        <v>5316</v>
      </c>
      <c r="B759" s="78" t="s">
        <v>4021</v>
      </c>
      <c r="C759" s="79" t="s">
        <v>4022</v>
      </c>
      <c r="D759" s="78" t="s">
        <v>2815</v>
      </c>
      <c r="E759" s="78" t="s">
        <v>2843</v>
      </c>
      <c r="F759" s="78" t="s">
        <v>494</v>
      </c>
      <c r="G759" s="78" t="s">
        <v>3817</v>
      </c>
      <c r="H759" s="78" t="s">
        <v>4025</v>
      </c>
      <c r="I759" s="78"/>
      <c r="J759" s="78"/>
      <c r="K759" s="80"/>
      <c r="L759" s="81">
        <v>11628.33</v>
      </c>
      <c r="M759" s="82">
        <v>0</v>
      </c>
      <c r="N759" s="78"/>
      <c r="O759" s="78"/>
      <c r="P759" s="83"/>
      <c r="Q759" s="84"/>
      <c r="R759" s="84"/>
      <c r="S759" s="84"/>
      <c r="T759" s="85"/>
      <c r="U759" s="78"/>
      <c r="V759" s="78"/>
      <c r="W759" s="78"/>
      <c r="X759" s="86"/>
      <c r="Y759" s="86"/>
      <c r="Z759" s="87"/>
      <c r="AA759" s="88"/>
      <c r="AB759" s="89"/>
      <c r="AC759" s="90"/>
      <c r="AD759" s="94" t="s">
        <v>232</v>
      </c>
      <c r="AE759" s="89" t="s">
        <v>218</v>
      </c>
      <c r="AF759" s="95"/>
      <c r="AG759" s="96"/>
    </row>
    <row r="760" spans="1:33" ht="46.5" hidden="1" customHeight="1" x14ac:dyDescent="0.25">
      <c r="A760" s="78" t="s">
        <v>5316</v>
      </c>
      <c r="B760" s="78" t="s">
        <v>4021</v>
      </c>
      <c r="C760" s="79" t="s">
        <v>4022</v>
      </c>
      <c r="D760" s="78" t="s">
        <v>3728</v>
      </c>
      <c r="E760" s="78" t="s">
        <v>2843</v>
      </c>
      <c r="F760" s="78" t="s">
        <v>494</v>
      </c>
      <c r="G760" s="78" t="s">
        <v>4026</v>
      </c>
      <c r="H760" s="78" t="s">
        <v>4027</v>
      </c>
      <c r="I760" s="78"/>
      <c r="J760" s="78"/>
      <c r="K760" s="80"/>
      <c r="L760" s="81">
        <v>4672.43</v>
      </c>
      <c r="M760" s="82">
        <v>0</v>
      </c>
      <c r="N760" s="78"/>
      <c r="O760" s="78"/>
      <c r="P760" s="83"/>
      <c r="Q760" s="84"/>
      <c r="R760" s="84"/>
      <c r="S760" s="84"/>
      <c r="T760" s="85"/>
      <c r="U760" s="78"/>
      <c r="V760" s="78"/>
      <c r="W760" s="78"/>
      <c r="X760" s="86"/>
      <c r="Y760" s="86"/>
      <c r="Z760" s="87"/>
      <c r="AA760" s="88"/>
      <c r="AB760" s="89"/>
      <c r="AC760" s="90"/>
      <c r="AD760" s="94" t="s">
        <v>232</v>
      </c>
      <c r="AE760" s="89" t="s">
        <v>218</v>
      </c>
      <c r="AF760" s="95"/>
      <c r="AG760" s="96"/>
    </row>
    <row r="761" spans="1:33" ht="46.5" customHeight="1" x14ac:dyDescent="0.25">
      <c r="A761" s="78" t="s">
        <v>5317</v>
      </c>
      <c r="B761" s="78" t="s">
        <v>3720</v>
      </c>
      <c r="C761" s="79" t="s">
        <v>3721</v>
      </c>
      <c r="D761" s="78" t="s">
        <v>2842</v>
      </c>
      <c r="E761" s="78" t="s">
        <v>2843</v>
      </c>
      <c r="F761" s="78" t="s">
        <v>494</v>
      </c>
      <c r="G761" s="92" t="s">
        <v>3722</v>
      </c>
      <c r="H761" s="92" t="s">
        <v>3723</v>
      </c>
      <c r="I761" s="78"/>
      <c r="J761" s="78"/>
      <c r="K761" s="80"/>
      <c r="L761" s="81">
        <v>2179.67</v>
      </c>
      <c r="M761" s="82">
        <v>2183.19</v>
      </c>
      <c r="N761" s="78"/>
      <c r="O761" s="78"/>
      <c r="P761" s="83"/>
      <c r="Q761" s="84"/>
      <c r="R761" s="84"/>
      <c r="S761" s="84"/>
      <c r="T761" s="85"/>
      <c r="U761" s="78"/>
      <c r="V761" s="78"/>
      <c r="W761" s="78"/>
      <c r="X761" s="86"/>
      <c r="Y761" s="86"/>
      <c r="Z761" s="87"/>
      <c r="AA761" s="88"/>
      <c r="AB761" s="89"/>
      <c r="AC761" s="90"/>
      <c r="AD761" s="91" t="str">
        <f>VLOOKUP($G761,'[1]datos totales (FINAL) 2022'!$A$2:$F$408,3,FALSE)</f>
        <v>SI</v>
      </c>
      <c r="AE761" s="78" t="str">
        <f>VLOOKUP($G761,'[1]datos totales (FINAL) 2022'!$A$2:$F$408,4,FALSE)</f>
        <v>OBJETIVO 4: GARANTIZAR UNA EDUCACIÓN INCLUSIVA, EQUITATIVA Y DE CALIDAD Y PROMOVER OPORTUNIDADES DE APRENDIZAJE DURANTE TODA LA VIDA PARA TODOS</v>
      </c>
      <c r="AF761" s="92">
        <f>VLOOKUP($G761,'[1]datos totales (FINAL) 2022'!$A$2:$F$408,5,FALSE)</f>
        <v>0</v>
      </c>
      <c r="AG761" s="93" t="str">
        <f>VLOOKUP($G761,'[1]datos totales (FINAL) 2022'!$A$2:$F$408,6,FALSE)</f>
        <v>También ODS 8</v>
      </c>
    </row>
    <row r="762" spans="1:33" ht="46.5" hidden="1" customHeight="1" x14ac:dyDescent="0.25">
      <c r="A762" s="78" t="s">
        <v>5317</v>
      </c>
      <c r="B762" s="78" t="s">
        <v>3720</v>
      </c>
      <c r="C762" s="79" t="s">
        <v>3721</v>
      </c>
      <c r="D762" s="78" t="s">
        <v>2815</v>
      </c>
      <c r="E762" s="78" t="s">
        <v>2843</v>
      </c>
      <c r="F762" s="78" t="s">
        <v>494</v>
      </c>
      <c r="G762" s="78" t="s">
        <v>3724</v>
      </c>
      <c r="H762" s="78" t="s">
        <v>3725</v>
      </c>
      <c r="I762" s="78"/>
      <c r="J762" s="78"/>
      <c r="K762" s="80"/>
      <c r="L762" s="81">
        <v>74796.009999999995</v>
      </c>
      <c r="M762" s="82">
        <v>0</v>
      </c>
      <c r="N762" s="78"/>
      <c r="O762" s="78"/>
      <c r="P762" s="83"/>
      <c r="Q762" s="84"/>
      <c r="R762" s="84"/>
      <c r="S762" s="84"/>
      <c r="T762" s="85"/>
      <c r="U762" s="78"/>
      <c r="V762" s="78"/>
      <c r="W762" s="78"/>
      <c r="X762" s="86"/>
      <c r="Y762" s="86"/>
      <c r="Z762" s="87"/>
      <c r="AA762" s="88"/>
      <c r="AB762" s="89"/>
      <c r="AC762" s="90"/>
      <c r="AD762" s="94" t="s">
        <v>232</v>
      </c>
      <c r="AE762" s="89" t="s">
        <v>218</v>
      </c>
      <c r="AF762" s="95"/>
      <c r="AG762" s="96"/>
    </row>
    <row r="763" spans="1:33" ht="46.5" hidden="1" customHeight="1" x14ac:dyDescent="0.25">
      <c r="A763" s="78" t="s">
        <v>5317</v>
      </c>
      <c r="B763" s="78" t="s">
        <v>3720</v>
      </c>
      <c r="C763" s="79" t="s">
        <v>3721</v>
      </c>
      <c r="D763" s="78" t="s">
        <v>2924</v>
      </c>
      <c r="E763" s="78" t="s">
        <v>2843</v>
      </c>
      <c r="F763" s="78" t="s">
        <v>2383</v>
      </c>
      <c r="G763" s="78" t="s">
        <v>3726</v>
      </c>
      <c r="H763" s="78" t="s">
        <v>3727</v>
      </c>
      <c r="I763" s="78"/>
      <c r="J763" s="78"/>
      <c r="K763" s="80"/>
      <c r="L763" s="81">
        <v>9632.0400000000009</v>
      </c>
      <c r="M763" s="82">
        <v>0</v>
      </c>
      <c r="N763" s="78"/>
      <c r="O763" s="78"/>
      <c r="P763" s="83"/>
      <c r="Q763" s="84"/>
      <c r="R763" s="84"/>
      <c r="S763" s="84"/>
      <c r="T763" s="85"/>
      <c r="U763" s="78"/>
      <c r="V763" s="78"/>
      <c r="W763" s="78"/>
      <c r="X763" s="86"/>
      <c r="Y763" s="86"/>
      <c r="Z763" s="87"/>
      <c r="AA763" s="88"/>
      <c r="AB763" s="89"/>
      <c r="AC763" s="90"/>
      <c r="AD763" s="94" t="s">
        <v>232</v>
      </c>
      <c r="AE763" s="89" t="s">
        <v>225</v>
      </c>
      <c r="AF763" s="95" t="s">
        <v>5318</v>
      </c>
      <c r="AG763" s="96" t="s">
        <v>5180</v>
      </c>
    </row>
    <row r="764" spans="1:33" ht="46.5" customHeight="1" x14ac:dyDescent="0.25">
      <c r="A764" s="78" t="s">
        <v>5317</v>
      </c>
      <c r="B764" s="78" t="s">
        <v>3720</v>
      </c>
      <c r="C764" s="79" t="s">
        <v>3721</v>
      </c>
      <c r="D764" s="78" t="s">
        <v>3728</v>
      </c>
      <c r="E764" s="78" t="s">
        <v>2843</v>
      </c>
      <c r="F764" s="78" t="s">
        <v>494</v>
      </c>
      <c r="G764" s="92" t="s">
        <v>3729</v>
      </c>
      <c r="H764" s="92" t="s">
        <v>3730</v>
      </c>
      <c r="I764" s="78"/>
      <c r="J764" s="78"/>
      <c r="K764" s="80"/>
      <c r="L764" s="81">
        <v>9000</v>
      </c>
      <c r="M764" s="82">
        <v>9000</v>
      </c>
      <c r="N764" s="78"/>
      <c r="O764" s="78"/>
      <c r="P764" s="83"/>
      <c r="Q764" s="84"/>
      <c r="R764" s="84"/>
      <c r="S764" s="84"/>
      <c r="T764" s="85"/>
      <c r="U764" s="78"/>
      <c r="V764" s="78"/>
      <c r="W764" s="78"/>
      <c r="X764" s="86"/>
      <c r="Y764" s="86"/>
      <c r="Z764" s="87"/>
      <c r="AA764" s="88"/>
      <c r="AB764" s="89"/>
      <c r="AC764" s="90"/>
      <c r="AD764" s="94" t="s">
        <v>232</v>
      </c>
      <c r="AE764" s="89" t="s">
        <v>218</v>
      </c>
      <c r="AF764" s="95"/>
      <c r="AG764" s="96"/>
    </row>
    <row r="765" spans="1:33" ht="46.5" customHeight="1" x14ac:dyDescent="0.25">
      <c r="A765" s="78" t="s">
        <v>5317</v>
      </c>
      <c r="B765" s="78" t="s">
        <v>3731</v>
      </c>
      <c r="C765" s="79" t="s">
        <v>3732</v>
      </c>
      <c r="D765" s="78" t="s">
        <v>2842</v>
      </c>
      <c r="E765" s="78" t="s">
        <v>2843</v>
      </c>
      <c r="F765" s="78" t="s">
        <v>494</v>
      </c>
      <c r="G765" s="92" t="s">
        <v>3733</v>
      </c>
      <c r="H765" s="92" t="s">
        <v>3734</v>
      </c>
      <c r="I765" s="78"/>
      <c r="J765" s="78"/>
      <c r="K765" s="80"/>
      <c r="L765" s="81">
        <v>816.15</v>
      </c>
      <c r="M765" s="82">
        <v>2362.35</v>
      </c>
      <c r="N765" s="78"/>
      <c r="O765" s="78"/>
      <c r="P765" s="83"/>
      <c r="Q765" s="84"/>
      <c r="R765" s="84"/>
      <c r="S765" s="84"/>
      <c r="T765" s="85"/>
      <c r="U765" s="78"/>
      <c r="V765" s="78"/>
      <c r="W765" s="78"/>
      <c r="X765" s="86"/>
      <c r="Y765" s="86"/>
      <c r="Z765" s="87"/>
      <c r="AA765" s="88"/>
      <c r="AB765" s="89"/>
      <c r="AC765" s="90"/>
      <c r="AD765" s="91" t="str">
        <f>VLOOKUP($G765,'[1]datos totales (FINAL) 2022'!$A$2:$F$408,3,FALSE)</f>
        <v>SI</v>
      </c>
      <c r="AE765" s="78" t="str">
        <f>VLOOKUP($G765,'[1]datos totales (FINAL) 2022'!$A$2:$F$408,4,FALSE)</f>
        <v>OBJETIVO 4: GARANTIZAR UNA EDUCACIÓN INCLUSIVA, EQUITATIVA Y DE CALIDAD Y PROMOVER OPORTUNIDADES DE APRENDIZAJE DURANTE TODA LA VIDA PARA TODOS</v>
      </c>
      <c r="AF765" s="92">
        <f>VLOOKUP($G765,'[1]datos totales (FINAL) 2022'!$A$2:$F$408,5,FALSE)</f>
        <v>0</v>
      </c>
      <c r="AG765" s="93" t="str">
        <f>VLOOKUP($G765,'[1]datos totales (FINAL) 2022'!$A$2:$F$408,6,FALSE)</f>
        <v>También ODS 8</v>
      </c>
    </row>
    <row r="766" spans="1:33" ht="46.5" hidden="1" customHeight="1" x14ac:dyDescent="0.25">
      <c r="A766" s="78" t="s">
        <v>5317</v>
      </c>
      <c r="B766" s="78" t="s">
        <v>3731</v>
      </c>
      <c r="C766" s="79" t="s">
        <v>3732</v>
      </c>
      <c r="D766" s="78" t="s">
        <v>2815</v>
      </c>
      <c r="E766" s="78" t="s">
        <v>2843</v>
      </c>
      <c r="F766" s="78" t="s">
        <v>494</v>
      </c>
      <c r="G766" s="78" t="s">
        <v>3735</v>
      </c>
      <c r="H766" s="78" t="s">
        <v>3736</v>
      </c>
      <c r="I766" s="78"/>
      <c r="J766" s="78"/>
      <c r="K766" s="80"/>
      <c r="L766" s="81">
        <v>18910.419999999998</v>
      </c>
      <c r="M766" s="82">
        <v>0</v>
      </c>
      <c r="N766" s="78"/>
      <c r="O766" s="78"/>
      <c r="P766" s="83"/>
      <c r="Q766" s="84"/>
      <c r="R766" s="84"/>
      <c r="S766" s="84"/>
      <c r="T766" s="85"/>
      <c r="U766" s="78"/>
      <c r="V766" s="78"/>
      <c r="W766" s="78"/>
      <c r="X766" s="86"/>
      <c r="Y766" s="86"/>
      <c r="Z766" s="87"/>
      <c r="AA766" s="88"/>
      <c r="AB766" s="89"/>
      <c r="AC766" s="90"/>
      <c r="AD766" s="94" t="s">
        <v>232</v>
      </c>
      <c r="AE766" s="89" t="s">
        <v>218</v>
      </c>
      <c r="AF766" s="95"/>
      <c r="AG766" s="96"/>
    </row>
    <row r="767" spans="1:33" ht="46.5" hidden="1" customHeight="1" x14ac:dyDescent="0.25">
      <c r="A767" s="78" t="s">
        <v>5317</v>
      </c>
      <c r="B767" s="78" t="s">
        <v>3731</v>
      </c>
      <c r="C767" s="79" t="s">
        <v>3732</v>
      </c>
      <c r="D767" s="78" t="s">
        <v>2924</v>
      </c>
      <c r="E767" s="78" t="s">
        <v>2843</v>
      </c>
      <c r="F767" s="78" t="s">
        <v>2383</v>
      </c>
      <c r="G767" s="78" t="s">
        <v>3737</v>
      </c>
      <c r="H767" s="78" t="s">
        <v>3727</v>
      </c>
      <c r="I767" s="78"/>
      <c r="J767" s="78"/>
      <c r="K767" s="80"/>
      <c r="L767" s="81">
        <v>356.4</v>
      </c>
      <c r="M767" s="82">
        <v>0</v>
      </c>
      <c r="N767" s="78"/>
      <c r="O767" s="78"/>
      <c r="P767" s="83"/>
      <c r="Q767" s="84"/>
      <c r="R767" s="84"/>
      <c r="S767" s="84"/>
      <c r="T767" s="85"/>
      <c r="U767" s="78"/>
      <c r="V767" s="78"/>
      <c r="W767" s="78"/>
      <c r="X767" s="86"/>
      <c r="Y767" s="86"/>
      <c r="Z767" s="87"/>
      <c r="AA767" s="88"/>
      <c r="AB767" s="89"/>
      <c r="AC767" s="90"/>
      <c r="AD767" s="94" t="s">
        <v>232</v>
      </c>
      <c r="AE767" s="89" t="s">
        <v>225</v>
      </c>
      <c r="AF767" s="95" t="s">
        <v>5318</v>
      </c>
      <c r="AG767" s="96" t="s">
        <v>5180</v>
      </c>
    </row>
    <row r="768" spans="1:33" ht="46.5" customHeight="1" x14ac:dyDescent="0.25">
      <c r="A768" s="78" t="s">
        <v>5317</v>
      </c>
      <c r="B768" s="78" t="s">
        <v>3738</v>
      </c>
      <c r="C768" s="79" t="s">
        <v>3739</v>
      </c>
      <c r="D768" s="78" t="s">
        <v>2842</v>
      </c>
      <c r="E768" s="78" t="s">
        <v>2843</v>
      </c>
      <c r="F768" s="78" t="s">
        <v>494</v>
      </c>
      <c r="G768" s="92" t="s">
        <v>3740</v>
      </c>
      <c r="H768" s="92" t="s">
        <v>3741</v>
      </c>
      <c r="I768" s="78"/>
      <c r="J768" s="78"/>
      <c r="K768" s="80"/>
      <c r="L768" s="81">
        <v>3377.26</v>
      </c>
      <c r="M768" s="82">
        <v>2811.09</v>
      </c>
      <c r="N768" s="78"/>
      <c r="O768" s="78"/>
      <c r="P768" s="83"/>
      <c r="Q768" s="84"/>
      <c r="R768" s="84"/>
      <c r="S768" s="84"/>
      <c r="T768" s="85"/>
      <c r="U768" s="78"/>
      <c r="V768" s="78"/>
      <c r="W768" s="78"/>
      <c r="X768" s="86"/>
      <c r="Y768" s="86"/>
      <c r="Z768" s="87"/>
      <c r="AA768" s="88"/>
      <c r="AB768" s="89"/>
      <c r="AC768" s="90"/>
      <c r="AD768" s="91" t="str">
        <f>VLOOKUP($G768,'[1]datos totales (FINAL) 2022'!$A$2:$F$408,3,FALSE)</f>
        <v>SI</v>
      </c>
      <c r="AE768" s="78" t="str">
        <f>VLOOKUP($G768,'[1]datos totales (FINAL) 2022'!$A$2:$F$408,4,FALSE)</f>
        <v>OBJETIVO 4: GARANTIZAR UNA EDUCACIÓN INCLUSIVA, EQUITATIVA Y DE CALIDAD Y PROMOVER OPORTUNIDADES DE APRENDIZAJE DURANTE TODA LA VIDA PARA TODOS</v>
      </c>
      <c r="AF768" s="92">
        <f>VLOOKUP($G768,'[1]datos totales (FINAL) 2022'!$A$2:$F$408,5,FALSE)</f>
        <v>0</v>
      </c>
      <c r="AG768" s="93" t="str">
        <f>VLOOKUP($G768,'[1]datos totales (FINAL) 2022'!$A$2:$F$408,6,FALSE)</f>
        <v>También ODS 8</v>
      </c>
    </row>
    <row r="769" spans="1:33" ht="46.5" hidden="1" customHeight="1" x14ac:dyDescent="0.25">
      <c r="A769" s="78" t="s">
        <v>5317</v>
      </c>
      <c r="B769" s="78" t="s">
        <v>3738</v>
      </c>
      <c r="C769" s="79" t="s">
        <v>3739</v>
      </c>
      <c r="D769" s="78" t="s">
        <v>2815</v>
      </c>
      <c r="E769" s="78" t="s">
        <v>2843</v>
      </c>
      <c r="F769" s="78" t="s">
        <v>494</v>
      </c>
      <c r="G769" s="78" t="s">
        <v>3742</v>
      </c>
      <c r="H769" s="78" t="s">
        <v>3743</v>
      </c>
      <c r="I769" s="78"/>
      <c r="J769" s="78"/>
      <c r="K769" s="80"/>
      <c r="L769" s="81">
        <v>50164.1</v>
      </c>
      <c r="M769" s="82">
        <v>0</v>
      </c>
      <c r="N769" s="78"/>
      <c r="O769" s="78"/>
      <c r="P769" s="83"/>
      <c r="Q769" s="84"/>
      <c r="R769" s="84"/>
      <c r="S769" s="84"/>
      <c r="T769" s="85"/>
      <c r="U769" s="78"/>
      <c r="V769" s="78"/>
      <c r="W769" s="78"/>
      <c r="X769" s="86"/>
      <c r="Y769" s="86"/>
      <c r="Z769" s="87"/>
      <c r="AA769" s="88"/>
      <c r="AB769" s="89"/>
      <c r="AC769" s="90"/>
      <c r="AD769" s="94" t="s">
        <v>232</v>
      </c>
      <c r="AE769" s="89" t="s">
        <v>218</v>
      </c>
      <c r="AF769" s="95"/>
      <c r="AG769" s="96"/>
    </row>
    <row r="770" spans="1:33" ht="46.5" hidden="1" customHeight="1" x14ac:dyDescent="0.25">
      <c r="A770" s="78" t="s">
        <v>5317</v>
      </c>
      <c r="B770" s="78" t="s">
        <v>3738</v>
      </c>
      <c r="C770" s="79" t="s">
        <v>3739</v>
      </c>
      <c r="D770" s="78" t="s">
        <v>2924</v>
      </c>
      <c r="E770" s="78" t="s">
        <v>2843</v>
      </c>
      <c r="F770" s="78" t="s">
        <v>2383</v>
      </c>
      <c r="G770" s="78" t="s">
        <v>3744</v>
      </c>
      <c r="H770" s="78" t="s">
        <v>3727</v>
      </c>
      <c r="I770" s="78"/>
      <c r="J770" s="78"/>
      <c r="K770" s="80"/>
      <c r="L770" s="81">
        <v>561.33000000000004</v>
      </c>
      <c r="M770" s="82">
        <v>0</v>
      </c>
      <c r="N770" s="78"/>
      <c r="O770" s="78"/>
      <c r="P770" s="83"/>
      <c r="Q770" s="84"/>
      <c r="R770" s="84"/>
      <c r="S770" s="84"/>
      <c r="T770" s="85"/>
      <c r="U770" s="78"/>
      <c r="V770" s="78"/>
      <c r="W770" s="78"/>
      <c r="X770" s="86"/>
      <c r="Y770" s="86"/>
      <c r="Z770" s="87"/>
      <c r="AA770" s="88"/>
      <c r="AB770" s="89"/>
      <c r="AC770" s="90"/>
      <c r="AD770" s="94" t="s">
        <v>232</v>
      </c>
      <c r="AE770" s="89" t="s">
        <v>225</v>
      </c>
      <c r="AF770" s="95" t="s">
        <v>5318</v>
      </c>
      <c r="AG770" s="96" t="s">
        <v>5180</v>
      </c>
    </row>
    <row r="771" spans="1:33" ht="46.5" customHeight="1" x14ac:dyDescent="0.25">
      <c r="A771" s="78" t="s">
        <v>5317</v>
      </c>
      <c r="B771" s="78" t="s">
        <v>3738</v>
      </c>
      <c r="C771" s="79" t="s">
        <v>3739</v>
      </c>
      <c r="D771" s="78" t="s">
        <v>3728</v>
      </c>
      <c r="E771" s="78" t="s">
        <v>2843</v>
      </c>
      <c r="F771" s="78" t="s">
        <v>494</v>
      </c>
      <c r="G771" s="92" t="s">
        <v>3745</v>
      </c>
      <c r="H771" s="92" t="s">
        <v>3746</v>
      </c>
      <c r="I771" s="78"/>
      <c r="J771" s="78"/>
      <c r="K771" s="80"/>
      <c r="L771" s="81">
        <v>14000</v>
      </c>
      <c r="M771" s="82">
        <v>14000</v>
      </c>
      <c r="N771" s="78"/>
      <c r="O771" s="78"/>
      <c r="P771" s="83"/>
      <c r="Q771" s="84"/>
      <c r="R771" s="84"/>
      <c r="S771" s="84"/>
      <c r="T771" s="85"/>
      <c r="U771" s="78"/>
      <c r="V771" s="78"/>
      <c r="W771" s="78"/>
      <c r="X771" s="86"/>
      <c r="Y771" s="86"/>
      <c r="Z771" s="87"/>
      <c r="AA771" s="88"/>
      <c r="AB771" s="89"/>
      <c r="AC771" s="90"/>
      <c r="AD771" s="94" t="s">
        <v>232</v>
      </c>
      <c r="AE771" s="89" t="s">
        <v>218</v>
      </c>
      <c r="AF771" s="95"/>
      <c r="AG771" s="96"/>
    </row>
    <row r="772" spans="1:33" ht="46.5" customHeight="1" x14ac:dyDescent="0.25">
      <c r="A772" s="78" t="s">
        <v>5317</v>
      </c>
      <c r="B772" s="78" t="s">
        <v>3747</v>
      </c>
      <c r="C772" s="79" t="s">
        <v>3748</v>
      </c>
      <c r="D772" s="78" t="s">
        <v>2842</v>
      </c>
      <c r="E772" s="78" t="s">
        <v>2843</v>
      </c>
      <c r="F772" s="78" t="s">
        <v>494</v>
      </c>
      <c r="G772" s="92" t="s">
        <v>3749</v>
      </c>
      <c r="H772" s="92" t="s">
        <v>3750</v>
      </c>
      <c r="I772" s="78"/>
      <c r="J772" s="78"/>
      <c r="K772" s="80"/>
      <c r="L772" s="81">
        <v>1598.99</v>
      </c>
      <c r="M772" s="82">
        <v>1604.94</v>
      </c>
      <c r="N772" s="78"/>
      <c r="O772" s="78"/>
      <c r="P772" s="83"/>
      <c r="Q772" s="84"/>
      <c r="R772" s="84"/>
      <c r="S772" s="84"/>
      <c r="T772" s="85"/>
      <c r="U772" s="78"/>
      <c r="V772" s="78"/>
      <c r="W772" s="78"/>
      <c r="X772" s="86"/>
      <c r="Y772" s="86"/>
      <c r="Z772" s="87"/>
      <c r="AA772" s="88"/>
      <c r="AB772" s="89"/>
      <c r="AC772" s="90"/>
      <c r="AD772" s="91" t="str">
        <f>VLOOKUP($G772,'[1]datos totales (FINAL) 2022'!$A$2:$F$408,3,FALSE)</f>
        <v>SI</v>
      </c>
      <c r="AE772" s="78" t="str">
        <f>VLOOKUP($G772,'[1]datos totales (FINAL) 2022'!$A$2:$F$408,4,FALSE)</f>
        <v>OBJETIVO 4: GARANTIZAR UNA EDUCACIÓN INCLUSIVA, EQUITATIVA Y DE CALIDAD Y PROMOVER OPORTUNIDADES DE APRENDIZAJE DURANTE TODA LA VIDA PARA TODOS</v>
      </c>
      <c r="AF772" s="92">
        <f>VLOOKUP($G772,'[1]datos totales (FINAL) 2022'!$A$2:$F$408,5,FALSE)</f>
        <v>0</v>
      </c>
      <c r="AG772" s="93" t="str">
        <f>VLOOKUP($G772,'[1]datos totales (FINAL) 2022'!$A$2:$F$408,6,FALSE)</f>
        <v>También ODS 8</v>
      </c>
    </row>
    <row r="773" spans="1:33" ht="46.5" hidden="1" customHeight="1" x14ac:dyDescent="0.25">
      <c r="A773" s="78" t="s">
        <v>5317</v>
      </c>
      <c r="B773" s="78" t="s">
        <v>3747</v>
      </c>
      <c r="C773" s="79" t="s">
        <v>3748</v>
      </c>
      <c r="D773" s="78" t="s">
        <v>2815</v>
      </c>
      <c r="E773" s="78" t="s">
        <v>2843</v>
      </c>
      <c r="F773" s="78" t="s">
        <v>494</v>
      </c>
      <c r="G773" s="78" t="s">
        <v>3751</v>
      </c>
      <c r="H773" s="78" t="s">
        <v>3752</v>
      </c>
      <c r="I773" s="78"/>
      <c r="J773" s="78"/>
      <c r="K773" s="80"/>
      <c r="L773" s="81">
        <v>21761.83</v>
      </c>
      <c r="M773" s="82">
        <v>0</v>
      </c>
      <c r="N773" s="78"/>
      <c r="O773" s="78"/>
      <c r="P773" s="83"/>
      <c r="Q773" s="84"/>
      <c r="R773" s="84"/>
      <c r="S773" s="84"/>
      <c r="T773" s="85"/>
      <c r="U773" s="78"/>
      <c r="V773" s="78"/>
      <c r="W773" s="78"/>
      <c r="X773" s="86"/>
      <c r="Y773" s="86"/>
      <c r="Z773" s="87"/>
      <c r="AA773" s="88"/>
      <c r="AB773" s="89"/>
      <c r="AC773" s="90"/>
      <c r="AD773" s="94" t="s">
        <v>232</v>
      </c>
      <c r="AE773" s="89" t="s">
        <v>218</v>
      </c>
      <c r="AF773" s="95"/>
      <c r="AG773" s="96"/>
    </row>
    <row r="774" spans="1:33" ht="46.5" hidden="1" customHeight="1" x14ac:dyDescent="0.25">
      <c r="A774" s="78" t="s">
        <v>5317</v>
      </c>
      <c r="B774" s="78" t="s">
        <v>3747</v>
      </c>
      <c r="C774" s="79" t="s">
        <v>3748</v>
      </c>
      <c r="D774" s="78" t="s">
        <v>2924</v>
      </c>
      <c r="E774" s="78" t="s">
        <v>2843</v>
      </c>
      <c r="F774" s="78" t="s">
        <v>2383</v>
      </c>
      <c r="G774" s="78" t="s">
        <v>3753</v>
      </c>
      <c r="H774" s="78" t="s">
        <v>3727</v>
      </c>
      <c r="I774" s="78"/>
      <c r="J774" s="78"/>
      <c r="K774" s="80"/>
      <c r="L774" s="81">
        <v>819.06</v>
      </c>
      <c r="M774" s="82">
        <v>0</v>
      </c>
      <c r="N774" s="78"/>
      <c r="O774" s="78"/>
      <c r="P774" s="83"/>
      <c r="Q774" s="84"/>
      <c r="R774" s="84"/>
      <c r="S774" s="84"/>
      <c r="T774" s="85"/>
      <c r="U774" s="78"/>
      <c r="V774" s="78"/>
      <c r="W774" s="78"/>
      <c r="X774" s="86"/>
      <c r="Y774" s="86"/>
      <c r="Z774" s="87"/>
      <c r="AA774" s="88"/>
      <c r="AB774" s="89"/>
      <c r="AC774" s="90"/>
      <c r="AD774" s="94" t="s">
        <v>232</v>
      </c>
      <c r="AE774" s="89" t="s">
        <v>225</v>
      </c>
      <c r="AF774" s="95" t="s">
        <v>5318</v>
      </c>
      <c r="AG774" s="96" t="s">
        <v>5180</v>
      </c>
    </row>
    <row r="775" spans="1:33" ht="46.5" customHeight="1" x14ac:dyDescent="0.25">
      <c r="A775" s="78" t="s">
        <v>5317</v>
      </c>
      <c r="B775" s="78" t="s">
        <v>3754</v>
      </c>
      <c r="C775" s="79" t="s">
        <v>3755</v>
      </c>
      <c r="D775" s="78" t="s">
        <v>2842</v>
      </c>
      <c r="E775" s="78" t="s">
        <v>2843</v>
      </c>
      <c r="F775" s="78" t="s">
        <v>494</v>
      </c>
      <c r="G775" s="92" t="s">
        <v>3756</v>
      </c>
      <c r="H775" s="92" t="s">
        <v>3757</v>
      </c>
      <c r="I775" s="78"/>
      <c r="J775" s="78"/>
      <c r="K775" s="80"/>
      <c r="L775" s="81">
        <v>3337.38</v>
      </c>
      <c r="M775" s="82">
        <v>3265.17</v>
      </c>
      <c r="N775" s="78"/>
      <c r="O775" s="78"/>
      <c r="P775" s="83"/>
      <c r="Q775" s="84"/>
      <c r="R775" s="84"/>
      <c r="S775" s="84"/>
      <c r="T775" s="85"/>
      <c r="U775" s="78"/>
      <c r="V775" s="78"/>
      <c r="W775" s="78"/>
      <c r="X775" s="86"/>
      <c r="Y775" s="86"/>
      <c r="Z775" s="87"/>
      <c r="AA775" s="88"/>
      <c r="AB775" s="89"/>
      <c r="AC775" s="90"/>
      <c r="AD775" s="91" t="str">
        <f>VLOOKUP($G775,'[1]datos totales (FINAL) 2022'!$A$2:$F$408,3,FALSE)</f>
        <v>SI</v>
      </c>
      <c r="AE775" s="78" t="str">
        <f>VLOOKUP($G775,'[1]datos totales (FINAL) 2022'!$A$2:$F$408,4,FALSE)</f>
        <v>OBJETIVO 4: GARANTIZAR UNA EDUCACIÓN INCLUSIVA, EQUITATIVA Y DE CALIDAD Y PROMOVER OPORTUNIDADES DE APRENDIZAJE DURANTE TODA LA VIDA PARA TODOS</v>
      </c>
      <c r="AF775" s="92">
        <f>VLOOKUP($G775,'[1]datos totales (FINAL) 2022'!$A$2:$F$408,5,FALSE)</f>
        <v>0</v>
      </c>
      <c r="AG775" s="93" t="str">
        <f>VLOOKUP($G775,'[1]datos totales (FINAL) 2022'!$A$2:$F$408,6,FALSE)</f>
        <v>También ODS 8</v>
      </c>
    </row>
    <row r="776" spans="1:33" ht="46.5" hidden="1" customHeight="1" x14ac:dyDescent="0.25">
      <c r="A776" s="78" t="s">
        <v>5317</v>
      </c>
      <c r="B776" s="78" t="s">
        <v>3754</v>
      </c>
      <c r="C776" s="79" t="s">
        <v>3755</v>
      </c>
      <c r="D776" s="78" t="s">
        <v>2815</v>
      </c>
      <c r="E776" s="78" t="s">
        <v>2843</v>
      </c>
      <c r="F776" s="78" t="s">
        <v>494</v>
      </c>
      <c r="G776" s="78" t="s">
        <v>3758</v>
      </c>
      <c r="H776" s="78" t="s">
        <v>3759</v>
      </c>
      <c r="I776" s="78"/>
      <c r="J776" s="78"/>
      <c r="K776" s="80"/>
      <c r="L776" s="81">
        <v>83345.59</v>
      </c>
      <c r="M776" s="82">
        <v>0</v>
      </c>
      <c r="N776" s="78"/>
      <c r="O776" s="78"/>
      <c r="P776" s="83"/>
      <c r="Q776" s="84"/>
      <c r="R776" s="84"/>
      <c r="S776" s="84"/>
      <c r="T776" s="85"/>
      <c r="U776" s="78"/>
      <c r="V776" s="78"/>
      <c r="W776" s="78"/>
      <c r="X776" s="86"/>
      <c r="Y776" s="86"/>
      <c r="Z776" s="87"/>
      <c r="AA776" s="88"/>
      <c r="AB776" s="89"/>
      <c r="AC776" s="90"/>
      <c r="AD776" s="94" t="s">
        <v>232</v>
      </c>
      <c r="AE776" s="89" t="s">
        <v>218</v>
      </c>
      <c r="AF776" s="95"/>
      <c r="AG776" s="96"/>
    </row>
    <row r="777" spans="1:33" ht="46.5" hidden="1" customHeight="1" x14ac:dyDescent="0.25">
      <c r="A777" s="78" t="s">
        <v>5317</v>
      </c>
      <c r="B777" s="78" t="s">
        <v>3754</v>
      </c>
      <c r="C777" s="79" t="s">
        <v>3755</v>
      </c>
      <c r="D777" s="78" t="s">
        <v>2924</v>
      </c>
      <c r="E777" s="78" t="s">
        <v>2843</v>
      </c>
      <c r="F777" s="78" t="s">
        <v>2383</v>
      </c>
      <c r="G777" s="78" t="s">
        <v>3760</v>
      </c>
      <c r="H777" s="78" t="s">
        <v>3727</v>
      </c>
      <c r="I777" s="78"/>
      <c r="J777" s="78"/>
      <c r="K777" s="80"/>
      <c r="L777" s="81">
        <v>796.95</v>
      </c>
      <c r="M777" s="82">
        <v>0</v>
      </c>
      <c r="N777" s="78"/>
      <c r="O777" s="78"/>
      <c r="P777" s="83"/>
      <c r="Q777" s="84"/>
      <c r="R777" s="84"/>
      <c r="S777" s="84"/>
      <c r="T777" s="85"/>
      <c r="U777" s="78"/>
      <c r="V777" s="78"/>
      <c r="W777" s="78"/>
      <c r="X777" s="86"/>
      <c r="Y777" s="86"/>
      <c r="Z777" s="87"/>
      <c r="AA777" s="88"/>
      <c r="AB777" s="89"/>
      <c r="AC777" s="90"/>
      <c r="AD777" s="94" t="s">
        <v>232</v>
      </c>
      <c r="AE777" s="89" t="s">
        <v>225</v>
      </c>
      <c r="AF777" s="95" t="s">
        <v>5318</v>
      </c>
      <c r="AG777" s="96" t="s">
        <v>5180</v>
      </c>
    </row>
    <row r="778" spans="1:33" ht="46.5" customHeight="1" x14ac:dyDescent="0.25">
      <c r="A778" s="78" t="s">
        <v>5317</v>
      </c>
      <c r="B778" s="78" t="s">
        <v>3761</v>
      </c>
      <c r="C778" s="79" t="s">
        <v>3762</v>
      </c>
      <c r="D778" s="78" t="s">
        <v>2842</v>
      </c>
      <c r="E778" s="78" t="s">
        <v>2843</v>
      </c>
      <c r="F778" s="78" t="s">
        <v>494</v>
      </c>
      <c r="G778" s="92" t="s">
        <v>3763</v>
      </c>
      <c r="H778" s="92" t="s">
        <v>3764</v>
      </c>
      <c r="I778" s="78"/>
      <c r="J778" s="78"/>
      <c r="K778" s="80"/>
      <c r="L778" s="81">
        <v>3114.31</v>
      </c>
      <c r="M778" s="82">
        <v>3072.75</v>
      </c>
      <c r="N778" s="78"/>
      <c r="O778" s="78"/>
      <c r="P778" s="83"/>
      <c r="Q778" s="84"/>
      <c r="R778" s="84"/>
      <c r="S778" s="84"/>
      <c r="T778" s="85"/>
      <c r="U778" s="78"/>
      <c r="V778" s="78"/>
      <c r="W778" s="78"/>
      <c r="X778" s="86"/>
      <c r="Y778" s="86"/>
      <c r="Z778" s="87"/>
      <c r="AA778" s="88"/>
      <c r="AB778" s="89"/>
      <c r="AC778" s="90"/>
      <c r="AD778" s="91" t="str">
        <f>VLOOKUP($G778,'[1]datos totales (FINAL) 2022'!$A$2:$F$408,3,FALSE)</f>
        <v>SI</v>
      </c>
      <c r="AE778" s="78" t="str">
        <f>VLOOKUP($G778,'[1]datos totales (FINAL) 2022'!$A$2:$F$408,4,FALSE)</f>
        <v>OBJETIVO 4: GARANTIZAR UNA EDUCACIÓN INCLUSIVA, EQUITATIVA Y DE CALIDAD Y PROMOVER OPORTUNIDADES DE APRENDIZAJE DURANTE TODA LA VIDA PARA TODOS</v>
      </c>
      <c r="AF778" s="92">
        <f>VLOOKUP($G778,'[1]datos totales (FINAL) 2022'!$A$2:$F$408,5,FALSE)</f>
        <v>0</v>
      </c>
      <c r="AG778" s="93" t="str">
        <f>VLOOKUP($G778,'[1]datos totales (FINAL) 2022'!$A$2:$F$408,6,FALSE)</f>
        <v>También ODS 8</v>
      </c>
    </row>
    <row r="779" spans="1:33" ht="46.5" hidden="1" customHeight="1" x14ac:dyDescent="0.25">
      <c r="A779" s="78" t="s">
        <v>5317</v>
      </c>
      <c r="B779" s="78" t="s">
        <v>3761</v>
      </c>
      <c r="C779" s="79" t="s">
        <v>3762</v>
      </c>
      <c r="D779" s="78" t="s">
        <v>2815</v>
      </c>
      <c r="E779" s="78" t="s">
        <v>2843</v>
      </c>
      <c r="F779" s="78" t="s">
        <v>494</v>
      </c>
      <c r="G779" s="78" t="s">
        <v>3765</v>
      </c>
      <c r="H779" s="78" t="s">
        <v>3766</v>
      </c>
      <c r="I779" s="78"/>
      <c r="J779" s="78"/>
      <c r="K779" s="80"/>
      <c r="L779" s="81">
        <v>55917.16</v>
      </c>
      <c r="M779" s="82">
        <v>0</v>
      </c>
      <c r="N779" s="78"/>
      <c r="O779" s="78"/>
      <c r="P779" s="83"/>
      <c r="Q779" s="84"/>
      <c r="R779" s="84"/>
      <c r="S779" s="84"/>
      <c r="T779" s="85"/>
      <c r="U779" s="78"/>
      <c r="V779" s="78"/>
      <c r="W779" s="78"/>
      <c r="X779" s="86"/>
      <c r="Y779" s="86"/>
      <c r="Z779" s="87"/>
      <c r="AA779" s="88"/>
      <c r="AB779" s="89"/>
      <c r="AC779" s="90"/>
      <c r="AD779" s="94" t="s">
        <v>232</v>
      </c>
      <c r="AE779" s="89" t="s">
        <v>218</v>
      </c>
      <c r="AF779" s="95"/>
      <c r="AG779" s="96"/>
    </row>
    <row r="780" spans="1:33" ht="46.5" hidden="1" customHeight="1" x14ac:dyDescent="0.25">
      <c r="A780" s="78" t="s">
        <v>5317</v>
      </c>
      <c r="B780" s="78" t="s">
        <v>3761</v>
      </c>
      <c r="C780" s="79" t="s">
        <v>3762</v>
      </c>
      <c r="D780" s="78" t="s">
        <v>2924</v>
      </c>
      <c r="E780" s="78" t="s">
        <v>2843</v>
      </c>
      <c r="F780" s="78" t="s">
        <v>2383</v>
      </c>
      <c r="G780" s="78" t="s">
        <v>3767</v>
      </c>
      <c r="H780" s="78" t="s">
        <v>3727</v>
      </c>
      <c r="I780" s="78"/>
      <c r="J780" s="78"/>
      <c r="K780" s="80"/>
      <c r="L780" s="81">
        <v>3278.55</v>
      </c>
      <c r="M780" s="82">
        <v>0</v>
      </c>
      <c r="N780" s="78"/>
      <c r="O780" s="78"/>
      <c r="P780" s="83"/>
      <c r="Q780" s="84"/>
      <c r="R780" s="84"/>
      <c r="S780" s="84"/>
      <c r="T780" s="85"/>
      <c r="U780" s="78"/>
      <c r="V780" s="78"/>
      <c r="W780" s="78"/>
      <c r="X780" s="86"/>
      <c r="Y780" s="86"/>
      <c r="Z780" s="87"/>
      <c r="AA780" s="88"/>
      <c r="AB780" s="89"/>
      <c r="AC780" s="90"/>
      <c r="AD780" s="94" t="s">
        <v>232</v>
      </c>
      <c r="AE780" s="89" t="s">
        <v>225</v>
      </c>
      <c r="AF780" s="95" t="s">
        <v>5318</v>
      </c>
      <c r="AG780" s="96" t="s">
        <v>5180</v>
      </c>
    </row>
    <row r="781" spans="1:33" ht="46.5" hidden="1" customHeight="1" x14ac:dyDescent="0.25">
      <c r="A781" s="78" t="s">
        <v>5317</v>
      </c>
      <c r="B781" s="78" t="s">
        <v>3761</v>
      </c>
      <c r="C781" s="79" t="s">
        <v>3762</v>
      </c>
      <c r="D781" s="78" t="s">
        <v>3728</v>
      </c>
      <c r="E781" s="78" t="s">
        <v>2843</v>
      </c>
      <c r="F781" s="78" t="s">
        <v>494</v>
      </c>
      <c r="G781" s="78" t="s">
        <v>3768</v>
      </c>
      <c r="H781" s="78" t="s">
        <v>3769</v>
      </c>
      <c r="I781" s="78"/>
      <c r="J781" s="78"/>
      <c r="K781" s="80"/>
      <c r="L781" s="81">
        <v>0</v>
      </c>
      <c r="M781" s="82">
        <v>0</v>
      </c>
      <c r="N781" s="78"/>
      <c r="O781" s="78"/>
      <c r="P781" s="83"/>
      <c r="Q781" s="84"/>
      <c r="R781" s="84"/>
      <c r="S781" s="84"/>
      <c r="T781" s="85"/>
      <c r="U781" s="78"/>
      <c r="V781" s="78"/>
      <c r="W781" s="78"/>
      <c r="X781" s="86"/>
      <c r="Y781" s="86"/>
      <c r="Z781" s="87"/>
      <c r="AA781" s="88"/>
      <c r="AB781" s="89"/>
      <c r="AC781" s="90"/>
      <c r="AD781" s="94" t="s">
        <v>232</v>
      </c>
      <c r="AE781" s="89" t="s">
        <v>218</v>
      </c>
      <c r="AF781" s="95"/>
      <c r="AG781" s="96"/>
    </row>
    <row r="782" spans="1:33" ht="46.5" customHeight="1" x14ac:dyDescent="0.25">
      <c r="A782" s="78" t="s">
        <v>5317</v>
      </c>
      <c r="B782" s="78" t="s">
        <v>3770</v>
      </c>
      <c r="C782" s="79" t="s">
        <v>3771</v>
      </c>
      <c r="D782" s="78" t="s">
        <v>2842</v>
      </c>
      <c r="E782" s="78" t="s">
        <v>2843</v>
      </c>
      <c r="F782" s="78" t="s">
        <v>494</v>
      </c>
      <c r="G782" s="92" t="s">
        <v>3772</v>
      </c>
      <c r="H782" s="92" t="s">
        <v>3773</v>
      </c>
      <c r="I782" s="78"/>
      <c r="J782" s="78"/>
      <c r="K782" s="80"/>
      <c r="L782" s="81">
        <v>3217.37</v>
      </c>
      <c r="M782" s="82">
        <v>3226.75</v>
      </c>
      <c r="N782" s="78"/>
      <c r="O782" s="78"/>
      <c r="P782" s="83"/>
      <c r="Q782" s="84"/>
      <c r="R782" s="84"/>
      <c r="S782" s="84"/>
      <c r="T782" s="85"/>
      <c r="U782" s="78"/>
      <c r="V782" s="78"/>
      <c r="W782" s="78"/>
      <c r="X782" s="86"/>
      <c r="Y782" s="86"/>
      <c r="Z782" s="87"/>
      <c r="AA782" s="88"/>
      <c r="AB782" s="89"/>
      <c r="AC782" s="90"/>
      <c r="AD782" s="91" t="str">
        <f>VLOOKUP($G782,'[1]datos totales (FINAL) 2022'!$A$2:$F$408,3,FALSE)</f>
        <v>SI</v>
      </c>
      <c r="AE782" s="78" t="str">
        <f>VLOOKUP($G782,'[1]datos totales (FINAL) 2022'!$A$2:$F$408,4,FALSE)</f>
        <v>OBJETIVO 4: GARANTIZAR UNA EDUCACIÓN INCLUSIVA, EQUITATIVA Y DE CALIDAD Y PROMOVER OPORTUNIDADES DE APRENDIZAJE DURANTE TODA LA VIDA PARA TODOS</v>
      </c>
      <c r="AF782" s="92">
        <f>VLOOKUP($G782,'[1]datos totales (FINAL) 2022'!$A$2:$F$408,5,FALSE)</f>
        <v>0</v>
      </c>
      <c r="AG782" s="93" t="str">
        <f>VLOOKUP($G782,'[1]datos totales (FINAL) 2022'!$A$2:$F$408,6,FALSE)</f>
        <v>También ODS 8</v>
      </c>
    </row>
    <row r="783" spans="1:33" ht="46.5" hidden="1" customHeight="1" x14ac:dyDescent="0.25">
      <c r="A783" s="78" t="s">
        <v>5317</v>
      </c>
      <c r="B783" s="78" t="s">
        <v>3770</v>
      </c>
      <c r="C783" s="79" t="s">
        <v>3771</v>
      </c>
      <c r="D783" s="78" t="s">
        <v>2815</v>
      </c>
      <c r="E783" s="78" t="s">
        <v>2843</v>
      </c>
      <c r="F783" s="78" t="s">
        <v>494</v>
      </c>
      <c r="G783" s="78" t="s">
        <v>3774</v>
      </c>
      <c r="H783" s="78" t="s">
        <v>3775</v>
      </c>
      <c r="I783" s="78"/>
      <c r="J783" s="78"/>
      <c r="K783" s="80"/>
      <c r="L783" s="81">
        <v>54619.22</v>
      </c>
      <c r="M783" s="82">
        <v>0</v>
      </c>
      <c r="N783" s="78"/>
      <c r="O783" s="78"/>
      <c r="P783" s="83"/>
      <c r="Q783" s="84"/>
      <c r="R783" s="84"/>
      <c r="S783" s="84"/>
      <c r="T783" s="85"/>
      <c r="U783" s="78"/>
      <c r="V783" s="78"/>
      <c r="W783" s="78"/>
      <c r="X783" s="86"/>
      <c r="Y783" s="86"/>
      <c r="Z783" s="87"/>
      <c r="AA783" s="88"/>
      <c r="AB783" s="89"/>
      <c r="AC783" s="90"/>
      <c r="AD783" s="94" t="s">
        <v>232</v>
      </c>
      <c r="AE783" s="89" t="s">
        <v>218</v>
      </c>
      <c r="AF783" s="95"/>
      <c r="AG783" s="96"/>
    </row>
    <row r="784" spans="1:33" ht="46.5" hidden="1" customHeight="1" x14ac:dyDescent="0.25">
      <c r="A784" s="78" t="s">
        <v>5317</v>
      </c>
      <c r="B784" s="78" t="s">
        <v>3770</v>
      </c>
      <c r="C784" s="79" t="s">
        <v>3771</v>
      </c>
      <c r="D784" s="78" t="s">
        <v>2924</v>
      </c>
      <c r="E784" s="78" t="s">
        <v>2843</v>
      </c>
      <c r="F784" s="78" t="s">
        <v>2383</v>
      </c>
      <c r="G784" s="78" t="s">
        <v>3776</v>
      </c>
      <c r="H784" s="78" t="s">
        <v>3727</v>
      </c>
      <c r="I784" s="78"/>
      <c r="J784" s="78"/>
      <c r="K784" s="80"/>
      <c r="L784" s="81">
        <v>750.42</v>
      </c>
      <c r="M784" s="82">
        <v>0</v>
      </c>
      <c r="N784" s="78"/>
      <c r="O784" s="78"/>
      <c r="P784" s="83"/>
      <c r="Q784" s="84"/>
      <c r="R784" s="84"/>
      <c r="S784" s="84"/>
      <c r="T784" s="85"/>
      <c r="U784" s="78"/>
      <c r="V784" s="78"/>
      <c r="W784" s="78"/>
      <c r="X784" s="86"/>
      <c r="Y784" s="86"/>
      <c r="Z784" s="87"/>
      <c r="AA784" s="88"/>
      <c r="AB784" s="89"/>
      <c r="AC784" s="90"/>
      <c r="AD784" s="94" t="s">
        <v>232</v>
      </c>
      <c r="AE784" s="89" t="s">
        <v>225</v>
      </c>
      <c r="AF784" s="95" t="s">
        <v>5318</v>
      </c>
      <c r="AG784" s="96" t="s">
        <v>5180</v>
      </c>
    </row>
    <row r="785" spans="1:33" ht="46.5" customHeight="1" x14ac:dyDescent="0.25">
      <c r="A785" s="78" t="s">
        <v>5317</v>
      </c>
      <c r="B785" s="78" t="s">
        <v>3770</v>
      </c>
      <c r="C785" s="79" t="s">
        <v>3771</v>
      </c>
      <c r="D785" s="78" t="s">
        <v>3728</v>
      </c>
      <c r="E785" s="78" t="s">
        <v>2843</v>
      </c>
      <c r="F785" s="78" t="s">
        <v>494</v>
      </c>
      <c r="G785" s="92" t="s">
        <v>3777</v>
      </c>
      <c r="H785" s="92" t="s">
        <v>3778</v>
      </c>
      <c r="I785" s="78"/>
      <c r="J785" s="78"/>
      <c r="K785" s="80"/>
      <c r="L785" s="81">
        <v>7000</v>
      </c>
      <c r="M785" s="82">
        <v>8000</v>
      </c>
      <c r="N785" s="78"/>
      <c r="O785" s="78"/>
      <c r="P785" s="83"/>
      <c r="Q785" s="84"/>
      <c r="R785" s="84"/>
      <c r="S785" s="84"/>
      <c r="T785" s="85"/>
      <c r="U785" s="78"/>
      <c r="V785" s="78"/>
      <c r="W785" s="78"/>
      <c r="X785" s="86"/>
      <c r="Y785" s="86"/>
      <c r="Z785" s="87"/>
      <c r="AA785" s="88"/>
      <c r="AB785" s="89"/>
      <c r="AC785" s="90"/>
      <c r="AD785" s="94" t="s">
        <v>232</v>
      </c>
      <c r="AE785" s="89" t="s">
        <v>218</v>
      </c>
      <c r="AF785" s="95"/>
      <c r="AG785" s="96"/>
    </row>
    <row r="786" spans="1:33" ht="46.5" customHeight="1" x14ac:dyDescent="0.25">
      <c r="A786" s="78" t="s">
        <v>5317</v>
      </c>
      <c r="B786" s="78" t="s">
        <v>3779</v>
      </c>
      <c r="C786" s="79" t="s">
        <v>3780</v>
      </c>
      <c r="D786" s="78" t="s">
        <v>2842</v>
      </c>
      <c r="E786" s="78" t="s">
        <v>2843</v>
      </c>
      <c r="F786" s="78" t="s">
        <v>494</v>
      </c>
      <c r="G786" s="92" t="s">
        <v>3781</v>
      </c>
      <c r="H786" s="92" t="s">
        <v>3782</v>
      </c>
      <c r="I786" s="78"/>
      <c r="J786" s="78"/>
      <c r="K786" s="80"/>
      <c r="L786" s="81">
        <v>2427.08</v>
      </c>
      <c r="M786" s="82">
        <v>2442.34</v>
      </c>
      <c r="N786" s="78"/>
      <c r="O786" s="78"/>
      <c r="P786" s="83"/>
      <c r="Q786" s="84"/>
      <c r="R786" s="84"/>
      <c r="S786" s="84"/>
      <c r="T786" s="85"/>
      <c r="U786" s="78"/>
      <c r="V786" s="78"/>
      <c r="W786" s="78"/>
      <c r="X786" s="86"/>
      <c r="Y786" s="86"/>
      <c r="Z786" s="87"/>
      <c r="AA786" s="88"/>
      <c r="AB786" s="89"/>
      <c r="AC786" s="90"/>
      <c r="AD786" s="91" t="str">
        <f>VLOOKUP($G786,'[1]datos totales (FINAL) 2022'!$A$2:$F$408,3,FALSE)</f>
        <v>SI</v>
      </c>
      <c r="AE786" s="78" t="str">
        <f>VLOOKUP($G786,'[1]datos totales (FINAL) 2022'!$A$2:$F$408,4,FALSE)</f>
        <v>OBJETIVO 4: GARANTIZAR UNA EDUCACIÓN INCLUSIVA, EQUITATIVA Y DE CALIDAD Y PROMOVER OPORTUNIDADES DE APRENDIZAJE DURANTE TODA LA VIDA PARA TODOS</v>
      </c>
      <c r="AF786" s="92">
        <f>VLOOKUP($G786,'[1]datos totales (FINAL) 2022'!$A$2:$F$408,5,FALSE)</f>
        <v>0</v>
      </c>
      <c r="AG786" s="93" t="str">
        <f>VLOOKUP($G786,'[1]datos totales (FINAL) 2022'!$A$2:$F$408,6,FALSE)</f>
        <v>También ODS 8</v>
      </c>
    </row>
    <row r="787" spans="1:33" ht="46.5" hidden="1" customHeight="1" x14ac:dyDescent="0.25">
      <c r="A787" s="78" t="s">
        <v>5317</v>
      </c>
      <c r="B787" s="78" t="s">
        <v>3779</v>
      </c>
      <c r="C787" s="79" t="s">
        <v>3780</v>
      </c>
      <c r="D787" s="78" t="s">
        <v>2815</v>
      </c>
      <c r="E787" s="78" t="s">
        <v>2843</v>
      </c>
      <c r="F787" s="78" t="s">
        <v>494</v>
      </c>
      <c r="G787" s="78" t="s">
        <v>3783</v>
      </c>
      <c r="H787" s="78" t="s">
        <v>3784</v>
      </c>
      <c r="I787" s="78"/>
      <c r="J787" s="78"/>
      <c r="K787" s="80"/>
      <c r="L787" s="81">
        <v>28324.01</v>
      </c>
      <c r="M787" s="82">
        <v>0</v>
      </c>
      <c r="N787" s="78"/>
      <c r="O787" s="78"/>
      <c r="P787" s="83"/>
      <c r="Q787" s="84"/>
      <c r="R787" s="84"/>
      <c r="S787" s="84"/>
      <c r="T787" s="85"/>
      <c r="U787" s="78"/>
      <c r="V787" s="78"/>
      <c r="W787" s="78"/>
      <c r="X787" s="86"/>
      <c r="Y787" s="86"/>
      <c r="Z787" s="87"/>
      <c r="AA787" s="88"/>
      <c r="AB787" s="89"/>
      <c r="AC787" s="90"/>
      <c r="AD787" s="94" t="s">
        <v>232</v>
      </c>
      <c r="AE787" s="89" t="s">
        <v>218</v>
      </c>
      <c r="AF787" s="95"/>
      <c r="AG787" s="96"/>
    </row>
    <row r="788" spans="1:33" ht="46.5" hidden="1" customHeight="1" x14ac:dyDescent="0.25">
      <c r="A788" s="78" t="s">
        <v>5317</v>
      </c>
      <c r="B788" s="78" t="s">
        <v>3779</v>
      </c>
      <c r="C788" s="79" t="s">
        <v>3780</v>
      </c>
      <c r="D788" s="78" t="s">
        <v>2924</v>
      </c>
      <c r="E788" s="78" t="s">
        <v>2843</v>
      </c>
      <c r="F788" s="78" t="s">
        <v>2383</v>
      </c>
      <c r="G788" s="78" t="s">
        <v>3785</v>
      </c>
      <c r="H788" s="78" t="s">
        <v>3727</v>
      </c>
      <c r="I788" s="78"/>
      <c r="J788" s="78"/>
      <c r="K788" s="80"/>
      <c r="L788" s="81">
        <v>551.1</v>
      </c>
      <c r="M788" s="82">
        <v>0</v>
      </c>
      <c r="N788" s="78"/>
      <c r="O788" s="78"/>
      <c r="P788" s="83"/>
      <c r="Q788" s="84"/>
      <c r="R788" s="84"/>
      <c r="S788" s="84"/>
      <c r="T788" s="85"/>
      <c r="U788" s="78"/>
      <c r="V788" s="78"/>
      <c r="W788" s="78"/>
      <c r="X788" s="86"/>
      <c r="Y788" s="86"/>
      <c r="Z788" s="87"/>
      <c r="AA788" s="88"/>
      <c r="AB788" s="89"/>
      <c r="AC788" s="90"/>
      <c r="AD788" s="94" t="s">
        <v>232</v>
      </c>
      <c r="AE788" s="89" t="s">
        <v>225</v>
      </c>
      <c r="AF788" s="95" t="s">
        <v>5318</v>
      </c>
      <c r="AG788" s="96" t="s">
        <v>5180</v>
      </c>
    </row>
    <row r="789" spans="1:33" ht="46.5" hidden="1" customHeight="1" x14ac:dyDescent="0.25">
      <c r="A789" s="78" t="s">
        <v>5317</v>
      </c>
      <c r="B789" s="78" t="s">
        <v>3779</v>
      </c>
      <c r="C789" s="79" t="s">
        <v>3780</v>
      </c>
      <c r="D789" s="78" t="s">
        <v>3728</v>
      </c>
      <c r="E789" s="78" t="s">
        <v>2843</v>
      </c>
      <c r="F789" s="78" t="s">
        <v>494</v>
      </c>
      <c r="G789" s="78" t="s">
        <v>3786</v>
      </c>
      <c r="H789" s="78" t="s">
        <v>3787</v>
      </c>
      <c r="I789" s="78"/>
      <c r="J789" s="78"/>
      <c r="K789" s="80"/>
      <c r="L789" s="81">
        <v>0</v>
      </c>
      <c r="M789" s="82">
        <v>0</v>
      </c>
      <c r="N789" s="78"/>
      <c r="O789" s="78"/>
      <c r="P789" s="83"/>
      <c r="Q789" s="84"/>
      <c r="R789" s="84"/>
      <c r="S789" s="84"/>
      <c r="T789" s="85"/>
      <c r="U789" s="78"/>
      <c r="V789" s="78"/>
      <c r="W789" s="78"/>
      <c r="X789" s="86"/>
      <c r="Y789" s="86"/>
      <c r="Z789" s="87"/>
      <c r="AA789" s="88"/>
      <c r="AB789" s="89"/>
      <c r="AC789" s="90"/>
      <c r="AD789" s="94" t="s">
        <v>232</v>
      </c>
      <c r="AE789" s="89" t="s">
        <v>218</v>
      </c>
      <c r="AF789" s="95"/>
      <c r="AG789" s="96"/>
    </row>
    <row r="790" spans="1:33" ht="46.5" customHeight="1" x14ac:dyDescent="0.25">
      <c r="A790" s="78" t="s">
        <v>5317</v>
      </c>
      <c r="B790" s="78" t="s">
        <v>3788</v>
      </c>
      <c r="C790" s="79" t="s">
        <v>3789</v>
      </c>
      <c r="D790" s="78" t="s">
        <v>2842</v>
      </c>
      <c r="E790" s="78" t="s">
        <v>2843</v>
      </c>
      <c r="F790" s="78" t="s">
        <v>494</v>
      </c>
      <c r="G790" s="92" t="s">
        <v>3790</v>
      </c>
      <c r="H790" s="92" t="s">
        <v>3791</v>
      </c>
      <c r="I790" s="78"/>
      <c r="J790" s="78"/>
      <c r="K790" s="80"/>
      <c r="L790" s="81">
        <v>3593.68</v>
      </c>
      <c r="M790" s="82">
        <v>3477.17</v>
      </c>
      <c r="N790" s="78"/>
      <c r="O790" s="78"/>
      <c r="P790" s="83"/>
      <c r="Q790" s="84"/>
      <c r="R790" s="84"/>
      <c r="S790" s="84"/>
      <c r="T790" s="85"/>
      <c r="U790" s="78"/>
      <c r="V790" s="78"/>
      <c r="W790" s="78"/>
      <c r="X790" s="86"/>
      <c r="Y790" s="86"/>
      <c r="Z790" s="87"/>
      <c r="AA790" s="88"/>
      <c r="AB790" s="89"/>
      <c r="AC790" s="90"/>
      <c r="AD790" s="91" t="str">
        <f>VLOOKUP($G790,'[1]datos totales (FINAL) 2022'!$A$2:$F$408,3,FALSE)</f>
        <v>SI</v>
      </c>
      <c r="AE790" s="78" t="str">
        <f>VLOOKUP($G790,'[1]datos totales (FINAL) 2022'!$A$2:$F$408,4,FALSE)</f>
        <v>OBJETIVO 4: GARANTIZAR UNA EDUCACIÓN INCLUSIVA, EQUITATIVA Y DE CALIDAD Y PROMOVER OPORTUNIDADES DE APRENDIZAJE DURANTE TODA LA VIDA PARA TODOS</v>
      </c>
      <c r="AF790" s="92">
        <f>VLOOKUP($G790,'[1]datos totales (FINAL) 2022'!$A$2:$F$408,5,FALSE)</f>
        <v>0</v>
      </c>
      <c r="AG790" s="93" t="str">
        <f>VLOOKUP($G790,'[1]datos totales (FINAL) 2022'!$A$2:$F$408,6,FALSE)</f>
        <v>También ODS 8</v>
      </c>
    </row>
    <row r="791" spans="1:33" ht="46.5" hidden="1" customHeight="1" x14ac:dyDescent="0.25">
      <c r="A791" s="78" t="s">
        <v>5317</v>
      </c>
      <c r="B791" s="78" t="s">
        <v>3788</v>
      </c>
      <c r="C791" s="79" t="s">
        <v>3789</v>
      </c>
      <c r="D791" s="78" t="s">
        <v>2815</v>
      </c>
      <c r="E791" s="78" t="s">
        <v>2843</v>
      </c>
      <c r="F791" s="78" t="s">
        <v>494</v>
      </c>
      <c r="G791" s="78" t="s">
        <v>3792</v>
      </c>
      <c r="H791" s="78" t="s">
        <v>3793</v>
      </c>
      <c r="I791" s="78"/>
      <c r="J791" s="78"/>
      <c r="K791" s="80"/>
      <c r="L791" s="81">
        <v>36985.94</v>
      </c>
      <c r="M791" s="82">
        <v>0</v>
      </c>
      <c r="N791" s="78"/>
      <c r="O791" s="78"/>
      <c r="P791" s="83"/>
      <c r="Q791" s="84"/>
      <c r="R791" s="84"/>
      <c r="S791" s="84"/>
      <c r="T791" s="85"/>
      <c r="U791" s="78"/>
      <c r="V791" s="78"/>
      <c r="W791" s="78"/>
      <c r="X791" s="86"/>
      <c r="Y791" s="86"/>
      <c r="Z791" s="87"/>
      <c r="AA791" s="88"/>
      <c r="AB791" s="89"/>
      <c r="AC791" s="90"/>
      <c r="AD791" s="94" t="s">
        <v>232</v>
      </c>
      <c r="AE791" s="89" t="s">
        <v>218</v>
      </c>
      <c r="AF791" s="95"/>
      <c r="AG791" s="96"/>
    </row>
    <row r="792" spans="1:33" ht="46.5" hidden="1" customHeight="1" x14ac:dyDescent="0.25">
      <c r="A792" s="78" t="s">
        <v>5317</v>
      </c>
      <c r="B792" s="78" t="s">
        <v>3788</v>
      </c>
      <c r="C792" s="79" t="s">
        <v>3789</v>
      </c>
      <c r="D792" s="78" t="s">
        <v>2924</v>
      </c>
      <c r="E792" s="78" t="s">
        <v>2843</v>
      </c>
      <c r="F792" s="78" t="s">
        <v>2383</v>
      </c>
      <c r="G792" s="78" t="s">
        <v>3794</v>
      </c>
      <c r="H792" s="78" t="s">
        <v>3727</v>
      </c>
      <c r="I792" s="78"/>
      <c r="J792" s="78"/>
      <c r="K792" s="80"/>
      <c r="L792" s="81">
        <v>1551.99</v>
      </c>
      <c r="M792" s="82">
        <v>0</v>
      </c>
      <c r="N792" s="78"/>
      <c r="O792" s="78"/>
      <c r="P792" s="83"/>
      <c r="Q792" s="84"/>
      <c r="R792" s="84"/>
      <c r="S792" s="84"/>
      <c r="T792" s="85"/>
      <c r="U792" s="78"/>
      <c r="V792" s="78"/>
      <c r="W792" s="78"/>
      <c r="X792" s="86"/>
      <c r="Y792" s="86"/>
      <c r="Z792" s="87"/>
      <c r="AA792" s="88"/>
      <c r="AB792" s="89"/>
      <c r="AC792" s="90"/>
      <c r="AD792" s="94" t="s">
        <v>232</v>
      </c>
      <c r="AE792" s="89" t="s">
        <v>225</v>
      </c>
      <c r="AF792" s="95" t="s">
        <v>5318</v>
      </c>
      <c r="AG792" s="96" t="s">
        <v>5180</v>
      </c>
    </row>
    <row r="793" spans="1:33" ht="46.5" hidden="1" customHeight="1" x14ac:dyDescent="0.25">
      <c r="A793" s="78" t="s">
        <v>5317</v>
      </c>
      <c r="B793" s="78" t="s">
        <v>3788</v>
      </c>
      <c r="C793" s="79" t="s">
        <v>3789</v>
      </c>
      <c r="D793" s="78" t="s">
        <v>3728</v>
      </c>
      <c r="E793" s="78" t="s">
        <v>2843</v>
      </c>
      <c r="F793" s="78" t="s">
        <v>494</v>
      </c>
      <c r="G793" s="78" t="s">
        <v>3795</v>
      </c>
      <c r="H793" s="78" t="s">
        <v>3796</v>
      </c>
      <c r="I793" s="78"/>
      <c r="J793" s="78"/>
      <c r="K793" s="80"/>
      <c r="L793" s="81">
        <v>2000</v>
      </c>
      <c r="M793" s="82">
        <v>0</v>
      </c>
      <c r="N793" s="78"/>
      <c r="O793" s="78"/>
      <c r="P793" s="83"/>
      <c r="Q793" s="84"/>
      <c r="R793" s="84"/>
      <c r="S793" s="84"/>
      <c r="T793" s="85"/>
      <c r="U793" s="78"/>
      <c r="V793" s="78"/>
      <c r="W793" s="78"/>
      <c r="X793" s="86"/>
      <c r="Y793" s="86"/>
      <c r="Z793" s="87"/>
      <c r="AA793" s="88"/>
      <c r="AB793" s="89"/>
      <c r="AC793" s="90"/>
      <c r="AD793" s="94" t="s">
        <v>232</v>
      </c>
      <c r="AE793" s="89" t="s">
        <v>218</v>
      </c>
      <c r="AF793" s="95"/>
      <c r="AG793" s="96"/>
    </row>
    <row r="794" spans="1:33" ht="46.5" customHeight="1" x14ac:dyDescent="0.25">
      <c r="A794" s="78" t="s">
        <v>5317</v>
      </c>
      <c r="B794" s="78" t="s">
        <v>3797</v>
      </c>
      <c r="C794" s="79" t="s">
        <v>3798</v>
      </c>
      <c r="D794" s="78" t="s">
        <v>2842</v>
      </c>
      <c r="E794" s="78" t="s">
        <v>2843</v>
      </c>
      <c r="F794" s="78" t="s">
        <v>494</v>
      </c>
      <c r="G794" s="92" t="s">
        <v>3799</v>
      </c>
      <c r="H794" s="92" t="s">
        <v>3800</v>
      </c>
      <c r="I794" s="78"/>
      <c r="J794" s="78"/>
      <c r="K794" s="80"/>
      <c r="L794" s="81">
        <v>1615.97</v>
      </c>
      <c r="M794" s="82">
        <v>1390.11</v>
      </c>
      <c r="N794" s="78"/>
      <c r="O794" s="78"/>
      <c r="P794" s="83"/>
      <c r="Q794" s="84"/>
      <c r="R794" s="84"/>
      <c r="S794" s="84"/>
      <c r="T794" s="85"/>
      <c r="U794" s="78"/>
      <c r="V794" s="78"/>
      <c r="W794" s="78"/>
      <c r="X794" s="86"/>
      <c r="Y794" s="86"/>
      <c r="Z794" s="87"/>
      <c r="AA794" s="88"/>
      <c r="AB794" s="89"/>
      <c r="AC794" s="90"/>
      <c r="AD794" s="91" t="str">
        <f>VLOOKUP($G794,'[1]datos totales (FINAL) 2022'!$A$2:$F$408,3,FALSE)</f>
        <v>SI</v>
      </c>
      <c r="AE794" s="78" t="str">
        <f>VLOOKUP($G794,'[1]datos totales (FINAL) 2022'!$A$2:$F$408,4,FALSE)</f>
        <v>OBJETIVO 4: GARANTIZAR UNA EDUCACIÓN INCLUSIVA, EQUITATIVA Y DE CALIDAD Y PROMOVER OPORTUNIDADES DE APRENDIZAJE DURANTE TODA LA VIDA PARA TODOS</v>
      </c>
      <c r="AF794" s="92">
        <f>VLOOKUP($G794,'[1]datos totales (FINAL) 2022'!$A$2:$F$408,5,FALSE)</f>
        <v>0</v>
      </c>
      <c r="AG794" s="93" t="str">
        <f>VLOOKUP($G794,'[1]datos totales (FINAL) 2022'!$A$2:$F$408,6,FALSE)</f>
        <v>También ODS 8</v>
      </c>
    </row>
    <row r="795" spans="1:33" ht="46.5" hidden="1" customHeight="1" x14ac:dyDescent="0.25">
      <c r="A795" s="78" t="s">
        <v>5317</v>
      </c>
      <c r="B795" s="78" t="s">
        <v>3797</v>
      </c>
      <c r="C795" s="79" t="s">
        <v>3798</v>
      </c>
      <c r="D795" s="78" t="s">
        <v>2815</v>
      </c>
      <c r="E795" s="78" t="s">
        <v>2843</v>
      </c>
      <c r="F795" s="78" t="s">
        <v>494</v>
      </c>
      <c r="G795" s="78" t="s">
        <v>3801</v>
      </c>
      <c r="H795" s="78" t="s">
        <v>3802</v>
      </c>
      <c r="I795" s="78"/>
      <c r="J795" s="78"/>
      <c r="K795" s="80"/>
      <c r="L795" s="81">
        <v>43512.639999999999</v>
      </c>
      <c r="M795" s="82">
        <v>0</v>
      </c>
      <c r="N795" s="78"/>
      <c r="O795" s="78"/>
      <c r="P795" s="83"/>
      <c r="Q795" s="84"/>
      <c r="R795" s="84"/>
      <c r="S795" s="84"/>
      <c r="T795" s="85"/>
      <c r="U795" s="78"/>
      <c r="V795" s="78"/>
      <c r="W795" s="78"/>
      <c r="X795" s="86"/>
      <c r="Y795" s="86"/>
      <c r="Z795" s="87"/>
      <c r="AA795" s="88"/>
      <c r="AB795" s="89"/>
      <c r="AC795" s="90"/>
      <c r="AD795" s="94" t="s">
        <v>232</v>
      </c>
      <c r="AE795" s="89" t="s">
        <v>218</v>
      </c>
      <c r="AF795" s="95"/>
      <c r="AG795" s="96"/>
    </row>
    <row r="796" spans="1:33" ht="46.5" hidden="1" customHeight="1" x14ac:dyDescent="0.25">
      <c r="A796" s="78" t="s">
        <v>5317</v>
      </c>
      <c r="B796" s="78" t="s">
        <v>3797</v>
      </c>
      <c r="C796" s="79" t="s">
        <v>3798</v>
      </c>
      <c r="D796" s="78" t="s">
        <v>2924</v>
      </c>
      <c r="E796" s="78" t="s">
        <v>2843</v>
      </c>
      <c r="F796" s="78" t="s">
        <v>2383</v>
      </c>
      <c r="G796" s="78" t="s">
        <v>3803</v>
      </c>
      <c r="H796" s="78" t="s">
        <v>3727</v>
      </c>
      <c r="I796" s="78"/>
      <c r="J796" s="78"/>
      <c r="K796" s="80"/>
      <c r="L796" s="81">
        <v>2363.79</v>
      </c>
      <c r="M796" s="82">
        <v>0</v>
      </c>
      <c r="N796" s="78"/>
      <c r="O796" s="78"/>
      <c r="P796" s="83"/>
      <c r="Q796" s="84"/>
      <c r="R796" s="84"/>
      <c r="S796" s="84"/>
      <c r="T796" s="85"/>
      <c r="U796" s="78"/>
      <c r="V796" s="78"/>
      <c r="W796" s="78"/>
      <c r="X796" s="86"/>
      <c r="Y796" s="86"/>
      <c r="Z796" s="87"/>
      <c r="AA796" s="88"/>
      <c r="AB796" s="89"/>
      <c r="AC796" s="90"/>
      <c r="AD796" s="94" t="s">
        <v>232</v>
      </c>
      <c r="AE796" s="89" t="s">
        <v>225</v>
      </c>
      <c r="AF796" s="95"/>
      <c r="AG796" s="96" t="s">
        <v>5180</v>
      </c>
    </row>
    <row r="797" spans="1:33" ht="46.5" customHeight="1" x14ac:dyDescent="0.25">
      <c r="A797" s="78" t="s">
        <v>5317</v>
      </c>
      <c r="B797" s="78" t="s">
        <v>3804</v>
      </c>
      <c r="C797" s="79" t="s">
        <v>3805</v>
      </c>
      <c r="D797" s="78" t="s">
        <v>2842</v>
      </c>
      <c r="E797" s="78" t="s">
        <v>2843</v>
      </c>
      <c r="F797" s="78" t="s">
        <v>494</v>
      </c>
      <c r="G797" s="92" t="s">
        <v>3806</v>
      </c>
      <c r="H797" s="92" t="s">
        <v>3807</v>
      </c>
      <c r="I797" s="78"/>
      <c r="J797" s="78"/>
      <c r="K797" s="80"/>
      <c r="L797" s="81">
        <v>2594.96</v>
      </c>
      <c r="M797" s="82">
        <v>2639.46</v>
      </c>
      <c r="N797" s="78"/>
      <c r="O797" s="78"/>
      <c r="P797" s="83"/>
      <c r="Q797" s="84"/>
      <c r="R797" s="84"/>
      <c r="S797" s="84"/>
      <c r="T797" s="85"/>
      <c r="U797" s="78"/>
      <c r="V797" s="78"/>
      <c r="W797" s="78"/>
      <c r="X797" s="86"/>
      <c r="Y797" s="86"/>
      <c r="Z797" s="87"/>
      <c r="AA797" s="88"/>
      <c r="AB797" s="89"/>
      <c r="AC797" s="90"/>
      <c r="AD797" s="91" t="str">
        <f>VLOOKUP($G797,'[1]datos totales (FINAL) 2022'!$A$2:$F$408,3,FALSE)</f>
        <v>SI</v>
      </c>
      <c r="AE797" s="78" t="str">
        <f>VLOOKUP($G797,'[1]datos totales (FINAL) 2022'!$A$2:$F$408,4,FALSE)</f>
        <v>OBJETIVO 4: GARANTIZAR UNA EDUCACIÓN INCLUSIVA, EQUITATIVA Y DE CALIDAD Y PROMOVER OPORTUNIDADES DE APRENDIZAJE DURANTE TODA LA VIDA PARA TODOS</v>
      </c>
      <c r="AF797" s="92">
        <f>VLOOKUP($G797,'[1]datos totales (FINAL) 2022'!$A$2:$F$408,5,FALSE)</f>
        <v>0</v>
      </c>
      <c r="AG797" s="93" t="str">
        <f>VLOOKUP($G797,'[1]datos totales (FINAL) 2022'!$A$2:$F$408,6,FALSE)</f>
        <v>También ODS 8</v>
      </c>
    </row>
    <row r="798" spans="1:33" ht="46.5" hidden="1" customHeight="1" x14ac:dyDescent="0.25">
      <c r="A798" s="78" t="s">
        <v>5317</v>
      </c>
      <c r="B798" s="78" t="s">
        <v>3804</v>
      </c>
      <c r="C798" s="79" t="s">
        <v>3805</v>
      </c>
      <c r="D798" s="78" t="s">
        <v>2815</v>
      </c>
      <c r="E798" s="78" t="s">
        <v>2843</v>
      </c>
      <c r="F798" s="78" t="s">
        <v>494</v>
      </c>
      <c r="G798" s="78" t="s">
        <v>3808</v>
      </c>
      <c r="H798" s="78" t="s">
        <v>3809</v>
      </c>
      <c r="I798" s="78"/>
      <c r="J798" s="78"/>
      <c r="K798" s="80"/>
      <c r="L798" s="81">
        <v>26992.84</v>
      </c>
      <c r="M798" s="82">
        <v>0</v>
      </c>
      <c r="N798" s="78"/>
      <c r="O798" s="78"/>
      <c r="P798" s="83"/>
      <c r="Q798" s="84"/>
      <c r="R798" s="84"/>
      <c r="S798" s="84"/>
      <c r="T798" s="85"/>
      <c r="U798" s="78"/>
      <c r="V798" s="78"/>
      <c r="W798" s="78"/>
      <c r="X798" s="86"/>
      <c r="Y798" s="86"/>
      <c r="Z798" s="87"/>
      <c r="AA798" s="88"/>
      <c r="AB798" s="89"/>
      <c r="AC798" s="90"/>
      <c r="AD798" s="94" t="s">
        <v>232</v>
      </c>
      <c r="AE798" s="89" t="s">
        <v>218</v>
      </c>
      <c r="AF798" s="95"/>
      <c r="AG798" s="96"/>
    </row>
    <row r="799" spans="1:33" ht="46.5" hidden="1" customHeight="1" x14ac:dyDescent="0.25">
      <c r="A799" s="78" t="s">
        <v>5317</v>
      </c>
      <c r="B799" s="78" t="s">
        <v>3804</v>
      </c>
      <c r="C799" s="79" t="s">
        <v>3805</v>
      </c>
      <c r="D799" s="78" t="s">
        <v>2924</v>
      </c>
      <c r="E799" s="78" t="s">
        <v>2843</v>
      </c>
      <c r="F799" s="78" t="s">
        <v>2383</v>
      </c>
      <c r="G799" s="78" t="s">
        <v>3810</v>
      </c>
      <c r="H799" s="78" t="s">
        <v>3727</v>
      </c>
      <c r="I799" s="78"/>
      <c r="J799" s="78"/>
      <c r="K799" s="80"/>
      <c r="L799" s="81">
        <v>2722.5</v>
      </c>
      <c r="M799" s="82">
        <v>0</v>
      </c>
      <c r="N799" s="78"/>
      <c r="O799" s="78"/>
      <c r="P799" s="83"/>
      <c r="Q799" s="84"/>
      <c r="R799" s="84"/>
      <c r="S799" s="84"/>
      <c r="T799" s="85"/>
      <c r="U799" s="78"/>
      <c r="V799" s="78"/>
      <c r="W799" s="78"/>
      <c r="X799" s="86"/>
      <c r="Y799" s="86"/>
      <c r="Z799" s="87"/>
      <c r="AA799" s="88"/>
      <c r="AB799" s="89"/>
      <c r="AC799" s="90"/>
      <c r="AD799" s="94" t="s">
        <v>232</v>
      </c>
      <c r="AE799" s="89" t="s">
        <v>225</v>
      </c>
      <c r="AF799" s="95" t="s">
        <v>5318</v>
      </c>
      <c r="AG799" s="96" t="s">
        <v>5180</v>
      </c>
    </row>
    <row r="800" spans="1:33" ht="46.5" customHeight="1" x14ac:dyDescent="0.25">
      <c r="A800" s="78" t="s">
        <v>2944</v>
      </c>
      <c r="B800" s="78" t="s">
        <v>3092</v>
      </c>
      <c r="C800" s="79" t="s">
        <v>139</v>
      </c>
      <c r="D800" s="78" t="s">
        <v>2845</v>
      </c>
      <c r="E800" s="78" t="s">
        <v>2843</v>
      </c>
      <c r="F800" s="78" t="s">
        <v>494</v>
      </c>
      <c r="G800" s="92" t="s">
        <v>3093</v>
      </c>
      <c r="H800" s="92" t="s">
        <v>3094</v>
      </c>
      <c r="I800" s="78"/>
      <c r="J800" s="78"/>
      <c r="K800" s="80"/>
      <c r="L800" s="81">
        <v>9700</v>
      </c>
      <c r="M800" s="82">
        <v>11450</v>
      </c>
      <c r="N800" s="78"/>
      <c r="O800" s="78"/>
      <c r="P800" s="83"/>
      <c r="Q800" s="84"/>
      <c r="R800" s="84"/>
      <c r="S800" s="84"/>
      <c r="T800" s="85"/>
      <c r="U800" s="78"/>
      <c r="V800" s="78"/>
      <c r="W800" s="78"/>
      <c r="X800" s="86"/>
      <c r="Y800" s="86"/>
      <c r="Z800" s="87"/>
      <c r="AA800" s="88"/>
      <c r="AB800" s="89"/>
      <c r="AC800" s="90"/>
      <c r="AD800" s="91" t="str">
        <f>VLOOKUP($G800,'[1]datos totales (FINAL) 2022'!$A$2:$F$408,3,FALSE)</f>
        <v>SI</v>
      </c>
      <c r="AE800" s="78" t="str">
        <f>VLOOKUP($G800,'[1]datos totales (FINAL) 2022'!$A$2:$F$408,4,FALSE)</f>
        <v>OBJETIVO 9: CONSTRUIR INFRAESTRUCTURAS RESILIENTES, PROMOVER LA INDUSTRIALIZACIÓN SOSTENIBLE Y FOMENTAR LA INNOVACIÓN</v>
      </c>
      <c r="AF800" s="92">
        <f>VLOOKUP($G800,'[1]datos totales (FINAL) 2022'!$A$2:$F$408,5,FALSE)</f>
        <v>0</v>
      </c>
      <c r="AG800" s="93" t="str">
        <f>VLOOKUP($G800,'[1]datos totales (FINAL) 2022'!$A$2:$F$408,6,FALSE)</f>
        <v>También ODS 16 (meta 16.6)</v>
      </c>
    </row>
    <row r="801" spans="1:33" ht="46.5" customHeight="1" x14ac:dyDescent="0.25">
      <c r="A801" s="78" t="s">
        <v>2944</v>
      </c>
      <c r="B801" s="78" t="s">
        <v>3092</v>
      </c>
      <c r="C801" s="79" t="s">
        <v>139</v>
      </c>
      <c r="D801" s="78" t="s">
        <v>2859</v>
      </c>
      <c r="E801" s="78" t="s">
        <v>2843</v>
      </c>
      <c r="F801" s="78" t="s">
        <v>494</v>
      </c>
      <c r="G801" s="92" t="s">
        <v>3095</v>
      </c>
      <c r="H801" s="92" t="s">
        <v>3096</v>
      </c>
      <c r="I801" s="78" t="s">
        <v>1784</v>
      </c>
      <c r="J801" s="78" t="s">
        <v>1785</v>
      </c>
      <c r="K801" s="80" t="s">
        <v>139</v>
      </c>
      <c r="L801" s="81">
        <v>4000</v>
      </c>
      <c r="M801" s="82">
        <v>6000</v>
      </c>
      <c r="N801" s="78" t="s">
        <v>109</v>
      </c>
      <c r="O801" s="78" t="s">
        <v>1786</v>
      </c>
      <c r="P801" s="83"/>
      <c r="Q801" s="84" t="s">
        <v>233</v>
      </c>
      <c r="R801" s="84" t="s">
        <v>214</v>
      </c>
      <c r="S801" s="84"/>
      <c r="T801" s="85" t="s">
        <v>1787</v>
      </c>
      <c r="U801" s="78" t="s">
        <v>1788</v>
      </c>
      <c r="V801" s="78" t="s">
        <v>1789</v>
      </c>
      <c r="W801" s="78" t="s">
        <v>1788</v>
      </c>
      <c r="X801" s="86">
        <v>4000</v>
      </c>
      <c r="Y801" s="86" t="s">
        <v>1790</v>
      </c>
      <c r="Z801" s="87">
        <v>6000</v>
      </c>
      <c r="AA801" s="88">
        <v>-2000</v>
      </c>
      <c r="AB801" s="89" t="s">
        <v>1791</v>
      </c>
      <c r="AC801" s="90"/>
      <c r="AD801" s="91" t="str">
        <f>VLOOKUP($G801,'[1]datos totales (FINAL) 2022'!$A$2:$F$408,3,FALSE)</f>
        <v>SI</v>
      </c>
      <c r="AE801" s="78" t="str">
        <f>VLOOKUP($G801,'[1]datos totales (FINAL) 2022'!$A$2:$F$408,4,FALSE)</f>
        <v>OBJETIVO 9: CONSTRUIR INFRAESTRUCTURAS RESILIENTES, PROMOVER LA INDUSTRIALIZACIÓN SOSTENIBLE Y FOMENTAR LA INNOVACIÓN</v>
      </c>
      <c r="AF801" s="92">
        <f>VLOOKUP($G801,'[1]datos totales (FINAL) 2022'!$A$2:$F$408,5,FALSE)</f>
        <v>0</v>
      </c>
      <c r="AG801" s="93" t="str">
        <f>VLOOKUP($G801,'[1]datos totales (FINAL) 2022'!$A$2:$F$408,6,FALSE)</f>
        <v>También ODS 16 (meta 16.6)</v>
      </c>
    </row>
    <row r="802" spans="1:33" ht="46.5" customHeight="1" x14ac:dyDescent="0.25">
      <c r="A802" s="78" t="s">
        <v>2882</v>
      </c>
      <c r="B802" s="78" t="s">
        <v>2931</v>
      </c>
      <c r="C802" s="79" t="s">
        <v>140</v>
      </c>
      <c r="D802" s="78" t="s">
        <v>2889</v>
      </c>
      <c r="E802" s="78" t="s">
        <v>2843</v>
      </c>
      <c r="F802" s="78" t="s">
        <v>497</v>
      </c>
      <c r="G802" s="92" t="s">
        <v>2932</v>
      </c>
      <c r="H802" s="92" t="s">
        <v>443</v>
      </c>
      <c r="I802" s="78" t="s">
        <v>425</v>
      </c>
      <c r="J802" s="78" t="s">
        <v>426</v>
      </c>
      <c r="K802" s="80" t="s">
        <v>140</v>
      </c>
      <c r="L802" s="81">
        <v>3952</v>
      </c>
      <c r="M802" s="82">
        <v>4678</v>
      </c>
      <c r="N802" s="78" t="s">
        <v>109</v>
      </c>
      <c r="O802" s="78" t="s">
        <v>427</v>
      </c>
      <c r="P802" s="83"/>
      <c r="Q802" s="84" t="s">
        <v>232</v>
      </c>
      <c r="R802" s="84" t="s">
        <v>226</v>
      </c>
      <c r="S802" s="84" t="s">
        <v>428</v>
      </c>
      <c r="T802" s="85" t="s">
        <v>429</v>
      </c>
      <c r="U802" s="78">
        <v>12</v>
      </c>
      <c r="V802" s="78">
        <v>12</v>
      </c>
      <c r="W802" s="78">
        <v>4</v>
      </c>
      <c r="X802" s="86">
        <v>1452</v>
      </c>
      <c r="Y802" s="86">
        <v>1452</v>
      </c>
      <c r="Z802" s="87">
        <v>2178</v>
      </c>
      <c r="AA802" s="88">
        <v>-726</v>
      </c>
      <c r="AB802" s="89" t="s">
        <v>430</v>
      </c>
      <c r="AC802" s="90"/>
      <c r="AD802" s="91" t="str">
        <f>VLOOKUP($G802,'[1]datos totales (FINAL) 2022'!$A$2:$F$408,3,FALSE)</f>
        <v>SI</v>
      </c>
      <c r="AE802" s="78" t="str">
        <f>VLOOKUP($G802,'[1]datos totales (FINAL) 2022'!$A$2:$F$408,4,FALSE)</f>
        <v>OBJETIVO 4: GARANTIZAR UNA EDUCACIÓN INCLUSIVA, EQUITATIVA Y DE CALIDAD Y PROMOVER OPORTUNIDADES DE APRENDIZAJE DURANTE TODA LA VIDA PARA TODOS</v>
      </c>
      <c r="AF802" s="92">
        <f>VLOOKUP($G802,'[1]datos totales (FINAL) 2022'!$A$2:$F$408,5,FALSE)</f>
        <v>0</v>
      </c>
      <c r="AG802" s="93" t="str">
        <f>VLOOKUP($G802,'[1]datos totales (FINAL) 2022'!$A$2:$F$408,6,FALSE)</f>
        <v>También ODS 9, 16</v>
      </c>
    </row>
    <row r="803" spans="1:33" ht="46.5" hidden="1" customHeight="1" x14ac:dyDescent="0.25">
      <c r="A803" s="78" t="s">
        <v>2882</v>
      </c>
      <c r="B803" s="78" t="s">
        <v>2931</v>
      </c>
      <c r="C803" s="79" t="s">
        <v>140</v>
      </c>
      <c r="D803" s="78" t="s">
        <v>2889</v>
      </c>
      <c r="E803" s="78" t="s">
        <v>2843</v>
      </c>
      <c r="F803" s="78" t="s">
        <v>497</v>
      </c>
      <c r="G803" s="78" t="s">
        <v>2932</v>
      </c>
      <c r="H803" s="78" t="s">
        <v>443</v>
      </c>
      <c r="I803" s="78" t="s">
        <v>425</v>
      </c>
      <c r="J803" s="78" t="s">
        <v>431</v>
      </c>
      <c r="K803" s="80" t="s">
        <v>140</v>
      </c>
      <c r="L803" s="81"/>
      <c r="M803" s="82"/>
      <c r="N803" s="78" t="s">
        <v>109</v>
      </c>
      <c r="O803" s="78" t="s">
        <v>427</v>
      </c>
      <c r="P803" s="83"/>
      <c r="Q803" s="84" t="s">
        <v>232</v>
      </c>
      <c r="R803" s="84" t="s">
        <v>218</v>
      </c>
      <c r="S803" s="84" t="s">
        <v>432</v>
      </c>
      <c r="T803" s="85" t="s">
        <v>433</v>
      </c>
      <c r="U803" s="78">
        <v>100</v>
      </c>
      <c r="V803" s="78">
        <v>100</v>
      </c>
      <c r="W803" s="78">
        <v>100</v>
      </c>
      <c r="X803" s="86">
        <v>2500</v>
      </c>
      <c r="Y803" s="86">
        <v>2162</v>
      </c>
      <c r="Z803" s="87">
        <v>2500</v>
      </c>
      <c r="AA803" s="88">
        <v>0</v>
      </c>
      <c r="AB803" s="89"/>
      <c r="AC803" s="90"/>
      <c r="AD803" s="91" t="str">
        <f>VLOOKUP($G803,'[1]datos totales (FINAL) 2022'!$A$2:$F$408,3,FALSE)</f>
        <v>SI</v>
      </c>
      <c r="AE803" s="78" t="str">
        <f>VLOOKUP($G803,'[1]datos totales (FINAL) 2022'!$A$2:$F$408,4,FALSE)</f>
        <v>OBJETIVO 4: GARANTIZAR UNA EDUCACIÓN INCLUSIVA, EQUITATIVA Y DE CALIDAD Y PROMOVER OPORTUNIDADES DE APRENDIZAJE DURANTE TODA LA VIDA PARA TODOS</v>
      </c>
      <c r="AF803" s="92">
        <f>VLOOKUP($G803,'[1]datos totales (FINAL) 2022'!$A$2:$F$408,5,FALSE)</f>
        <v>0</v>
      </c>
      <c r="AG803" s="93" t="str">
        <f>VLOOKUP($G803,'[1]datos totales (FINAL) 2022'!$A$2:$F$408,6,FALSE)</f>
        <v>También ODS 9, 16</v>
      </c>
    </row>
    <row r="804" spans="1:33" ht="46.5" customHeight="1" x14ac:dyDescent="0.25">
      <c r="A804" s="78" t="s">
        <v>2882</v>
      </c>
      <c r="B804" s="78" t="s">
        <v>2931</v>
      </c>
      <c r="C804" s="79" t="s">
        <v>140</v>
      </c>
      <c r="D804" s="78" t="s">
        <v>2933</v>
      </c>
      <c r="E804" s="78" t="s">
        <v>2843</v>
      </c>
      <c r="F804" s="78" t="s">
        <v>497</v>
      </c>
      <c r="G804" s="92" t="s">
        <v>2934</v>
      </c>
      <c r="H804" s="92" t="s">
        <v>2935</v>
      </c>
      <c r="I804" s="78" t="s">
        <v>439</v>
      </c>
      <c r="J804" s="78" t="s">
        <v>440</v>
      </c>
      <c r="K804" s="80" t="s">
        <v>140</v>
      </c>
      <c r="L804" s="81">
        <v>2500</v>
      </c>
      <c r="M804" s="82">
        <v>2000</v>
      </c>
      <c r="N804" s="78" t="s">
        <v>109</v>
      </c>
      <c r="O804" s="78" t="s">
        <v>441</v>
      </c>
      <c r="P804" s="83"/>
      <c r="Q804" s="84" t="s">
        <v>232</v>
      </c>
      <c r="R804" s="84" t="s">
        <v>226</v>
      </c>
      <c r="S804" s="84" t="s">
        <v>442</v>
      </c>
      <c r="T804" s="85" t="s">
        <v>442</v>
      </c>
      <c r="U804" s="78">
        <v>3</v>
      </c>
      <c r="V804" s="78">
        <v>0</v>
      </c>
      <c r="W804" s="78">
        <v>3</v>
      </c>
      <c r="X804" s="86">
        <v>2500</v>
      </c>
      <c r="Y804" s="86">
        <v>0</v>
      </c>
      <c r="Z804" s="87">
        <v>2000</v>
      </c>
      <c r="AA804" s="88">
        <v>500</v>
      </c>
      <c r="AB804" s="89"/>
      <c r="AC804" s="90"/>
      <c r="AD804" s="91" t="str">
        <f>VLOOKUP($G804,'[1]datos totales (FINAL) 2022'!$A$2:$F$408,3,FALSE)</f>
        <v>SI</v>
      </c>
      <c r="AE804" s="78" t="str">
        <f>VLOOKUP($G804,'[1]datos totales (FINAL) 2022'!$A$2:$F$408,4,FALSE)</f>
        <v>OBJETIVO 16: PROMOVER SOCIEDADES JUSTAS, PACÍFICAS E INCLUSIVAS</v>
      </c>
      <c r="AF804" s="92" t="str">
        <f>VLOOKUP($G804,'[1]datos totales (FINAL) 2022'!$A$2:$F$408,5,FALSE)</f>
        <v>Meta 16.6</v>
      </c>
      <c r="AG804" s="93">
        <f>VLOOKUP($G804,'[1]datos totales (FINAL) 2022'!$A$2:$F$408,6,FALSE)</f>
        <v>0</v>
      </c>
    </row>
    <row r="805" spans="1:33" ht="46.5" customHeight="1" x14ac:dyDescent="0.25">
      <c r="A805" s="78" t="s">
        <v>2882</v>
      </c>
      <c r="B805" s="78" t="s">
        <v>2931</v>
      </c>
      <c r="C805" s="79" t="s">
        <v>140</v>
      </c>
      <c r="D805" s="78" t="s">
        <v>2845</v>
      </c>
      <c r="E805" s="78" t="s">
        <v>2843</v>
      </c>
      <c r="F805" s="78" t="s">
        <v>494</v>
      </c>
      <c r="G805" s="92" t="s">
        <v>2936</v>
      </c>
      <c r="H805" s="92" t="s">
        <v>2937</v>
      </c>
      <c r="I805" s="78"/>
      <c r="J805" s="78"/>
      <c r="K805" s="80"/>
      <c r="L805" s="81">
        <v>5000</v>
      </c>
      <c r="M805" s="82">
        <v>5000</v>
      </c>
      <c r="N805" s="78"/>
      <c r="O805" s="78"/>
      <c r="P805" s="83"/>
      <c r="Q805" s="84"/>
      <c r="R805" s="84"/>
      <c r="S805" s="84"/>
      <c r="T805" s="85"/>
      <c r="U805" s="78"/>
      <c r="V805" s="78"/>
      <c r="W805" s="78"/>
      <c r="X805" s="86"/>
      <c r="Y805" s="86"/>
      <c r="Z805" s="87"/>
      <c r="AA805" s="88"/>
      <c r="AB805" s="89"/>
      <c r="AC805" s="90"/>
      <c r="AD805" s="91" t="str">
        <f>VLOOKUP($G805,'[1]datos totales (FINAL) 2022'!$A$2:$F$408,3,FALSE)</f>
        <v>SI</v>
      </c>
      <c r="AE805" s="78" t="str">
        <f>VLOOKUP($G805,'[1]datos totales (FINAL) 2022'!$A$2:$F$408,4,FALSE)</f>
        <v>OBJETIVO 16: PROMOVER SOCIEDADES JUSTAS, PACÍFICAS E INCLUSIVAS</v>
      </c>
      <c r="AF805" s="120" t="s">
        <v>5319</v>
      </c>
      <c r="AG805" s="93">
        <f>VLOOKUP($G805,'[1]datos totales (FINAL) 2022'!$A$2:$F$408,6,FALSE)</f>
        <v>0</v>
      </c>
    </row>
    <row r="806" spans="1:33" ht="46.5" customHeight="1" x14ac:dyDescent="0.25">
      <c r="A806" s="78" t="s">
        <v>2882</v>
      </c>
      <c r="B806" s="78" t="s">
        <v>2931</v>
      </c>
      <c r="C806" s="79" t="s">
        <v>140</v>
      </c>
      <c r="D806" s="78" t="s">
        <v>2859</v>
      </c>
      <c r="E806" s="78" t="s">
        <v>2843</v>
      </c>
      <c r="F806" s="78" t="s">
        <v>494</v>
      </c>
      <c r="G806" s="92" t="s">
        <v>2938</v>
      </c>
      <c r="H806" s="92" t="s">
        <v>2939</v>
      </c>
      <c r="I806" s="78" t="s">
        <v>434</v>
      </c>
      <c r="J806" s="78" t="s">
        <v>435</v>
      </c>
      <c r="K806" s="80" t="s">
        <v>140</v>
      </c>
      <c r="L806" s="81">
        <v>1250</v>
      </c>
      <c r="M806" s="82">
        <v>1250</v>
      </c>
      <c r="N806" s="78" t="s">
        <v>109</v>
      </c>
      <c r="O806" s="78" t="s">
        <v>436</v>
      </c>
      <c r="P806" s="83"/>
      <c r="Q806" s="84" t="s">
        <v>232</v>
      </c>
      <c r="R806" s="84" t="s">
        <v>226</v>
      </c>
      <c r="S806" s="84" t="s">
        <v>437</v>
      </c>
      <c r="T806" s="85" t="s">
        <v>438</v>
      </c>
      <c r="U806" s="78">
        <v>1</v>
      </c>
      <c r="V806" s="78">
        <v>0</v>
      </c>
      <c r="W806" s="78">
        <v>1</v>
      </c>
      <c r="X806" s="86">
        <v>2500</v>
      </c>
      <c r="Y806" s="86">
        <v>0</v>
      </c>
      <c r="Z806" s="87">
        <v>1250</v>
      </c>
      <c r="AA806" s="88">
        <v>1250</v>
      </c>
      <c r="AB806" s="89"/>
      <c r="AC806" s="90"/>
      <c r="AD806" s="91" t="str">
        <f>VLOOKUP($G806,'[1]datos totales (FINAL) 2022'!$A$2:$F$408,3,FALSE)</f>
        <v>SI</v>
      </c>
      <c r="AE806" s="78" t="str">
        <f>VLOOKUP($G806,'[1]datos totales (FINAL) 2022'!$A$2:$F$408,4,FALSE)</f>
        <v>OBJETIVO 16: PROMOVER SOCIEDADES JUSTAS, PACÍFICAS E INCLUSIVAS</v>
      </c>
      <c r="AF806" s="92" t="str">
        <f>VLOOKUP($G806,'[1]datos totales (FINAL) 2022'!$A$2:$F$408,5,FALSE)</f>
        <v>Meta 16.6</v>
      </c>
      <c r="AG806" s="93" t="str">
        <f>VLOOKUP($G806,'[1]datos totales (FINAL) 2022'!$A$2:$F$408,6,FALSE)</f>
        <v>También ODS 4 y ODS 17</v>
      </c>
    </row>
    <row r="807" spans="1:33" ht="46.5" customHeight="1" x14ac:dyDescent="0.25">
      <c r="A807" s="78" t="s">
        <v>3463</v>
      </c>
      <c r="B807" s="78" t="s">
        <v>3559</v>
      </c>
      <c r="C807" s="79" t="s">
        <v>141</v>
      </c>
      <c r="D807" s="78" t="s">
        <v>2845</v>
      </c>
      <c r="E807" s="78" t="s">
        <v>2843</v>
      </c>
      <c r="F807" s="78" t="s">
        <v>494</v>
      </c>
      <c r="G807" s="92" t="s">
        <v>3560</v>
      </c>
      <c r="H807" s="92" t="s">
        <v>3561</v>
      </c>
      <c r="I807" s="78"/>
      <c r="J807" s="78"/>
      <c r="K807" s="80"/>
      <c r="L807" s="81">
        <v>8200</v>
      </c>
      <c r="M807" s="82">
        <v>8200</v>
      </c>
      <c r="N807" s="78"/>
      <c r="O807" s="78"/>
      <c r="P807" s="83"/>
      <c r="Q807" s="84"/>
      <c r="R807" s="84"/>
      <c r="S807" s="84"/>
      <c r="T807" s="85"/>
      <c r="U807" s="78"/>
      <c r="V807" s="78"/>
      <c r="W807" s="78"/>
      <c r="X807" s="86"/>
      <c r="Y807" s="86"/>
      <c r="Z807" s="87"/>
      <c r="AA807" s="88"/>
      <c r="AB807" s="89"/>
      <c r="AC807" s="90"/>
      <c r="AD807" s="91" t="str">
        <f>VLOOKUP($G807,'[1]datos totales (FINAL) 2022'!$A$2:$F$408,3,FALSE)</f>
        <v>SI</v>
      </c>
      <c r="AE807" s="78" t="str">
        <f>VLOOKUP($G807,'[1]datos totales (FINAL) 2022'!$A$2:$F$408,4,FALSE)</f>
        <v>OBJETIVO 4: GARANTIZAR UNA EDUCACIÓN INCLUSIVA, EQUITATIVA Y DE CALIDAD Y PROMOVER OPORTUNIDADES DE APRENDIZAJE DURANTE TODA LA VIDA PARA TODOS</v>
      </c>
      <c r="AF807" s="92" t="str">
        <f>VLOOKUP($G807,'[1]datos totales (FINAL) 2022'!$A$2:$F$408,5,FALSE)</f>
        <v>Meta 4.4</v>
      </c>
      <c r="AG807" s="93" t="str">
        <f>VLOOKUP($G807,'[1]datos totales (FINAL) 2022'!$A$2:$F$408,6,FALSE)</f>
        <v>Vinculado también al ODS 8 (meta 8.5)</v>
      </c>
    </row>
    <row r="808" spans="1:33" ht="46.5" customHeight="1" x14ac:dyDescent="0.25">
      <c r="A808" s="78" t="s">
        <v>3463</v>
      </c>
      <c r="B808" s="78" t="s">
        <v>3559</v>
      </c>
      <c r="C808" s="79" t="s">
        <v>141</v>
      </c>
      <c r="D808" s="78" t="s">
        <v>2859</v>
      </c>
      <c r="E808" s="78" t="s">
        <v>2843</v>
      </c>
      <c r="F808" s="78" t="s">
        <v>494</v>
      </c>
      <c r="G808" s="92" t="s">
        <v>3562</v>
      </c>
      <c r="H808" s="92" t="s">
        <v>3563</v>
      </c>
      <c r="I808" s="78" t="s">
        <v>847</v>
      </c>
      <c r="J808" s="78" t="s">
        <v>848</v>
      </c>
      <c r="K808" s="80" t="s">
        <v>141</v>
      </c>
      <c r="L808" s="81">
        <v>4000</v>
      </c>
      <c r="M808" s="82">
        <v>2000</v>
      </c>
      <c r="N808" s="78" t="s">
        <v>109</v>
      </c>
      <c r="O808" s="78" t="s">
        <v>849</v>
      </c>
      <c r="P808" s="83" t="s">
        <v>233</v>
      </c>
      <c r="Q808" s="84" t="s">
        <v>233</v>
      </c>
      <c r="R808" s="84" t="s">
        <v>222</v>
      </c>
      <c r="S808" s="84" t="s">
        <v>817</v>
      </c>
      <c r="T808" s="85" t="s">
        <v>850</v>
      </c>
      <c r="U808" s="78" t="s">
        <v>851</v>
      </c>
      <c r="V808" s="78" t="s">
        <v>852</v>
      </c>
      <c r="W808" s="78" t="s">
        <v>851</v>
      </c>
      <c r="X808" s="86">
        <v>4000</v>
      </c>
      <c r="Y808" s="86">
        <v>1662.6</v>
      </c>
      <c r="Z808" s="87">
        <v>2000</v>
      </c>
      <c r="AA808" s="88">
        <v>2000</v>
      </c>
      <c r="AB808" s="89"/>
      <c r="AC808" s="90"/>
      <c r="AD808" s="91" t="str">
        <f>VLOOKUP($G808,'[1]datos totales (FINAL) 2022'!$A$2:$F$408,3,FALSE)</f>
        <v>SI</v>
      </c>
      <c r="AE808" s="78" t="str">
        <f>VLOOKUP($G808,'[1]datos totales (FINAL) 2022'!$A$2:$F$408,4,FALSE)</f>
        <v>OBJETIVO 4: GARANTIZAR UNA EDUCACIÓN INCLUSIVA, EQUITATIVA Y DE CALIDAD Y PROMOVER OPORTUNIDADES DE APRENDIZAJE DURANTE TODA LA VIDA PARA TODOS</v>
      </c>
      <c r="AF808" s="92" t="str">
        <f>VLOOKUP($G808,'[1]datos totales (FINAL) 2022'!$A$2:$F$408,5,FALSE)</f>
        <v>Meta 4.4</v>
      </c>
      <c r="AG808" s="93" t="str">
        <f>VLOOKUP($G808,'[1]datos totales (FINAL) 2022'!$A$2:$F$408,6,FALSE)</f>
        <v>Vinculado también al ODS 8 (meta 8.5) y 17</v>
      </c>
    </row>
    <row r="809" spans="1:33" ht="46.5" customHeight="1" x14ac:dyDescent="0.25">
      <c r="A809" s="78" t="s">
        <v>3463</v>
      </c>
      <c r="B809" s="78" t="s">
        <v>3559</v>
      </c>
      <c r="C809" s="79" t="s">
        <v>141</v>
      </c>
      <c r="D809" s="78" t="s">
        <v>2941</v>
      </c>
      <c r="E809" s="78" t="s">
        <v>2843</v>
      </c>
      <c r="F809" s="78" t="s">
        <v>3564</v>
      </c>
      <c r="G809" s="92" t="s">
        <v>3565</v>
      </c>
      <c r="H809" s="92" t="s">
        <v>3566</v>
      </c>
      <c r="I809" s="78" t="s">
        <v>808</v>
      </c>
      <c r="J809" s="78" t="s">
        <v>809</v>
      </c>
      <c r="K809" s="80" t="s">
        <v>141</v>
      </c>
      <c r="L809" s="81">
        <v>10000</v>
      </c>
      <c r="M809" s="82">
        <v>10000</v>
      </c>
      <c r="N809" s="78" t="s">
        <v>109</v>
      </c>
      <c r="O809" s="78" t="s">
        <v>810</v>
      </c>
      <c r="P809" s="83" t="s">
        <v>233</v>
      </c>
      <c r="Q809" s="84" t="s">
        <v>232</v>
      </c>
      <c r="R809" s="84" t="s">
        <v>218</v>
      </c>
      <c r="S809" s="84" t="s">
        <v>811</v>
      </c>
      <c r="T809" s="85" t="s">
        <v>812</v>
      </c>
      <c r="U809" s="78" t="s">
        <v>813</v>
      </c>
      <c r="V809" s="78" t="s">
        <v>814</v>
      </c>
      <c r="W809" s="78" t="s">
        <v>815</v>
      </c>
      <c r="X809" s="86">
        <v>10000</v>
      </c>
      <c r="Y809" s="86">
        <v>8015.98</v>
      </c>
      <c r="Z809" s="87">
        <v>10000</v>
      </c>
      <c r="AA809" s="88">
        <v>0</v>
      </c>
      <c r="AB809" s="89"/>
      <c r="AC809" s="90"/>
      <c r="AD809" s="94" t="s">
        <v>232</v>
      </c>
      <c r="AE809" s="89" t="s">
        <v>222</v>
      </c>
      <c r="AF809" s="95" t="s">
        <v>5205</v>
      </c>
      <c r="AG809" s="96"/>
    </row>
    <row r="810" spans="1:33" ht="46.5" hidden="1" customHeight="1" x14ac:dyDescent="0.25">
      <c r="A810" s="78" t="s">
        <v>3463</v>
      </c>
      <c r="B810" s="78" t="s">
        <v>3559</v>
      </c>
      <c r="C810" s="79" t="s">
        <v>141</v>
      </c>
      <c r="D810" s="78" t="s">
        <v>2941</v>
      </c>
      <c r="E810" s="78" t="s">
        <v>2843</v>
      </c>
      <c r="F810" s="78" t="s">
        <v>3564</v>
      </c>
      <c r="G810" s="78" t="s">
        <v>3565</v>
      </c>
      <c r="H810" s="78" t="s">
        <v>3566</v>
      </c>
      <c r="I810" s="78" t="s">
        <v>808</v>
      </c>
      <c r="J810" s="78" t="s">
        <v>816</v>
      </c>
      <c r="K810" s="80" t="s">
        <v>141</v>
      </c>
      <c r="L810" s="81"/>
      <c r="M810" s="82"/>
      <c r="N810" s="78" t="s">
        <v>109</v>
      </c>
      <c r="O810" s="78" t="s">
        <v>810</v>
      </c>
      <c r="P810" s="83" t="s">
        <v>233</v>
      </c>
      <c r="Q810" s="84" t="s">
        <v>232</v>
      </c>
      <c r="R810" s="84" t="s">
        <v>222</v>
      </c>
      <c r="S810" s="84" t="s">
        <v>817</v>
      </c>
      <c r="T810" s="85" t="s">
        <v>818</v>
      </c>
      <c r="U810" s="78">
        <v>15</v>
      </c>
      <c r="V810" s="78" t="s">
        <v>819</v>
      </c>
      <c r="W810" s="78">
        <v>15</v>
      </c>
      <c r="X810" s="86"/>
      <c r="Y810" s="86"/>
      <c r="Z810" s="87"/>
      <c r="AA810" s="88">
        <v>0</v>
      </c>
      <c r="AB810" s="89"/>
      <c r="AC810" s="90"/>
      <c r="AD810" s="94" t="s">
        <v>232</v>
      </c>
      <c r="AE810" s="89" t="s">
        <v>222</v>
      </c>
      <c r="AF810" s="95" t="s">
        <v>5205</v>
      </c>
      <c r="AG810" s="96"/>
    </row>
    <row r="811" spans="1:33" ht="46.5" hidden="1" customHeight="1" x14ac:dyDescent="0.25">
      <c r="A811" s="78" t="s">
        <v>3463</v>
      </c>
      <c r="B811" s="78" t="s">
        <v>3559</v>
      </c>
      <c r="C811" s="79" t="s">
        <v>141</v>
      </c>
      <c r="D811" s="78" t="s">
        <v>2941</v>
      </c>
      <c r="E811" s="78" t="s">
        <v>2843</v>
      </c>
      <c r="F811" s="78" t="s">
        <v>3564</v>
      </c>
      <c r="G811" s="78" t="s">
        <v>3565</v>
      </c>
      <c r="H811" s="78" t="s">
        <v>3566</v>
      </c>
      <c r="I811" s="78" t="s">
        <v>808</v>
      </c>
      <c r="J811" s="78" t="s">
        <v>820</v>
      </c>
      <c r="K811" s="80" t="s">
        <v>141</v>
      </c>
      <c r="L811" s="81"/>
      <c r="M811" s="82"/>
      <c r="N811" s="78" t="s">
        <v>109</v>
      </c>
      <c r="O811" s="78" t="s">
        <v>810</v>
      </c>
      <c r="P811" s="83" t="s">
        <v>233</v>
      </c>
      <c r="Q811" s="84" t="s">
        <v>232</v>
      </c>
      <c r="R811" s="84" t="s">
        <v>218</v>
      </c>
      <c r="S811" s="84" t="s">
        <v>817</v>
      </c>
      <c r="T811" s="85" t="s">
        <v>821</v>
      </c>
      <c r="U811" s="78">
        <v>15</v>
      </c>
      <c r="V811" s="78" t="s">
        <v>822</v>
      </c>
      <c r="W811" s="78">
        <v>15</v>
      </c>
      <c r="X811" s="86"/>
      <c r="Y811" s="86"/>
      <c r="Z811" s="87"/>
      <c r="AA811" s="88">
        <v>0</v>
      </c>
      <c r="AB811" s="89"/>
      <c r="AC811" s="90"/>
      <c r="AD811" s="94" t="s">
        <v>232</v>
      </c>
      <c r="AE811" s="89" t="s">
        <v>222</v>
      </c>
      <c r="AF811" s="95" t="s">
        <v>5205</v>
      </c>
      <c r="AG811" s="96"/>
    </row>
    <row r="812" spans="1:33" ht="46.5" hidden="1" customHeight="1" x14ac:dyDescent="0.25">
      <c r="A812" s="78" t="s">
        <v>3463</v>
      </c>
      <c r="B812" s="78" t="s">
        <v>3559</v>
      </c>
      <c r="C812" s="79" t="s">
        <v>141</v>
      </c>
      <c r="D812" s="78" t="s">
        <v>2941</v>
      </c>
      <c r="E812" s="78" t="s">
        <v>2843</v>
      </c>
      <c r="F812" s="78" t="s">
        <v>3564</v>
      </c>
      <c r="G812" s="78" t="s">
        <v>3565</v>
      </c>
      <c r="H812" s="78" t="s">
        <v>3566</v>
      </c>
      <c r="I812" s="78" t="s">
        <v>808</v>
      </c>
      <c r="J812" s="78" t="s">
        <v>823</v>
      </c>
      <c r="K812" s="80" t="s">
        <v>141</v>
      </c>
      <c r="L812" s="81"/>
      <c r="M812" s="82"/>
      <c r="N812" s="78" t="s">
        <v>109</v>
      </c>
      <c r="O812" s="78" t="s">
        <v>810</v>
      </c>
      <c r="P812" s="83" t="s">
        <v>233</v>
      </c>
      <c r="Q812" s="84" t="s">
        <v>232</v>
      </c>
      <c r="R812" s="84" t="s">
        <v>222</v>
      </c>
      <c r="S812" s="84" t="s">
        <v>817</v>
      </c>
      <c r="T812" s="85" t="s">
        <v>824</v>
      </c>
      <c r="U812" s="78" t="s">
        <v>825</v>
      </c>
      <c r="V812" s="78">
        <v>1</v>
      </c>
      <c r="W812" s="78" t="s">
        <v>825</v>
      </c>
      <c r="X812" s="86"/>
      <c r="Y812" s="86"/>
      <c r="Z812" s="87"/>
      <c r="AA812" s="88">
        <v>0</v>
      </c>
      <c r="AB812" s="89"/>
      <c r="AC812" s="90"/>
      <c r="AD812" s="94" t="s">
        <v>232</v>
      </c>
      <c r="AE812" s="89" t="s">
        <v>222</v>
      </c>
      <c r="AF812" s="95" t="s">
        <v>5205</v>
      </c>
      <c r="AG812" s="96"/>
    </row>
    <row r="813" spans="1:33" ht="46.5" customHeight="1" x14ac:dyDescent="0.25">
      <c r="A813" s="78" t="s">
        <v>3463</v>
      </c>
      <c r="B813" s="78" t="s">
        <v>3559</v>
      </c>
      <c r="C813" s="79" t="s">
        <v>141</v>
      </c>
      <c r="D813" s="78" t="s">
        <v>3499</v>
      </c>
      <c r="E813" s="78" t="s">
        <v>2843</v>
      </c>
      <c r="F813" s="78" t="s">
        <v>2383</v>
      </c>
      <c r="G813" s="92" t="s">
        <v>3567</v>
      </c>
      <c r="H813" s="92" t="s">
        <v>3568</v>
      </c>
      <c r="I813" s="78" t="s">
        <v>826</v>
      </c>
      <c r="J813" s="78" t="s">
        <v>827</v>
      </c>
      <c r="K813" s="80" t="s">
        <v>141</v>
      </c>
      <c r="L813" s="81">
        <v>16010</v>
      </c>
      <c r="M813" s="82">
        <v>16000</v>
      </c>
      <c r="N813" s="78" t="s">
        <v>109</v>
      </c>
      <c r="O813" s="78" t="s">
        <v>828</v>
      </c>
      <c r="P813" s="83" t="s">
        <v>233</v>
      </c>
      <c r="Q813" s="84" t="s">
        <v>232</v>
      </c>
      <c r="R813" s="84" t="s">
        <v>218</v>
      </c>
      <c r="S813" s="84" t="s">
        <v>817</v>
      </c>
      <c r="T813" s="85" t="s">
        <v>829</v>
      </c>
      <c r="U813" s="78" t="s">
        <v>830</v>
      </c>
      <c r="V813" s="78" t="s">
        <v>831</v>
      </c>
      <c r="W813" s="78" t="s">
        <v>830</v>
      </c>
      <c r="X813" s="86">
        <v>16000</v>
      </c>
      <c r="Y813" s="86">
        <v>5379.7</v>
      </c>
      <c r="Z813" s="87">
        <v>16000</v>
      </c>
      <c r="AA813" s="88">
        <v>0</v>
      </c>
      <c r="AB813" s="89"/>
      <c r="AC813" s="90"/>
      <c r="AD813" s="94" t="s">
        <v>232</v>
      </c>
      <c r="AE813" s="89" t="s">
        <v>222</v>
      </c>
      <c r="AF813" s="95" t="s">
        <v>5205</v>
      </c>
      <c r="AG813" s="96" t="s">
        <v>5209</v>
      </c>
    </row>
    <row r="814" spans="1:33" ht="46.5" hidden="1" customHeight="1" x14ac:dyDescent="0.25">
      <c r="A814" s="78" t="s">
        <v>3463</v>
      </c>
      <c r="B814" s="78" t="s">
        <v>3559</v>
      </c>
      <c r="C814" s="79" t="s">
        <v>141</v>
      </c>
      <c r="D814" s="78" t="s">
        <v>3499</v>
      </c>
      <c r="E814" s="78" t="s">
        <v>2843</v>
      </c>
      <c r="F814" s="78" t="s">
        <v>2383</v>
      </c>
      <c r="G814" s="78" t="s">
        <v>3567</v>
      </c>
      <c r="H814" s="78" t="s">
        <v>3568</v>
      </c>
      <c r="I814" s="78" t="s">
        <v>826</v>
      </c>
      <c r="J814" s="78" t="s">
        <v>832</v>
      </c>
      <c r="K814" s="80" t="s">
        <v>141</v>
      </c>
      <c r="L814" s="81"/>
      <c r="M814" s="82"/>
      <c r="N814" s="78" t="s">
        <v>109</v>
      </c>
      <c r="O814" s="78" t="s">
        <v>828</v>
      </c>
      <c r="P814" s="83" t="s">
        <v>233</v>
      </c>
      <c r="Q814" s="84" t="s">
        <v>232</v>
      </c>
      <c r="R814" s="84" t="s">
        <v>222</v>
      </c>
      <c r="S814" s="84" t="s">
        <v>817</v>
      </c>
      <c r="T814" s="85" t="s">
        <v>829</v>
      </c>
      <c r="U814" s="78" t="s">
        <v>830</v>
      </c>
      <c r="V814" s="78" t="s">
        <v>831</v>
      </c>
      <c r="W814" s="78" t="s">
        <v>830</v>
      </c>
      <c r="X814" s="86"/>
      <c r="Y814" s="86"/>
      <c r="Z814" s="87"/>
      <c r="AA814" s="88">
        <v>0</v>
      </c>
      <c r="AB814" s="89"/>
      <c r="AC814" s="90"/>
      <c r="AD814" s="94" t="s">
        <v>232</v>
      </c>
      <c r="AE814" s="89" t="s">
        <v>222</v>
      </c>
      <c r="AF814" s="95" t="s">
        <v>5205</v>
      </c>
      <c r="AG814" s="96"/>
    </row>
    <row r="815" spans="1:33" ht="46.5" hidden="1" customHeight="1" x14ac:dyDescent="0.25">
      <c r="A815" s="78" t="s">
        <v>3463</v>
      </c>
      <c r="B815" s="78" t="s">
        <v>3559</v>
      </c>
      <c r="C815" s="79" t="s">
        <v>141</v>
      </c>
      <c r="D815" s="78" t="s">
        <v>3499</v>
      </c>
      <c r="E815" s="78" t="s">
        <v>2843</v>
      </c>
      <c r="F815" s="78" t="s">
        <v>2383</v>
      </c>
      <c r="G815" s="78" t="s">
        <v>3567</v>
      </c>
      <c r="H815" s="78" t="s">
        <v>3568</v>
      </c>
      <c r="I815" s="78" t="s">
        <v>826</v>
      </c>
      <c r="J815" s="78" t="s">
        <v>833</v>
      </c>
      <c r="K815" s="80" t="s">
        <v>141</v>
      </c>
      <c r="L815" s="81"/>
      <c r="M815" s="82"/>
      <c r="N815" s="78" t="s">
        <v>109</v>
      </c>
      <c r="O815" s="78" t="s">
        <v>828</v>
      </c>
      <c r="P815" s="83" t="s">
        <v>233</v>
      </c>
      <c r="Q815" s="84" t="s">
        <v>232</v>
      </c>
      <c r="R815" s="84" t="s">
        <v>222</v>
      </c>
      <c r="S815" s="84" t="s">
        <v>817</v>
      </c>
      <c r="T815" s="85" t="s">
        <v>834</v>
      </c>
      <c r="U815" s="78">
        <v>10</v>
      </c>
      <c r="V815" s="78" t="s">
        <v>835</v>
      </c>
      <c r="W815" s="78">
        <v>10</v>
      </c>
      <c r="X815" s="86"/>
      <c r="Y815" s="86"/>
      <c r="Z815" s="87"/>
      <c r="AA815" s="88"/>
      <c r="AB815" s="89"/>
      <c r="AC815" s="90"/>
      <c r="AD815" s="94" t="s">
        <v>232</v>
      </c>
      <c r="AE815" s="89" t="s">
        <v>222</v>
      </c>
      <c r="AF815" s="95" t="s">
        <v>5205</v>
      </c>
      <c r="AG815" s="96"/>
    </row>
    <row r="816" spans="1:33" ht="46.5" hidden="1" customHeight="1" x14ac:dyDescent="0.25">
      <c r="A816" s="78" t="s">
        <v>3463</v>
      </c>
      <c r="B816" s="78" t="s">
        <v>3559</v>
      </c>
      <c r="C816" s="79" t="s">
        <v>141</v>
      </c>
      <c r="D816" s="78" t="s">
        <v>3499</v>
      </c>
      <c r="E816" s="78" t="s">
        <v>2843</v>
      </c>
      <c r="F816" s="78" t="s">
        <v>2383</v>
      </c>
      <c r="G816" s="78" t="s">
        <v>3567</v>
      </c>
      <c r="H816" s="78" t="s">
        <v>3568</v>
      </c>
      <c r="I816" s="78" t="s">
        <v>826</v>
      </c>
      <c r="J816" s="78" t="s">
        <v>836</v>
      </c>
      <c r="K816" s="80" t="s">
        <v>141</v>
      </c>
      <c r="L816" s="81"/>
      <c r="M816" s="82"/>
      <c r="N816" s="78" t="s">
        <v>109</v>
      </c>
      <c r="O816" s="78" t="s">
        <v>828</v>
      </c>
      <c r="P816" s="83" t="s">
        <v>233</v>
      </c>
      <c r="Q816" s="84" t="s">
        <v>232</v>
      </c>
      <c r="R816" s="84" t="s">
        <v>222</v>
      </c>
      <c r="S816" s="84" t="s">
        <v>817</v>
      </c>
      <c r="T816" s="85" t="s">
        <v>829</v>
      </c>
      <c r="U816" s="78" t="s">
        <v>830</v>
      </c>
      <c r="V816" s="78" t="s">
        <v>837</v>
      </c>
      <c r="W816" s="78" t="s">
        <v>830</v>
      </c>
      <c r="X816" s="86"/>
      <c r="Y816" s="86"/>
      <c r="Z816" s="87"/>
      <c r="AA816" s="88"/>
      <c r="AB816" s="89"/>
      <c r="AC816" s="90"/>
      <c r="AD816" s="94" t="s">
        <v>232</v>
      </c>
      <c r="AE816" s="89" t="s">
        <v>222</v>
      </c>
      <c r="AF816" s="95" t="s">
        <v>5205</v>
      </c>
      <c r="AG816" s="96"/>
    </row>
    <row r="817" spans="1:33" ht="46.5" hidden="1" customHeight="1" x14ac:dyDescent="0.25">
      <c r="A817" s="78" t="s">
        <v>3463</v>
      </c>
      <c r="B817" s="78" t="s">
        <v>3559</v>
      </c>
      <c r="C817" s="79" t="s">
        <v>141</v>
      </c>
      <c r="D817" s="78" t="s">
        <v>3499</v>
      </c>
      <c r="E817" s="78" t="s">
        <v>2843</v>
      </c>
      <c r="F817" s="78" t="s">
        <v>2383</v>
      </c>
      <c r="G817" s="78" t="s">
        <v>3567</v>
      </c>
      <c r="H817" s="78" t="s">
        <v>3568</v>
      </c>
      <c r="I817" s="78" t="s">
        <v>826</v>
      </c>
      <c r="J817" s="78" t="s">
        <v>838</v>
      </c>
      <c r="K817" s="80" t="s">
        <v>141</v>
      </c>
      <c r="L817" s="81"/>
      <c r="M817" s="82"/>
      <c r="N817" s="78" t="s">
        <v>109</v>
      </c>
      <c r="O817" s="78" t="s">
        <v>828</v>
      </c>
      <c r="P817" s="83" t="s">
        <v>233</v>
      </c>
      <c r="Q817" s="84" t="s">
        <v>232</v>
      </c>
      <c r="R817" s="84" t="s">
        <v>222</v>
      </c>
      <c r="S817" s="84" t="s">
        <v>817</v>
      </c>
      <c r="T817" s="85" t="s">
        <v>829</v>
      </c>
      <c r="U817" s="78" t="s">
        <v>830</v>
      </c>
      <c r="V817" s="78" t="s">
        <v>839</v>
      </c>
      <c r="W817" s="78" t="s">
        <v>830</v>
      </c>
      <c r="X817" s="86"/>
      <c r="Y817" s="86"/>
      <c r="Z817" s="87"/>
      <c r="AA817" s="88"/>
      <c r="AB817" s="89"/>
      <c r="AC817" s="90"/>
      <c r="AD817" s="94" t="s">
        <v>232</v>
      </c>
      <c r="AE817" s="89" t="s">
        <v>222</v>
      </c>
      <c r="AF817" s="95" t="s">
        <v>5205</v>
      </c>
      <c r="AG817" s="96"/>
    </row>
    <row r="818" spans="1:33" ht="46.5" hidden="1" customHeight="1" x14ac:dyDescent="0.25">
      <c r="A818" s="78" t="s">
        <v>3463</v>
      </c>
      <c r="B818" s="78" t="s">
        <v>3559</v>
      </c>
      <c r="C818" s="79" t="s">
        <v>141</v>
      </c>
      <c r="D818" s="78" t="s">
        <v>3499</v>
      </c>
      <c r="E818" s="78" t="s">
        <v>2843</v>
      </c>
      <c r="F818" s="78" t="s">
        <v>2383</v>
      </c>
      <c r="G818" s="78" t="s">
        <v>3567</v>
      </c>
      <c r="H818" s="78" t="s">
        <v>3568</v>
      </c>
      <c r="I818" s="78" t="s">
        <v>826</v>
      </c>
      <c r="J818" s="78" t="s">
        <v>840</v>
      </c>
      <c r="K818" s="80" t="s">
        <v>141</v>
      </c>
      <c r="L818" s="81"/>
      <c r="M818" s="82"/>
      <c r="N818" s="78" t="s">
        <v>109</v>
      </c>
      <c r="O818" s="78" t="s">
        <v>828</v>
      </c>
      <c r="P818" s="83" t="s">
        <v>233</v>
      </c>
      <c r="Q818" s="84" t="s">
        <v>232</v>
      </c>
      <c r="R818" s="84" t="s">
        <v>222</v>
      </c>
      <c r="S818" s="84" t="s">
        <v>817</v>
      </c>
      <c r="T818" s="85" t="s">
        <v>841</v>
      </c>
      <c r="U818" s="78" t="s">
        <v>842</v>
      </c>
      <c r="V818" s="78" t="s">
        <v>843</v>
      </c>
      <c r="W818" s="78" t="s">
        <v>844</v>
      </c>
      <c r="X818" s="86"/>
      <c r="Y818" s="86"/>
      <c r="Z818" s="87"/>
      <c r="AA818" s="88"/>
      <c r="AB818" s="89"/>
      <c r="AC818" s="90"/>
      <c r="AD818" s="94" t="s">
        <v>232</v>
      </c>
      <c r="AE818" s="89" t="s">
        <v>222</v>
      </c>
      <c r="AF818" s="95" t="s">
        <v>5205</v>
      </c>
      <c r="AG818" s="96"/>
    </row>
    <row r="819" spans="1:33" ht="46.5" hidden="1" customHeight="1" x14ac:dyDescent="0.25">
      <c r="A819" s="78" t="s">
        <v>3463</v>
      </c>
      <c r="B819" s="78" t="s">
        <v>3559</v>
      </c>
      <c r="C819" s="79" t="s">
        <v>141</v>
      </c>
      <c r="D819" s="78" t="s">
        <v>3499</v>
      </c>
      <c r="E819" s="78" t="s">
        <v>2843</v>
      </c>
      <c r="F819" s="78" t="s">
        <v>2383</v>
      </c>
      <c r="G819" s="78" t="s">
        <v>3567</v>
      </c>
      <c r="H819" s="78" t="s">
        <v>3568</v>
      </c>
      <c r="I819" s="78" t="s">
        <v>826</v>
      </c>
      <c r="J819" s="78" t="s">
        <v>845</v>
      </c>
      <c r="K819" s="80" t="s">
        <v>141</v>
      </c>
      <c r="L819" s="81"/>
      <c r="M819" s="82"/>
      <c r="N819" s="78" t="s">
        <v>109</v>
      </c>
      <c r="O819" s="78" t="s">
        <v>828</v>
      </c>
      <c r="P819" s="83" t="s">
        <v>233</v>
      </c>
      <c r="Q819" s="84" t="s">
        <v>232</v>
      </c>
      <c r="R819" s="84" t="s">
        <v>222</v>
      </c>
      <c r="S819" s="84" t="s">
        <v>817</v>
      </c>
      <c r="T819" s="85" t="s">
        <v>829</v>
      </c>
      <c r="U819" s="78" t="s">
        <v>830</v>
      </c>
      <c r="V819" s="78" t="s">
        <v>846</v>
      </c>
      <c r="W819" s="78" t="s">
        <v>830</v>
      </c>
      <c r="X819" s="86"/>
      <c r="Y819" s="86"/>
      <c r="Z819" s="87"/>
      <c r="AA819" s="88">
        <v>0</v>
      </c>
      <c r="AB819" s="89"/>
      <c r="AC819" s="90"/>
      <c r="AD819" s="94" t="s">
        <v>232</v>
      </c>
      <c r="AE819" s="89" t="s">
        <v>222</v>
      </c>
      <c r="AF819" s="95" t="s">
        <v>5205</v>
      </c>
      <c r="AG819" s="96"/>
    </row>
    <row r="820" spans="1:33" ht="46.5" customHeight="1" x14ac:dyDescent="0.25">
      <c r="A820" s="78" t="s">
        <v>5317</v>
      </c>
      <c r="B820" s="78" t="s">
        <v>3811</v>
      </c>
      <c r="C820" s="79" t="s">
        <v>3812</v>
      </c>
      <c r="D820" s="78" t="s">
        <v>2842</v>
      </c>
      <c r="E820" s="78" t="s">
        <v>2843</v>
      </c>
      <c r="F820" s="78" t="s">
        <v>494</v>
      </c>
      <c r="G820" s="92" t="s">
        <v>3813</v>
      </c>
      <c r="H820" s="92" t="s">
        <v>3814</v>
      </c>
      <c r="I820" s="78"/>
      <c r="J820" s="78"/>
      <c r="K820" s="80"/>
      <c r="L820" s="81">
        <v>1601.64</v>
      </c>
      <c r="M820" s="82">
        <v>1063.56</v>
      </c>
      <c r="N820" s="78"/>
      <c r="O820" s="78"/>
      <c r="P820" s="83"/>
      <c r="Q820" s="84"/>
      <c r="R820" s="84"/>
      <c r="S820" s="84"/>
      <c r="T820" s="85"/>
      <c r="U820" s="78"/>
      <c r="V820" s="78"/>
      <c r="W820" s="78"/>
      <c r="X820" s="86"/>
      <c r="Y820" s="86"/>
      <c r="Z820" s="87"/>
      <c r="AA820" s="88"/>
      <c r="AB820" s="89"/>
      <c r="AC820" s="90"/>
      <c r="AD820" s="91" t="str">
        <f>VLOOKUP($G820,'[1]datos totales (FINAL) 2022'!$A$2:$F$408,3,FALSE)</f>
        <v>SI</v>
      </c>
      <c r="AE820" s="78" t="str">
        <f>VLOOKUP($G820,'[1]datos totales (FINAL) 2022'!$A$2:$F$408,4,FALSE)</f>
        <v>OBJETIVO 4: GARANTIZAR UNA EDUCACIÓN INCLUSIVA, EQUITATIVA Y DE CALIDAD Y PROMOVER OPORTUNIDADES DE APRENDIZAJE DURANTE TODA LA VIDA PARA TODOS</v>
      </c>
      <c r="AF820" s="92">
        <f>VLOOKUP($G820,'[1]datos totales (FINAL) 2022'!$A$2:$F$408,5,FALSE)</f>
        <v>0</v>
      </c>
      <c r="AG820" s="93">
        <f>VLOOKUP($G820,'[1]datos totales (FINAL) 2022'!$A$2:$F$408,6,FALSE)</f>
        <v>0</v>
      </c>
    </row>
    <row r="821" spans="1:33" ht="46.5" hidden="1" customHeight="1" x14ac:dyDescent="0.25">
      <c r="A821" s="78" t="s">
        <v>5317</v>
      </c>
      <c r="B821" s="78" t="s">
        <v>3811</v>
      </c>
      <c r="C821" s="79" t="s">
        <v>3812</v>
      </c>
      <c r="D821" s="78" t="s">
        <v>2815</v>
      </c>
      <c r="E821" s="78" t="s">
        <v>2843</v>
      </c>
      <c r="F821" s="78" t="s">
        <v>494</v>
      </c>
      <c r="G821" s="78" t="s">
        <v>3815</v>
      </c>
      <c r="H821" s="78" t="s">
        <v>3816</v>
      </c>
      <c r="I821" s="78"/>
      <c r="J821" s="78"/>
      <c r="K821" s="80"/>
      <c r="L821" s="81">
        <v>10002.52</v>
      </c>
      <c r="M821" s="82">
        <v>0</v>
      </c>
      <c r="N821" s="78"/>
      <c r="O821" s="78"/>
      <c r="P821" s="83"/>
      <c r="Q821" s="84"/>
      <c r="R821" s="84"/>
      <c r="S821" s="84"/>
      <c r="T821" s="85"/>
      <c r="U821" s="78"/>
      <c r="V821" s="78"/>
      <c r="W821" s="78"/>
      <c r="X821" s="86"/>
      <c r="Y821" s="86"/>
      <c r="Z821" s="87"/>
      <c r="AA821" s="88"/>
      <c r="AB821" s="89"/>
      <c r="AC821" s="90"/>
      <c r="AD821" s="94" t="s">
        <v>232</v>
      </c>
      <c r="AE821" s="89" t="s">
        <v>218</v>
      </c>
      <c r="AF821" s="95"/>
      <c r="AG821" s="96"/>
    </row>
    <row r="822" spans="1:33" ht="46.5" hidden="1" customHeight="1" x14ac:dyDescent="0.25">
      <c r="A822" s="78" t="s">
        <v>5317</v>
      </c>
      <c r="B822" s="78" t="s">
        <v>3811</v>
      </c>
      <c r="C822" s="79" t="s">
        <v>3812</v>
      </c>
      <c r="D822" s="78" t="s">
        <v>2924</v>
      </c>
      <c r="E822" s="78" t="s">
        <v>2843</v>
      </c>
      <c r="F822" s="78" t="s">
        <v>2383</v>
      </c>
      <c r="G822" s="78" t="s">
        <v>3818</v>
      </c>
      <c r="H822" s="78" t="s">
        <v>3727</v>
      </c>
      <c r="I822" s="78"/>
      <c r="J822" s="78"/>
      <c r="K822" s="80"/>
      <c r="L822" s="81">
        <v>503.58</v>
      </c>
      <c r="M822" s="82">
        <v>0</v>
      </c>
      <c r="N822" s="78"/>
      <c r="O822" s="78"/>
      <c r="P822" s="83"/>
      <c r="Q822" s="84"/>
      <c r="R822" s="84"/>
      <c r="S822" s="84"/>
      <c r="T822" s="85"/>
      <c r="U822" s="78"/>
      <c r="V822" s="78"/>
      <c r="W822" s="78"/>
      <c r="X822" s="86"/>
      <c r="Y822" s="86"/>
      <c r="Z822" s="87"/>
      <c r="AA822" s="88"/>
      <c r="AB822" s="89"/>
      <c r="AC822" s="90"/>
      <c r="AD822" s="94" t="s">
        <v>232</v>
      </c>
      <c r="AE822" s="89" t="s">
        <v>225</v>
      </c>
      <c r="AF822" s="95" t="s">
        <v>5318</v>
      </c>
      <c r="AG822" s="96" t="s">
        <v>5180</v>
      </c>
    </row>
    <row r="823" spans="1:33" ht="46.5" hidden="1" customHeight="1" x14ac:dyDescent="0.25">
      <c r="A823" s="78" t="s">
        <v>5317</v>
      </c>
      <c r="B823" s="78" t="s">
        <v>3811</v>
      </c>
      <c r="C823" s="79" t="s">
        <v>3812</v>
      </c>
      <c r="D823" s="78" t="s">
        <v>3728</v>
      </c>
      <c r="E823" s="78" t="s">
        <v>2843</v>
      </c>
      <c r="F823" s="78" t="s">
        <v>494</v>
      </c>
      <c r="G823" s="78" t="s">
        <v>3819</v>
      </c>
      <c r="H823" s="78" t="s">
        <v>3820</v>
      </c>
      <c r="I823" s="78"/>
      <c r="J823" s="78"/>
      <c r="K823" s="80"/>
      <c r="L823" s="81">
        <v>0</v>
      </c>
      <c r="M823" s="82">
        <v>0</v>
      </c>
      <c r="N823" s="78"/>
      <c r="O823" s="78"/>
      <c r="P823" s="83"/>
      <c r="Q823" s="84"/>
      <c r="R823" s="84"/>
      <c r="S823" s="84"/>
      <c r="T823" s="85"/>
      <c r="U823" s="78"/>
      <c r="V823" s="78"/>
      <c r="W823" s="78"/>
      <c r="X823" s="86"/>
      <c r="Y823" s="86"/>
      <c r="Z823" s="87"/>
      <c r="AA823" s="88"/>
      <c r="AB823" s="89"/>
      <c r="AC823" s="90"/>
      <c r="AD823" s="94" t="s">
        <v>232</v>
      </c>
      <c r="AE823" s="89" t="s">
        <v>218</v>
      </c>
      <c r="AF823" s="95"/>
      <c r="AG823" s="96"/>
    </row>
    <row r="824" spans="1:33" ht="46.5" customHeight="1" x14ac:dyDescent="0.25">
      <c r="A824" s="78" t="s">
        <v>3463</v>
      </c>
      <c r="B824" s="78" t="s">
        <v>3569</v>
      </c>
      <c r="C824" s="79" t="s">
        <v>142</v>
      </c>
      <c r="D824" s="78" t="s">
        <v>2845</v>
      </c>
      <c r="E824" s="78" t="s">
        <v>2843</v>
      </c>
      <c r="F824" s="78" t="s">
        <v>494</v>
      </c>
      <c r="G824" s="92" t="s">
        <v>3570</v>
      </c>
      <c r="H824" s="92" t="s">
        <v>3571</v>
      </c>
      <c r="I824" s="78" t="s">
        <v>2618</v>
      </c>
      <c r="J824" s="78" t="s">
        <v>2619</v>
      </c>
      <c r="K824" s="80" t="s">
        <v>142</v>
      </c>
      <c r="L824" s="81">
        <v>25864</v>
      </c>
      <c r="M824" s="82">
        <v>25864</v>
      </c>
      <c r="N824" s="78"/>
      <c r="O824" s="78" t="s">
        <v>2620</v>
      </c>
      <c r="P824" s="83"/>
      <c r="Q824" s="84" t="s">
        <v>233</v>
      </c>
      <c r="R824" s="84" t="s">
        <v>214</v>
      </c>
      <c r="S824" s="84"/>
      <c r="T824" s="85"/>
      <c r="U824" s="78"/>
      <c r="V824" s="78"/>
      <c r="W824" s="78"/>
      <c r="X824" s="86">
        <v>25864</v>
      </c>
      <c r="Y824" s="86">
        <v>13696.63</v>
      </c>
      <c r="Z824" s="87">
        <v>25864</v>
      </c>
      <c r="AA824" s="88">
        <v>0</v>
      </c>
      <c r="AB824" s="89"/>
      <c r="AC824" s="90"/>
      <c r="AD824" s="91" t="str">
        <f>VLOOKUP($G824,'[1]datos totales (FINAL) 2022'!$A$2:$F$408,3,FALSE)</f>
        <v>SI</v>
      </c>
      <c r="AE824" s="78" t="str">
        <f>VLOOKUP($G824,'[1]datos totales (FINAL) 2022'!$A$2:$F$408,4,FALSE)</f>
        <v>OBJETIVO 16: PROMOVER SOCIEDADES JUSTAS, PACÍFICAS E INCLUSIVAS</v>
      </c>
      <c r="AF824" s="92">
        <f>VLOOKUP($G824,'[1]datos totales (FINAL) 2022'!$A$2:$F$408,5,FALSE)</f>
        <v>0</v>
      </c>
      <c r="AG824" s="93" t="str">
        <f>VLOOKUP($G824,'[1]datos totales (FINAL) 2022'!$A$2:$F$408,6,FALSE)</f>
        <v>También ODS 4</v>
      </c>
    </row>
    <row r="825" spans="1:33" ht="46.5" customHeight="1" x14ac:dyDescent="0.25">
      <c r="A825" s="78" t="s">
        <v>3463</v>
      </c>
      <c r="B825" s="78" t="s">
        <v>3569</v>
      </c>
      <c r="C825" s="79" t="s">
        <v>142</v>
      </c>
      <c r="D825" s="78" t="s">
        <v>2941</v>
      </c>
      <c r="E825" s="78" t="s">
        <v>2843</v>
      </c>
      <c r="F825" s="78" t="s">
        <v>2871</v>
      </c>
      <c r="G825" s="92" t="s">
        <v>3572</v>
      </c>
      <c r="H825" s="92" t="s">
        <v>3573</v>
      </c>
      <c r="I825" s="78" t="s">
        <v>2621</v>
      </c>
      <c r="J825" s="78" t="s">
        <v>2622</v>
      </c>
      <c r="K825" s="80" t="s">
        <v>142</v>
      </c>
      <c r="L825" s="81">
        <v>11438</v>
      </c>
      <c r="M825" s="82">
        <v>11438</v>
      </c>
      <c r="N825" s="78"/>
      <c r="O825" s="78" t="s">
        <v>2623</v>
      </c>
      <c r="P825" s="83"/>
      <c r="Q825" s="84" t="s">
        <v>233</v>
      </c>
      <c r="R825" s="84" t="s">
        <v>214</v>
      </c>
      <c r="S825" s="84"/>
      <c r="T825" s="85" t="s">
        <v>2624</v>
      </c>
      <c r="U825" s="78">
        <v>6</v>
      </c>
      <c r="V825" s="78">
        <v>5</v>
      </c>
      <c r="W825" s="78">
        <v>6</v>
      </c>
      <c r="X825" s="86">
        <v>11438</v>
      </c>
      <c r="Y825" s="86">
        <v>5067.99</v>
      </c>
      <c r="Z825" s="87">
        <v>11438</v>
      </c>
      <c r="AA825" s="88">
        <v>0</v>
      </c>
      <c r="AB825" s="89"/>
      <c r="AC825" s="90"/>
      <c r="AD825" s="91" t="str">
        <f>VLOOKUP($G825,'[1]datos totales (FINAL) 2022'!$A$2:$F$408,3,FALSE)</f>
        <v>SI</v>
      </c>
      <c r="AE825" s="78" t="str">
        <f>VLOOKUP($G825,'[1]datos totales (FINAL) 2022'!$A$2:$F$408,4,FALSE)</f>
        <v>OBJETIVO 16: PROMOVER SOCIEDADES JUSTAS, PACÍFICAS E INCLUSIVAS</v>
      </c>
      <c r="AF825" s="92">
        <f>VLOOKUP($G825,'[1]datos totales (FINAL) 2022'!$A$2:$F$408,5,FALSE)</f>
        <v>0</v>
      </c>
      <c r="AG825" s="93" t="str">
        <f>VLOOKUP($G825,'[1]datos totales (FINAL) 2022'!$A$2:$F$408,6,FALSE)</f>
        <v>También ODS 4</v>
      </c>
    </row>
    <row r="826" spans="1:33" ht="46.5" hidden="1" customHeight="1" x14ac:dyDescent="0.25">
      <c r="A826" s="78" t="s">
        <v>3463</v>
      </c>
      <c r="B826" s="78" t="s">
        <v>3569</v>
      </c>
      <c r="C826" s="79" t="s">
        <v>142</v>
      </c>
      <c r="D826" s="78" t="s">
        <v>2941</v>
      </c>
      <c r="E826" s="78" t="s">
        <v>2843</v>
      </c>
      <c r="F826" s="78" t="s">
        <v>2871</v>
      </c>
      <c r="G826" s="78" t="s">
        <v>3572</v>
      </c>
      <c r="H826" s="78" t="s">
        <v>3573</v>
      </c>
      <c r="I826" s="78" t="s">
        <v>2621</v>
      </c>
      <c r="J826" s="78" t="s">
        <v>2625</v>
      </c>
      <c r="K826" s="80" t="s">
        <v>142</v>
      </c>
      <c r="L826" s="81"/>
      <c r="M826" s="82"/>
      <c r="N826" s="78"/>
      <c r="O826" s="78" t="s">
        <v>2623</v>
      </c>
      <c r="P826" s="83"/>
      <c r="Q826" s="84" t="s">
        <v>233</v>
      </c>
      <c r="R826" s="84" t="s">
        <v>214</v>
      </c>
      <c r="S826" s="84"/>
      <c r="T826" s="85" t="s">
        <v>2626</v>
      </c>
      <c r="U826" s="78">
        <v>11</v>
      </c>
      <c r="V826" s="78">
        <v>11</v>
      </c>
      <c r="W826" s="78">
        <v>11</v>
      </c>
      <c r="X826" s="86"/>
      <c r="Y826" s="86"/>
      <c r="Z826" s="87"/>
      <c r="AA826" s="88">
        <v>0</v>
      </c>
      <c r="AB826" s="89"/>
      <c r="AC826" s="90"/>
      <c r="AD826" s="91" t="str">
        <f>VLOOKUP($G826,'[1]datos totales (FINAL) 2022'!$A$2:$F$408,3,FALSE)</f>
        <v>SI</v>
      </c>
      <c r="AE826" s="78" t="str">
        <f>VLOOKUP($G826,'[1]datos totales (FINAL) 2022'!$A$2:$F$408,4,FALSE)</f>
        <v>OBJETIVO 16: PROMOVER SOCIEDADES JUSTAS, PACÍFICAS E INCLUSIVAS</v>
      </c>
      <c r="AF826" s="92">
        <f>VLOOKUP($G826,'[1]datos totales (FINAL) 2022'!$A$2:$F$408,5,FALSE)</f>
        <v>0</v>
      </c>
      <c r="AG826" s="93" t="str">
        <f>VLOOKUP($G826,'[1]datos totales (FINAL) 2022'!$A$2:$F$408,6,FALSE)</f>
        <v>También ODS 4</v>
      </c>
    </row>
    <row r="827" spans="1:33" ht="46.5" hidden="1" customHeight="1" x14ac:dyDescent="0.25">
      <c r="A827" s="78" t="s">
        <v>3463</v>
      </c>
      <c r="B827" s="78" t="s">
        <v>3569</v>
      </c>
      <c r="C827" s="79" t="s">
        <v>142</v>
      </c>
      <c r="D827" s="78" t="s">
        <v>2941</v>
      </c>
      <c r="E827" s="78" t="s">
        <v>2843</v>
      </c>
      <c r="F827" s="78" t="s">
        <v>2871</v>
      </c>
      <c r="G827" s="78" t="s">
        <v>3572</v>
      </c>
      <c r="H827" s="78" t="s">
        <v>3573</v>
      </c>
      <c r="I827" s="78" t="s">
        <v>2621</v>
      </c>
      <c r="J827" s="78" t="s">
        <v>2627</v>
      </c>
      <c r="K827" s="80" t="s">
        <v>142</v>
      </c>
      <c r="L827" s="81"/>
      <c r="M827" s="82"/>
      <c r="N827" s="78"/>
      <c r="O827" s="78" t="s">
        <v>2623</v>
      </c>
      <c r="P827" s="83"/>
      <c r="Q827" s="84" t="s">
        <v>233</v>
      </c>
      <c r="R827" s="84" t="s">
        <v>214</v>
      </c>
      <c r="S827" s="84"/>
      <c r="T827" s="85" t="s">
        <v>2628</v>
      </c>
      <c r="U827" s="78">
        <v>6</v>
      </c>
      <c r="V827" s="78">
        <v>4</v>
      </c>
      <c r="W827" s="78">
        <v>6</v>
      </c>
      <c r="X827" s="86"/>
      <c r="Y827" s="86"/>
      <c r="Z827" s="87"/>
      <c r="AA827" s="88">
        <v>0</v>
      </c>
      <c r="AB827" s="89"/>
      <c r="AC827" s="90"/>
      <c r="AD827" s="91" t="str">
        <f>VLOOKUP($G827,'[1]datos totales (FINAL) 2022'!$A$2:$F$408,3,FALSE)</f>
        <v>SI</v>
      </c>
      <c r="AE827" s="78" t="str">
        <f>VLOOKUP($G827,'[1]datos totales (FINAL) 2022'!$A$2:$F$408,4,FALSE)</f>
        <v>OBJETIVO 16: PROMOVER SOCIEDADES JUSTAS, PACÍFICAS E INCLUSIVAS</v>
      </c>
      <c r="AF827" s="92">
        <f>VLOOKUP($G827,'[1]datos totales (FINAL) 2022'!$A$2:$F$408,5,FALSE)</f>
        <v>0</v>
      </c>
      <c r="AG827" s="93" t="str">
        <f>VLOOKUP($G827,'[1]datos totales (FINAL) 2022'!$A$2:$F$408,6,FALSE)</f>
        <v>También ODS 4</v>
      </c>
    </row>
    <row r="828" spans="1:33" ht="46.5" hidden="1" customHeight="1" x14ac:dyDescent="0.25">
      <c r="A828" s="78" t="s">
        <v>3463</v>
      </c>
      <c r="B828" s="78" t="s">
        <v>3569</v>
      </c>
      <c r="C828" s="79" t="s">
        <v>142</v>
      </c>
      <c r="D828" s="78" t="s">
        <v>2941</v>
      </c>
      <c r="E828" s="78" t="s">
        <v>2843</v>
      </c>
      <c r="F828" s="78" t="s">
        <v>2871</v>
      </c>
      <c r="G828" s="78" t="s">
        <v>3572</v>
      </c>
      <c r="H828" s="78" t="s">
        <v>3573</v>
      </c>
      <c r="I828" s="78" t="s">
        <v>2621</v>
      </c>
      <c r="J828" s="78" t="s">
        <v>2629</v>
      </c>
      <c r="K828" s="80" t="s">
        <v>142</v>
      </c>
      <c r="L828" s="81"/>
      <c r="M828" s="82"/>
      <c r="N828" s="78"/>
      <c r="O828" s="78" t="s">
        <v>2623</v>
      </c>
      <c r="P828" s="83"/>
      <c r="Q828" s="84" t="s">
        <v>233</v>
      </c>
      <c r="R828" s="84" t="s">
        <v>214</v>
      </c>
      <c r="S828" s="84"/>
      <c r="T828" s="85" t="s">
        <v>2630</v>
      </c>
      <c r="U828" s="78">
        <v>13</v>
      </c>
      <c r="V828" s="78">
        <v>15</v>
      </c>
      <c r="W828" s="78">
        <v>15</v>
      </c>
      <c r="X828" s="86"/>
      <c r="Y828" s="86"/>
      <c r="Z828" s="87"/>
      <c r="AA828" s="88">
        <v>0</v>
      </c>
      <c r="AB828" s="89"/>
      <c r="AC828" s="90"/>
      <c r="AD828" s="91" t="str">
        <f>VLOOKUP($G828,'[1]datos totales (FINAL) 2022'!$A$2:$F$408,3,FALSE)</f>
        <v>SI</v>
      </c>
      <c r="AE828" s="78" t="str">
        <f>VLOOKUP($G828,'[1]datos totales (FINAL) 2022'!$A$2:$F$408,4,FALSE)</f>
        <v>OBJETIVO 16: PROMOVER SOCIEDADES JUSTAS, PACÍFICAS E INCLUSIVAS</v>
      </c>
      <c r="AF828" s="92">
        <f>VLOOKUP($G828,'[1]datos totales (FINAL) 2022'!$A$2:$F$408,5,FALSE)</f>
        <v>0</v>
      </c>
      <c r="AG828" s="93" t="str">
        <f>VLOOKUP($G828,'[1]datos totales (FINAL) 2022'!$A$2:$F$408,6,FALSE)</f>
        <v>También ODS 4</v>
      </c>
    </row>
    <row r="829" spans="1:33" ht="46.5" customHeight="1" x14ac:dyDescent="0.25">
      <c r="A829" s="78" t="s">
        <v>2944</v>
      </c>
      <c r="B829" s="78" t="s">
        <v>3097</v>
      </c>
      <c r="C829" s="79" t="s">
        <v>143</v>
      </c>
      <c r="D829" s="78" t="s">
        <v>2845</v>
      </c>
      <c r="E829" s="78" t="s">
        <v>2843</v>
      </c>
      <c r="F829" s="78" t="s">
        <v>494</v>
      </c>
      <c r="G829" s="92" t="s">
        <v>3098</v>
      </c>
      <c r="H829" s="92" t="s">
        <v>3099</v>
      </c>
      <c r="I829" s="78"/>
      <c r="J829" s="78"/>
      <c r="K829" s="80"/>
      <c r="L829" s="81">
        <v>9700</v>
      </c>
      <c r="M829" s="82">
        <v>10050</v>
      </c>
      <c r="N829" s="78"/>
      <c r="O829" s="78"/>
      <c r="P829" s="83"/>
      <c r="Q829" s="84"/>
      <c r="R829" s="84"/>
      <c r="S829" s="84"/>
      <c r="T829" s="85"/>
      <c r="U829" s="78"/>
      <c r="V829" s="78"/>
      <c r="W829" s="78"/>
      <c r="X829" s="86"/>
      <c r="Y829" s="86"/>
      <c r="Z829" s="87"/>
      <c r="AA829" s="88"/>
      <c r="AB829" s="89"/>
      <c r="AC829" s="90"/>
      <c r="AD829" s="94" t="s">
        <v>232</v>
      </c>
      <c r="AE829" s="89" t="s">
        <v>223</v>
      </c>
      <c r="AF829" s="95" t="s">
        <v>4842</v>
      </c>
      <c r="AG829" s="96"/>
    </row>
    <row r="830" spans="1:33" ht="46.5" customHeight="1" x14ac:dyDescent="0.25">
      <c r="A830" s="78" t="s">
        <v>2944</v>
      </c>
      <c r="B830" s="78" t="s">
        <v>3097</v>
      </c>
      <c r="C830" s="79" t="s">
        <v>143</v>
      </c>
      <c r="D830" s="78" t="s">
        <v>2999</v>
      </c>
      <c r="E830" s="78" t="s">
        <v>2843</v>
      </c>
      <c r="F830" s="78" t="s">
        <v>2875</v>
      </c>
      <c r="G830" s="92" t="s">
        <v>3100</v>
      </c>
      <c r="H830" s="92" t="s">
        <v>3101</v>
      </c>
      <c r="I830" s="78" t="s">
        <v>1749</v>
      </c>
      <c r="J830" s="78" t="s">
        <v>1750</v>
      </c>
      <c r="K830" s="80" t="s">
        <v>143</v>
      </c>
      <c r="L830" s="81">
        <v>12180</v>
      </c>
      <c r="M830" s="82">
        <v>12180</v>
      </c>
      <c r="N830" s="78" t="s">
        <v>109</v>
      </c>
      <c r="O830" s="78" t="s">
        <v>1751</v>
      </c>
      <c r="P830" s="83"/>
      <c r="Q830" s="84" t="s">
        <v>233</v>
      </c>
      <c r="R830" s="84" t="s">
        <v>214</v>
      </c>
      <c r="S830" s="84"/>
      <c r="T830" s="85" t="s">
        <v>4874</v>
      </c>
      <c r="U830" s="78" t="s">
        <v>4875</v>
      </c>
      <c r="V830" s="78" t="s">
        <v>4876</v>
      </c>
      <c r="W830" s="78" t="s">
        <v>4877</v>
      </c>
      <c r="X830" s="86">
        <v>12180</v>
      </c>
      <c r="Y830" s="86">
        <v>715</v>
      </c>
      <c r="Z830" s="87">
        <v>12180</v>
      </c>
      <c r="AA830" s="88">
        <v>0</v>
      </c>
      <c r="AB830" s="89"/>
      <c r="AC830" s="90"/>
      <c r="AD830" s="94" t="s">
        <v>232</v>
      </c>
      <c r="AE830" s="89" t="s">
        <v>230</v>
      </c>
      <c r="AF830" s="95" t="s">
        <v>5232</v>
      </c>
      <c r="AG830" s="96" t="s">
        <v>5180</v>
      </c>
    </row>
    <row r="831" spans="1:33" ht="46.5" customHeight="1" x14ac:dyDescent="0.25">
      <c r="A831" s="78" t="s">
        <v>2944</v>
      </c>
      <c r="B831" s="78" t="s">
        <v>3097</v>
      </c>
      <c r="C831" s="79" t="s">
        <v>143</v>
      </c>
      <c r="D831" s="78" t="s">
        <v>3005</v>
      </c>
      <c r="E831" s="78" t="s">
        <v>2843</v>
      </c>
      <c r="F831" s="78" t="s">
        <v>3102</v>
      </c>
      <c r="G831" s="92" t="s">
        <v>3103</v>
      </c>
      <c r="H831" s="92" t="s">
        <v>3104</v>
      </c>
      <c r="I831" s="78" t="s">
        <v>1752</v>
      </c>
      <c r="J831" s="78" t="s">
        <v>1753</v>
      </c>
      <c r="K831" s="80" t="s">
        <v>143</v>
      </c>
      <c r="L831" s="81">
        <v>132990</v>
      </c>
      <c r="M831" s="82">
        <v>132990</v>
      </c>
      <c r="N831" s="78" t="s">
        <v>109</v>
      </c>
      <c r="O831" s="78" t="s">
        <v>1754</v>
      </c>
      <c r="P831" s="83"/>
      <c r="Q831" s="84" t="s">
        <v>233</v>
      </c>
      <c r="R831" s="84" t="s">
        <v>214</v>
      </c>
      <c r="S831" s="84"/>
      <c r="T831" s="85"/>
      <c r="U831" s="78"/>
      <c r="V831" s="78"/>
      <c r="W831" s="78"/>
      <c r="X831" s="86">
        <v>132990</v>
      </c>
      <c r="Y831" s="86">
        <v>75070</v>
      </c>
      <c r="Z831" s="87">
        <v>132990</v>
      </c>
      <c r="AA831" s="88">
        <v>0</v>
      </c>
      <c r="AB831" s="89"/>
      <c r="AC831" s="90"/>
      <c r="AD831" s="91" t="str">
        <f>VLOOKUP($G831,'[1]datos totales (FINAL) 2022'!$A$2:$F$408,3,FALSE)</f>
        <v>SI</v>
      </c>
      <c r="AE831" s="78" t="str">
        <f>VLOOKUP($G831,'[1]datos totales (FINAL) 2022'!$A$2:$F$408,4,FALSE)</f>
        <v>OBJETIVO 9: CONSTRUIR INFRAESTRUCTURAS RESILIENTES, PROMOVER LA INDUSTRIALIZACIÓN SOSTENIBLE Y FOMENTAR LA INNOVACIÓN</v>
      </c>
      <c r="AF831" s="92">
        <f>VLOOKUP($G831,'[1]datos totales (FINAL) 2022'!$A$2:$F$408,5,FALSE)</f>
        <v>0</v>
      </c>
      <c r="AG831" s="93">
        <f>VLOOKUP($G831,'[1]datos totales (FINAL) 2022'!$A$2:$F$408,6,FALSE)</f>
        <v>0</v>
      </c>
    </row>
    <row r="832" spans="1:33" ht="46.5" customHeight="1" x14ac:dyDescent="0.25">
      <c r="A832" s="78" t="s">
        <v>2944</v>
      </c>
      <c r="B832" s="78" t="s">
        <v>3097</v>
      </c>
      <c r="C832" s="79" t="s">
        <v>143</v>
      </c>
      <c r="D832" s="78" t="s">
        <v>3016</v>
      </c>
      <c r="E832" s="78" t="s">
        <v>2843</v>
      </c>
      <c r="F832" s="78" t="s">
        <v>1763</v>
      </c>
      <c r="G832" s="92" t="s">
        <v>3105</v>
      </c>
      <c r="H832" s="92" t="s">
        <v>3106</v>
      </c>
      <c r="I832" s="78" t="s">
        <v>1755</v>
      </c>
      <c r="J832" s="78" t="s">
        <v>1756</v>
      </c>
      <c r="K832" s="80" t="s">
        <v>143</v>
      </c>
      <c r="L832" s="81">
        <v>56357.32</v>
      </c>
      <c r="M832" s="82">
        <v>98627.58</v>
      </c>
      <c r="N832" s="78" t="s">
        <v>109</v>
      </c>
      <c r="O832" s="78" t="s">
        <v>1757</v>
      </c>
      <c r="P832" s="83"/>
      <c r="Q832" s="84" t="s">
        <v>233</v>
      </c>
      <c r="R832" s="84" t="s">
        <v>214</v>
      </c>
      <c r="S832" s="84"/>
      <c r="T832" s="85" t="s">
        <v>4878</v>
      </c>
      <c r="U832" s="78" t="s">
        <v>4879</v>
      </c>
      <c r="V832" s="78" t="s">
        <v>4880</v>
      </c>
      <c r="W832" s="78">
        <v>1</v>
      </c>
      <c r="X832" s="86">
        <v>56357.32</v>
      </c>
      <c r="Y832" s="86">
        <v>25960</v>
      </c>
      <c r="Z832" s="87">
        <v>56357.32</v>
      </c>
      <c r="AA832" s="88">
        <v>0</v>
      </c>
      <c r="AB832" s="89" t="s">
        <v>1758</v>
      </c>
      <c r="AC832" s="90"/>
      <c r="AD832" s="91" t="str">
        <f>VLOOKUP($G832,'[1]datos totales (FINAL) 2022'!$A$2:$F$408,3,FALSE)</f>
        <v>SI</v>
      </c>
      <c r="AE832" s="78" t="str">
        <f>VLOOKUP($G832,'[1]datos totales (FINAL) 2022'!$A$2:$F$408,4,FALSE)</f>
        <v>OBJETIVO 9: CONSTRUIR INFRAESTRUCTURAS RESILIENTES, PROMOVER LA INDUSTRIALIZACIÓN SOSTENIBLE Y FOMENTAR LA INNOVACIÓN</v>
      </c>
      <c r="AF832" s="92">
        <f>VLOOKUP($G832,'[1]datos totales (FINAL) 2022'!$A$2:$F$408,5,FALSE)</f>
        <v>0</v>
      </c>
      <c r="AG832" s="93">
        <f>VLOOKUP($G832,'[1]datos totales (FINAL) 2022'!$A$2:$F$408,6,FALSE)</f>
        <v>0</v>
      </c>
    </row>
    <row r="833" spans="1:33" ht="46.5" hidden="1" customHeight="1" x14ac:dyDescent="0.25">
      <c r="A833" s="78" t="s">
        <v>2944</v>
      </c>
      <c r="B833" s="78" t="s">
        <v>3097</v>
      </c>
      <c r="C833" s="79" t="s">
        <v>143</v>
      </c>
      <c r="D833" s="78" t="s">
        <v>3016</v>
      </c>
      <c r="E833" s="78" t="s">
        <v>2843</v>
      </c>
      <c r="F833" s="78" t="s">
        <v>1763</v>
      </c>
      <c r="G833" s="78" t="s">
        <v>3105</v>
      </c>
      <c r="H833" s="78" t="s">
        <v>3106</v>
      </c>
      <c r="I833" s="78" t="s">
        <v>1759</v>
      </c>
      <c r="J833" s="78" t="s">
        <v>1760</v>
      </c>
      <c r="K833" s="80" t="s">
        <v>143</v>
      </c>
      <c r="L833" s="81"/>
      <c r="M833" s="82"/>
      <c r="N833" s="78" t="s">
        <v>109</v>
      </c>
      <c r="O833" s="78" t="s">
        <v>1761</v>
      </c>
      <c r="P833" s="83"/>
      <c r="Q833" s="84" t="s">
        <v>233</v>
      </c>
      <c r="R833" s="84" t="s">
        <v>214</v>
      </c>
      <c r="S833" s="84"/>
      <c r="T833" s="85"/>
      <c r="U833" s="78"/>
      <c r="V833" s="78"/>
      <c r="W833" s="78"/>
      <c r="X833" s="86">
        <v>42270.26</v>
      </c>
      <c r="Y833" s="86"/>
      <c r="Z833" s="87">
        <v>42270.26</v>
      </c>
      <c r="AA833" s="88">
        <v>0</v>
      </c>
      <c r="AB833" s="89" t="s">
        <v>1762</v>
      </c>
      <c r="AC833" s="90"/>
      <c r="AD833" s="91" t="str">
        <f>VLOOKUP($G833,'[1]datos totales (FINAL) 2022'!$A$2:$F$408,3,FALSE)</f>
        <v>SI</v>
      </c>
      <c r="AE833" s="78" t="str">
        <f>VLOOKUP($G833,'[1]datos totales (FINAL) 2022'!$A$2:$F$408,4,FALSE)</f>
        <v>OBJETIVO 9: CONSTRUIR INFRAESTRUCTURAS RESILIENTES, PROMOVER LA INDUSTRIALIZACIÓN SOSTENIBLE Y FOMENTAR LA INNOVACIÓN</v>
      </c>
      <c r="AF833" s="92">
        <f>VLOOKUP($G833,'[1]datos totales (FINAL) 2022'!$A$2:$F$408,5,FALSE)</f>
        <v>0</v>
      </c>
      <c r="AG833" s="93">
        <f>VLOOKUP($G833,'[1]datos totales (FINAL) 2022'!$A$2:$F$408,6,FALSE)</f>
        <v>0</v>
      </c>
    </row>
    <row r="834" spans="1:33" ht="46.5" hidden="1" customHeight="1" x14ac:dyDescent="0.25">
      <c r="A834" s="78" t="s">
        <v>2944</v>
      </c>
      <c r="B834" s="78" t="s">
        <v>3097</v>
      </c>
      <c r="C834" s="79" t="s">
        <v>143</v>
      </c>
      <c r="D834" s="78" t="s">
        <v>3018</v>
      </c>
      <c r="E834" s="78" t="s">
        <v>2843</v>
      </c>
      <c r="F834" s="78" t="s">
        <v>2875</v>
      </c>
      <c r="G834" s="78" t="s">
        <v>3107</v>
      </c>
      <c r="H834" s="78" t="s">
        <v>3108</v>
      </c>
      <c r="I834" s="78"/>
      <c r="J834" s="78"/>
      <c r="K834" s="80"/>
      <c r="L834" s="81">
        <v>2000</v>
      </c>
      <c r="M834" s="82">
        <v>0</v>
      </c>
      <c r="N834" s="78"/>
      <c r="O834" s="78"/>
      <c r="P834" s="83"/>
      <c r="Q834" s="84"/>
      <c r="R834" s="84"/>
      <c r="S834" s="84"/>
      <c r="T834" s="85"/>
      <c r="U834" s="78"/>
      <c r="V834" s="78"/>
      <c r="W834" s="78"/>
      <c r="X834" s="86"/>
      <c r="Y834" s="86"/>
      <c r="Z834" s="87"/>
      <c r="AA834" s="88"/>
      <c r="AB834" s="89"/>
      <c r="AC834" s="90"/>
      <c r="AD834" s="91" t="str">
        <f>VLOOKUP($G834,'[1]datos totales (FINAL) 2022'!$A$2:$F$408,3,FALSE)</f>
        <v>SI</v>
      </c>
      <c r="AE834" s="78" t="str">
        <f>VLOOKUP($G834,'[1]datos totales (FINAL) 2022'!$A$2:$F$408,4,FALSE)</f>
        <v>OBJETIVO 9: CONSTRUIR INFRAESTRUCTURAS RESILIENTES, PROMOVER LA INDUSTRIALIZACIÓN SOSTENIBLE Y FOMENTAR LA INNOVACIÓN</v>
      </c>
      <c r="AF834" s="92">
        <f>VLOOKUP($G834,'[1]datos totales (FINAL) 2022'!$A$2:$F$408,5,FALSE)</f>
        <v>0</v>
      </c>
      <c r="AG834" s="93" t="str">
        <f>VLOOKUP($G834,'[1]datos totales (FINAL) 2022'!$A$2:$F$408,6,FALSE)</f>
        <v>Vinculado también al ODS 12</v>
      </c>
    </row>
    <row r="835" spans="1:33" ht="46.5" hidden="1" customHeight="1" x14ac:dyDescent="0.25">
      <c r="A835" s="78" t="s">
        <v>2944</v>
      </c>
      <c r="B835" s="78" t="s">
        <v>3097</v>
      </c>
      <c r="C835" s="79" t="s">
        <v>182</v>
      </c>
      <c r="D835" s="78" t="s">
        <v>3005</v>
      </c>
      <c r="E835" s="78" t="s">
        <v>2843</v>
      </c>
      <c r="F835" s="78" t="s">
        <v>3102</v>
      </c>
      <c r="G835" s="78" t="s">
        <v>3109</v>
      </c>
      <c r="H835" s="78" t="s">
        <v>3110</v>
      </c>
      <c r="I835" s="78"/>
      <c r="J835" s="78"/>
      <c r="K835" s="80"/>
      <c r="L835" s="81">
        <v>50000</v>
      </c>
      <c r="M835" s="82">
        <v>0</v>
      </c>
      <c r="N835" s="78"/>
      <c r="O835" s="78"/>
      <c r="P835" s="83"/>
      <c r="Q835" s="84"/>
      <c r="R835" s="84"/>
      <c r="S835" s="84"/>
      <c r="T835" s="85"/>
      <c r="U835" s="78"/>
      <c r="V835" s="78"/>
      <c r="W835" s="78"/>
      <c r="X835" s="86"/>
      <c r="Y835" s="86"/>
      <c r="Z835" s="87"/>
      <c r="AA835" s="88"/>
      <c r="AB835" s="89"/>
      <c r="AC835" s="90"/>
      <c r="AD835" s="94" t="s">
        <v>232</v>
      </c>
      <c r="AE835" s="89" t="s">
        <v>223</v>
      </c>
      <c r="AF835" s="95" t="s">
        <v>4842</v>
      </c>
      <c r="AG835" s="96" t="s">
        <v>5188</v>
      </c>
    </row>
    <row r="836" spans="1:33" ht="46.5" customHeight="1" x14ac:dyDescent="0.25">
      <c r="A836" s="78" t="s">
        <v>2944</v>
      </c>
      <c r="B836" s="78" t="s">
        <v>3111</v>
      </c>
      <c r="C836" s="79" t="s">
        <v>144</v>
      </c>
      <c r="D836" s="78" t="s">
        <v>3120</v>
      </c>
      <c r="E836" s="78" t="s">
        <v>2843</v>
      </c>
      <c r="F836" s="78" t="s">
        <v>1765</v>
      </c>
      <c r="G836" s="92" t="s">
        <v>3121</v>
      </c>
      <c r="H836" s="92" t="s">
        <v>3122</v>
      </c>
      <c r="I836" s="78" t="s">
        <v>1778</v>
      </c>
      <c r="J836" s="78" t="s">
        <v>1779</v>
      </c>
      <c r="K836" s="80" t="s">
        <v>144</v>
      </c>
      <c r="L836" s="81">
        <v>19000</v>
      </c>
      <c r="M836" s="82">
        <v>16000</v>
      </c>
      <c r="N836" s="78" t="s">
        <v>109</v>
      </c>
      <c r="O836" s="78" t="s">
        <v>1780</v>
      </c>
      <c r="P836" s="83"/>
      <c r="Q836" s="84" t="s">
        <v>232</v>
      </c>
      <c r="R836" s="84" t="s">
        <v>223</v>
      </c>
      <c r="S836" s="84" t="s">
        <v>1781</v>
      </c>
      <c r="T836" s="85" t="s">
        <v>4881</v>
      </c>
      <c r="U836" s="78">
        <v>0.9</v>
      </c>
      <c r="V836" s="78">
        <v>0.9</v>
      </c>
      <c r="W836" s="78">
        <v>0.9</v>
      </c>
      <c r="X836" s="86">
        <v>19000</v>
      </c>
      <c r="Y836" s="86">
        <v>9604</v>
      </c>
      <c r="Z836" s="87">
        <v>16000</v>
      </c>
      <c r="AA836" s="88">
        <v>3000</v>
      </c>
      <c r="AB836" s="89" t="s">
        <v>1782</v>
      </c>
      <c r="AC836" s="90"/>
      <c r="AD836" s="91" t="str">
        <f>VLOOKUP($G836,'[1]datos totales (FINAL) 2022'!$A$2:$F$408,3,FALSE)</f>
        <v>SI</v>
      </c>
      <c r="AE836" s="78" t="str">
        <f>VLOOKUP($G836,'[1]datos totales (FINAL) 2022'!$A$2:$F$408,4,FALSE)</f>
        <v>OBJETIVO 9: CONSTRUIR INFRAESTRUCTURAS RESILIENTES, PROMOVER LA INDUSTRIALIZACIÓN SOSTENIBLE Y FOMENTAR LA INNOVACIÓN</v>
      </c>
      <c r="AF836" s="92">
        <f>VLOOKUP($G836,'[1]datos totales (FINAL) 2022'!$A$2:$F$408,5,FALSE)</f>
        <v>0</v>
      </c>
      <c r="AG836" s="93">
        <f>VLOOKUP($G836,'[1]datos totales (FINAL) 2022'!$A$2:$F$408,6,FALSE)</f>
        <v>0</v>
      </c>
    </row>
    <row r="837" spans="1:33" ht="46.5" customHeight="1" x14ac:dyDescent="0.25">
      <c r="A837" s="78" t="s">
        <v>2944</v>
      </c>
      <c r="B837" s="78" t="s">
        <v>3111</v>
      </c>
      <c r="C837" s="79" t="s">
        <v>144</v>
      </c>
      <c r="D837" s="78" t="s">
        <v>2845</v>
      </c>
      <c r="E837" s="78" t="s">
        <v>2843</v>
      </c>
      <c r="F837" s="78" t="s">
        <v>494</v>
      </c>
      <c r="G837" s="92" t="s">
        <v>3112</v>
      </c>
      <c r="H837" s="92" t="s">
        <v>3113</v>
      </c>
      <c r="I837" s="78"/>
      <c r="J837" s="78"/>
      <c r="K837" s="80"/>
      <c r="L837" s="81">
        <v>8000</v>
      </c>
      <c r="M837" s="82">
        <v>21800</v>
      </c>
      <c r="N837" s="78"/>
      <c r="O837" s="78"/>
      <c r="P837" s="83"/>
      <c r="Q837" s="84"/>
      <c r="R837" s="84"/>
      <c r="S837" s="84"/>
      <c r="T837" s="85"/>
      <c r="U837" s="78"/>
      <c r="V837" s="78"/>
      <c r="W837" s="78"/>
      <c r="X837" s="86"/>
      <c r="Y837" s="86"/>
      <c r="Z837" s="87"/>
      <c r="AA837" s="88"/>
      <c r="AB837" s="89"/>
      <c r="AC837" s="90"/>
      <c r="AD837" s="91" t="str">
        <f>VLOOKUP($G837,'[1]datos totales (FINAL) 2022'!$A$2:$F$408,3,FALSE)</f>
        <v>SI</v>
      </c>
      <c r="AE837" s="78" t="str">
        <f>VLOOKUP($G837,'[1]datos totales (FINAL) 2022'!$A$2:$F$408,4,FALSE)</f>
        <v>OBJETIVO 4: GARANTIZAR UNA EDUCACIÓN INCLUSIVA, EQUITATIVA Y DE CALIDAD Y PROMOVER OPORTUNIDADES DE APRENDIZAJE DURANTE TODA LA VIDA PARA TODOS</v>
      </c>
      <c r="AF837" s="92">
        <f>VLOOKUP($G837,'[1]datos totales (FINAL) 2022'!$A$2:$F$408,5,FALSE)</f>
        <v>0</v>
      </c>
      <c r="AG837" s="93" t="str">
        <f>VLOOKUP($G837,'[1]datos totales (FINAL) 2022'!$A$2:$F$408,6,FALSE)</f>
        <v>También ODS 9</v>
      </c>
    </row>
    <row r="838" spans="1:33" ht="46.5" customHeight="1" x14ac:dyDescent="0.25">
      <c r="A838" s="78" t="s">
        <v>2944</v>
      </c>
      <c r="B838" s="78" t="s">
        <v>3111</v>
      </c>
      <c r="C838" s="79" t="s">
        <v>144</v>
      </c>
      <c r="D838" s="78" t="s">
        <v>2999</v>
      </c>
      <c r="E838" s="78" t="s">
        <v>2843</v>
      </c>
      <c r="F838" s="78" t="s">
        <v>1763</v>
      </c>
      <c r="G838" s="92" t="s">
        <v>3114</v>
      </c>
      <c r="H838" s="92" t="s">
        <v>3115</v>
      </c>
      <c r="I838" s="78" t="s">
        <v>1766</v>
      </c>
      <c r="J838" s="78" t="s">
        <v>1767</v>
      </c>
      <c r="K838" s="80" t="s">
        <v>144</v>
      </c>
      <c r="L838" s="81">
        <v>10000</v>
      </c>
      <c r="M838" s="82">
        <v>7000</v>
      </c>
      <c r="N838" s="78" t="s">
        <v>109</v>
      </c>
      <c r="O838" s="78" t="s">
        <v>1768</v>
      </c>
      <c r="P838" s="83"/>
      <c r="Q838" s="84" t="s">
        <v>232</v>
      </c>
      <c r="R838" s="84" t="s">
        <v>226</v>
      </c>
      <c r="S838" s="84" t="s">
        <v>1769</v>
      </c>
      <c r="T838" s="85" t="s">
        <v>1770</v>
      </c>
      <c r="U838" s="78">
        <v>0.9</v>
      </c>
      <c r="V838" s="78">
        <v>0.9</v>
      </c>
      <c r="W838" s="78">
        <v>0.9</v>
      </c>
      <c r="X838" s="86">
        <v>10000</v>
      </c>
      <c r="Y838" s="86">
        <v>1531.07</v>
      </c>
      <c r="Z838" s="87">
        <v>7000</v>
      </c>
      <c r="AA838" s="88">
        <v>3000</v>
      </c>
      <c r="AB838" s="89" t="s">
        <v>1771</v>
      </c>
      <c r="AC838" s="90"/>
      <c r="AD838" s="91" t="str">
        <f>VLOOKUP($G838,'[1]datos totales (FINAL) 2022'!$A$2:$F$408,3,FALSE)</f>
        <v>SI</v>
      </c>
      <c r="AE838" s="78" t="str">
        <f>VLOOKUP($G838,'[1]datos totales (FINAL) 2022'!$A$2:$F$408,4,FALSE)</f>
        <v>OBJETIVO 9: CONSTRUIR INFRAESTRUCTURAS RESILIENTES, PROMOVER LA INDUSTRIALIZACIÓN SOSTENIBLE Y FOMENTAR LA INNOVACIÓN</v>
      </c>
      <c r="AF838" s="92">
        <f>VLOOKUP($G838,'[1]datos totales (FINAL) 2022'!$A$2:$F$408,5,FALSE)</f>
        <v>0</v>
      </c>
      <c r="AG838" s="93" t="str">
        <f>VLOOKUP($G838,'[1]datos totales (FINAL) 2022'!$A$2:$F$408,6,FALSE)</f>
        <v>También ODS 4</v>
      </c>
    </row>
    <row r="839" spans="1:33" ht="46.5" customHeight="1" x14ac:dyDescent="0.25">
      <c r="A839" s="78" t="s">
        <v>2944</v>
      </c>
      <c r="B839" s="78" t="s">
        <v>3111</v>
      </c>
      <c r="C839" s="79" t="s">
        <v>144</v>
      </c>
      <c r="D839" s="78" t="s">
        <v>3005</v>
      </c>
      <c r="E839" s="78" t="s">
        <v>2843</v>
      </c>
      <c r="F839" s="78" t="s">
        <v>1764</v>
      </c>
      <c r="G839" s="92" t="s">
        <v>3116</v>
      </c>
      <c r="H839" s="92" t="s">
        <v>3117</v>
      </c>
      <c r="I839" s="78" t="s">
        <v>1772</v>
      </c>
      <c r="J839" s="78" t="s">
        <v>1773</v>
      </c>
      <c r="K839" s="80" t="s">
        <v>144</v>
      </c>
      <c r="L839" s="81">
        <v>6000</v>
      </c>
      <c r="M839" s="82">
        <v>5000</v>
      </c>
      <c r="N839" s="78" t="s">
        <v>109</v>
      </c>
      <c r="O839" s="78" t="s">
        <v>1774</v>
      </c>
      <c r="P839" s="83"/>
      <c r="Q839" s="84" t="s">
        <v>232</v>
      </c>
      <c r="R839" s="84" t="s">
        <v>223</v>
      </c>
      <c r="S839" s="84" t="s">
        <v>1775</v>
      </c>
      <c r="T839" s="85" t="s">
        <v>1776</v>
      </c>
      <c r="U839" s="78">
        <v>0.9</v>
      </c>
      <c r="V839" s="78">
        <v>0.9</v>
      </c>
      <c r="W839" s="78">
        <v>0.9</v>
      </c>
      <c r="X839" s="86">
        <v>6000</v>
      </c>
      <c r="Y839" s="86">
        <v>635.11</v>
      </c>
      <c r="Z839" s="87">
        <v>5000</v>
      </c>
      <c r="AA839" s="88">
        <v>1000</v>
      </c>
      <c r="AB839" s="89" t="s">
        <v>1777</v>
      </c>
      <c r="AC839" s="90"/>
      <c r="AD839" s="91" t="str">
        <f>VLOOKUP($G839,'[1]datos totales (FINAL) 2022'!$A$2:$F$408,3,FALSE)</f>
        <v>SI</v>
      </c>
      <c r="AE839" s="78" t="str">
        <f>VLOOKUP($G839,'[1]datos totales (FINAL) 2022'!$A$2:$F$408,4,FALSE)</f>
        <v>OBJETIVO 9: CONSTRUIR INFRAESTRUCTURAS RESILIENTES, PROMOVER LA INDUSTRIALIZACIÓN SOSTENIBLE Y FOMENTAR LA INNOVACIÓN</v>
      </c>
      <c r="AF839" s="92">
        <f>VLOOKUP($G839,'[1]datos totales (FINAL) 2022'!$A$2:$F$408,5,FALSE)</f>
        <v>0</v>
      </c>
      <c r="AG839" s="93" t="str">
        <f>VLOOKUP($G839,'[1]datos totales (FINAL) 2022'!$A$2:$F$408,6,FALSE)</f>
        <v>También vinculado al ODS 3 y 8</v>
      </c>
    </row>
    <row r="840" spans="1:33" ht="46.5" hidden="1" customHeight="1" x14ac:dyDescent="0.25">
      <c r="A840" s="78" t="s">
        <v>2944</v>
      </c>
      <c r="B840" s="78" t="s">
        <v>3111</v>
      </c>
      <c r="C840" s="79" t="s">
        <v>144</v>
      </c>
      <c r="D840" s="78" t="s">
        <v>3012</v>
      </c>
      <c r="E840" s="78" t="s">
        <v>2843</v>
      </c>
      <c r="F840" s="78" t="s">
        <v>1763</v>
      </c>
      <c r="G840" s="78" t="s">
        <v>3118</v>
      </c>
      <c r="H840" s="78" t="s">
        <v>3119</v>
      </c>
      <c r="I840" s="78"/>
      <c r="J840" s="78"/>
      <c r="K840" s="80"/>
      <c r="L840" s="81">
        <v>0</v>
      </c>
      <c r="M840" s="82">
        <v>0</v>
      </c>
      <c r="N840" s="78"/>
      <c r="O840" s="78"/>
      <c r="P840" s="83"/>
      <c r="Q840" s="84"/>
      <c r="R840" s="84"/>
      <c r="S840" s="84"/>
      <c r="T840" s="85"/>
      <c r="U840" s="78"/>
      <c r="V840" s="78"/>
      <c r="W840" s="78"/>
      <c r="X840" s="86"/>
      <c r="Y840" s="86"/>
      <c r="Z840" s="87"/>
      <c r="AA840" s="88"/>
      <c r="AB840" s="89"/>
      <c r="AC840" s="90"/>
      <c r="AD840" s="94" t="s">
        <v>232</v>
      </c>
      <c r="AE840" s="89" t="s">
        <v>223</v>
      </c>
      <c r="AF840" s="95" t="s">
        <v>4842</v>
      </c>
      <c r="AG840" s="96" t="s">
        <v>5188</v>
      </c>
    </row>
    <row r="841" spans="1:33" ht="46.5" customHeight="1" x14ac:dyDescent="0.25">
      <c r="A841" s="78" t="s">
        <v>5320</v>
      </c>
      <c r="B841" s="78" t="s">
        <v>3937</v>
      </c>
      <c r="C841" s="79" t="s">
        <v>3938</v>
      </c>
      <c r="D841" s="78" t="s">
        <v>2842</v>
      </c>
      <c r="E841" s="78" t="s">
        <v>2843</v>
      </c>
      <c r="F841" s="78" t="s">
        <v>494</v>
      </c>
      <c r="G841" s="92" t="s">
        <v>3939</v>
      </c>
      <c r="H841" s="92" t="s">
        <v>3940</v>
      </c>
      <c r="I841" s="78"/>
      <c r="J841" s="78"/>
      <c r="K841" s="80"/>
      <c r="L841" s="81">
        <v>1530.6</v>
      </c>
      <c r="M841" s="82">
        <v>1547.25</v>
      </c>
      <c r="N841" s="78"/>
      <c r="O841" s="78"/>
      <c r="P841" s="83"/>
      <c r="Q841" s="84"/>
      <c r="R841" s="84"/>
      <c r="S841" s="84"/>
      <c r="T841" s="85"/>
      <c r="U841" s="78"/>
      <c r="V841" s="78"/>
      <c r="W841" s="78"/>
      <c r="X841" s="86"/>
      <c r="Y841" s="86"/>
      <c r="Z841" s="87"/>
      <c r="AA841" s="88"/>
      <c r="AB841" s="89"/>
      <c r="AC841" s="90"/>
      <c r="AD841" s="91" t="str">
        <f>VLOOKUP($G841,'[1]datos totales (FINAL) 2022'!$A$2:$F$408,3,FALSE)</f>
        <v>SI</v>
      </c>
      <c r="AE841" s="78" t="str">
        <f>VLOOKUP($G841,'[1]datos totales (FINAL) 2022'!$A$2:$F$408,4,FALSE)</f>
        <v>OBJETIVO 4: GARANTIZAR UNA EDUCACIÓN INCLUSIVA, EQUITATIVA Y DE CALIDAD Y PROMOVER OPORTUNIDADES DE APRENDIZAJE DURANTE TODA LA VIDA PARA TODOS</v>
      </c>
      <c r="AF841" s="92">
        <f>VLOOKUP($G841,'[1]datos totales (FINAL) 2022'!$A$2:$F$408,5,FALSE)</f>
        <v>0</v>
      </c>
      <c r="AG841" s="93" t="str">
        <f>VLOOKUP($G841,'[1]datos totales (FINAL) 2022'!$A$2:$F$408,6,FALSE)</f>
        <v>También ODS 8</v>
      </c>
    </row>
    <row r="842" spans="1:33" ht="46.5" hidden="1" customHeight="1" x14ac:dyDescent="0.25">
      <c r="A842" s="78" t="s">
        <v>5320</v>
      </c>
      <c r="B842" s="78" t="s">
        <v>3937</v>
      </c>
      <c r="C842" s="79" t="s">
        <v>3938</v>
      </c>
      <c r="D842" s="78" t="s">
        <v>2969</v>
      </c>
      <c r="E842" s="78" t="s">
        <v>2843</v>
      </c>
      <c r="F842" s="78" t="s">
        <v>494</v>
      </c>
      <c r="G842" s="78" t="s">
        <v>3941</v>
      </c>
      <c r="H842" s="78" t="s">
        <v>3942</v>
      </c>
      <c r="I842" s="78"/>
      <c r="J842" s="78"/>
      <c r="K842" s="80"/>
      <c r="L842" s="81">
        <v>22391.73</v>
      </c>
      <c r="M842" s="82">
        <v>0</v>
      </c>
      <c r="N842" s="78"/>
      <c r="O842" s="78"/>
      <c r="P842" s="83"/>
      <c r="Q842" s="84"/>
      <c r="R842" s="84"/>
      <c r="S842" s="84"/>
      <c r="T842" s="85"/>
      <c r="U842" s="78"/>
      <c r="V842" s="78"/>
      <c r="W842" s="78"/>
      <c r="X842" s="86"/>
      <c r="Y842" s="86"/>
      <c r="Z842" s="87"/>
      <c r="AA842" s="88"/>
      <c r="AB842" s="89"/>
      <c r="AC842" s="90"/>
      <c r="AD842" s="94" t="s">
        <v>232</v>
      </c>
      <c r="AE842" s="89" t="s">
        <v>218</v>
      </c>
      <c r="AF842" s="95"/>
      <c r="AG842" s="96" t="s">
        <v>5265</v>
      </c>
    </row>
    <row r="843" spans="1:33" ht="46.5" hidden="1" customHeight="1" x14ac:dyDescent="0.25">
      <c r="A843" s="78" t="s">
        <v>2919</v>
      </c>
      <c r="B843" s="78" t="s">
        <v>4281</v>
      </c>
      <c r="C843" s="79" t="s">
        <v>4282</v>
      </c>
      <c r="D843" s="78" t="s">
        <v>2815</v>
      </c>
      <c r="E843" s="78" t="s">
        <v>2843</v>
      </c>
      <c r="F843" s="78" t="s">
        <v>494</v>
      </c>
      <c r="G843" s="78" t="s">
        <v>4283</v>
      </c>
      <c r="H843" s="78" t="s">
        <v>4284</v>
      </c>
      <c r="I843" s="78"/>
      <c r="J843" s="78"/>
      <c r="K843" s="80"/>
      <c r="L843" s="81">
        <v>95431.42</v>
      </c>
      <c r="M843" s="82">
        <v>0</v>
      </c>
      <c r="N843" s="78"/>
      <c r="O843" s="78"/>
      <c r="P843" s="83"/>
      <c r="Q843" s="84"/>
      <c r="R843" s="84"/>
      <c r="S843" s="84"/>
      <c r="T843" s="85"/>
      <c r="U843" s="78"/>
      <c r="V843" s="78"/>
      <c r="W843" s="78"/>
      <c r="X843" s="86"/>
      <c r="Y843" s="86"/>
      <c r="Z843" s="87"/>
      <c r="AA843" s="88"/>
      <c r="AB843" s="89"/>
      <c r="AC843" s="90"/>
      <c r="AD843" s="94" t="s">
        <v>232</v>
      </c>
      <c r="AE843" s="89" t="s">
        <v>230</v>
      </c>
      <c r="AF843" s="95" t="s">
        <v>5232</v>
      </c>
      <c r="AG843" s="96" t="s">
        <v>5188</v>
      </c>
    </row>
    <row r="844" spans="1:33" ht="46.5" customHeight="1" x14ac:dyDescent="0.25">
      <c r="A844" s="78" t="s">
        <v>5320</v>
      </c>
      <c r="B844" s="78" t="s">
        <v>3943</v>
      </c>
      <c r="C844" s="79" t="s">
        <v>3944</v>
      </c>
      <c r="D844" s="78" t="s">
        <v>2842</v>
      </c>
      <c r="E844" s="78" t="s">
        <v>2843</v>
      </c>
      <c r="F844" s="78" t="s">
        <v>494</v>
      </c>
      <c r="G844" s="92" t="s">
        <v>3945</v>
      </c>
      <c r="H844" s="92" t="s">
        <v>3946</v>
      </c>
      <c r="I844" s="78"/>
      <c r="J844" s="78"/>
      <c r="K844" s="80"/>
      <c r="L844" s="81">
        <v>1177.05</v>
      </c>
      <c r="M844" s="82">
        <v>1291.01</v>
      </c>
      <c r="N844" s="78"/>
      <c r="O844" s="78"/>
      <c r="P844" s="83"/>
      <c r="Q844" s="84"/>
      <c r="R844" s="84"/>
      <c r="S844" s="84"/>
      <c r="T844" s="85"/>
      <c r="U844" s="78"/>
      <c r="V844" s="78"/>
      <c r="W844" s="78"/>
      <c r="X844" s="86"/>
      <c r="Y844" s="86"/>
      <c r="Z844" s="87"/>
      <c r="AA844" s="88"/>
      <c r="AB844" s="89"/>
      <c r="AC844" s="90"/>
      <c r="AD844" s="91" t="str">
        <f>VLOOKUP($G844,'[1]datos totales (FINAL) 2022'!$A$2:$F$408,3,FALSE)</f>
        <v>SI</v>
      </c>
      <c r="AE844" s="78" t="str">
        <f>VLOOKUP($G844,'[1]datos totales (FINAL) 2022'!$A$2:$F$408,4,FALSE)</f>
        <v>OBJETIVO 4: GARANTIZAR UNA EDUCACIÓN INCLUSIVA, EQUITATIVA Y DE CALIDAD Y PROMOVER OPORTUNIDADES DE APRENDIZAJE DURANTE TODA LA VIDA PARA TODOS</v>
      </c>
      <c r="AF844" s="92">
        <f>VLOOKUP($G844,'[1]datos totales (FINAL) 2022'!$A$2:$F$408,5,FALSE)</f>
        <v>0</v>
      </c>
      <c r="AG844" s="93" t="str">
        <f>VLOOKUP($G844,'[1]datos totales (FINAL) 2022'!$A$2:$F$408,6,FALSE)</f>
        <v>También ODS 8</v>
      </c>
    </row>
    <row r="845" spans="1:33" ht="46.5" hidden="1" customHeight="1" x14ac:dyDescent="0.25">
      <c r="A845" s="78" t="s">
        <v>5320</v>
      </c>
      <c r="B845" s="78" t="s">
        <v>3943</v>
      </c>
      <c r="C845" s="79" t="s">
        <v>3944</v>
      </c>
      <c r="D845" s="78" t="s">
        <v>2969</v>
      </c>
      <c r="E845" s="78" t="s">
        <v>2843</v>
      </c>
      <c r="F845" s="78" t="s">
        <v>494</v>
      </c>
      <c r="G845" s="78" t="s">
        <v>3947</v>
      </c>
      <c r="H845" s="78" t="s">
        <v>3948</v>
      </c>
      <c r="I845" s="78"/>
      <c r="J845" s="78"/>
      <c r="K845" s="80"/>
      <c r="L845" s="81">
        <v>45594.27</v>
      </c>
      <c r="M845" s="82">
        <v>0</v>
      </c>
      <c r="N845" s="78"/>
      <c r="O845" s="78"/>
      <c r="P845" s="83"/>
      <c r="Q845" s="84"/>
      <c r="R845" s="84"/>
      <c r="S845" s="84"/>
      <c r="T845" s="85"/>
      <c r="U845" s="78"/>
      <c r="V845" s="78"/>
      <c r="W845" s="78"/>
      <c r="X845" s="86"/>
      <c r="Y845" s="86"/>
      <c r="Z845" s="87"/>
      <c r="AA845" s="88"/>
      <c r="AB845" s="89"/>
      <c r="AC845" s="90"/>
      <c r="AD845" s="94" t="s">
        <v>232</v>
      </c>
      <c r="AE845" s="89" t="s">
        <v>218</v>
      </c>
      <c r="AF845" s="95"/>
      <c r="AG845" s="96" t="s">
        <v>5265</v>
      </c>
    </row>
    <row r="846" spans="1:33" ht="46.5" customHeight="1" x14ac:dyDescent="0.25">
      <c r="A846" s="78" t="s">
        <v>5320</v>
      </c>
      <c r="B846" s="78" t="s">
        <v>3949</v>
      </c>
      <c r="C846" s="79" t="s">
        <v>3950</v>
      </c>
      <c r="D846" s="78" t="s">
        <v>2842</v>
      </c>
      <c r="E846" s="78" t="s">
        <v>2843</v>
      </c>
      <c r="F846" s="78" t="s">
        <v>494</v>
      </c>
      <c r="G846" s="92" t="s">
        <v>3951</v>
      </c>
      <c r="H846" s="92" t="s">
        <v>3952</v>
      </c>
      <c r="I846" s="78"/>
      <c r="J846" s="78"/>
      <c r="K846" s="80"/>
      <c r="L846" s="81">
        <v>1092.8399999999999</v>
      </c>
      <c r="M846" s="82">
        <v>1126.1300000000001</v>
      </c>
      <c r="N846" s="78"/>
      <c r="O846" s="78"/>
      <c r="P846" s="83"/>
      <c r="Q846" s="84"/>
      <c r="R846" s="84"/>
      <c r="S846" s="84"/>
      <c r="T846" s="85"/>
      <c r="U846" s="78"/>
      <c r="V846" s="78"/>
      <c r="W846" s="78"/>
      <c r="X846" s="86"/>
      <c r="Y846" s="86"/>
      <c r="Z846" s="87"/>
      <c r="AA846" s="88"/>
      <c r="AB846" s="89"/>
      <c r="AC846" s="90"/>
      <c r="AD846" s="91" t="str">
        <f>VLOOKUP($G846,'[1]datos totales (FINAL) 2022'!$A$2:$F$408,3,FALSE)</f>
        <v>SI</v>
      </c>
      <c r="AE846" s="78" t="str">
        <f>VLOOKUP($G846,'[1]datos totales (FINAL) 2022'!$A$2:$F$408,4,FALSE)</f>
        <v>OBJETIVO 4: GARANTIZAR UNA EDUCACIÓN INCLUSIVA, EQUITATIVA Y DE CALIDAD Y PROMOVER OPORTUNIDADES DE APRENDIZAJE DURANTE TODA LA VIDA PARA TODOS</v>
      </c>
      <c r="AF846" s="92">
        <f>VLOOKUP($G846,'[1]datos totales (FINAL) 2022'!$A$2:$F$408,5,FALSE)</f>
        <v>0</v>
      </c>
      <c r="AG846" s="93" t="str">
        <f>VLOOKUP($G846,'[1]datos totales (FINAL) 2022'!$A$2:$F$408,6,FALSE)</f>
        <v>También ODS 8</v>
      </c>
    </row>
    <row r="847" spans="1:33" ht="46.5" hidden="1" customHeight="1" x14ac:dyDescent="0.25">
      <c r="A847" s="78" t="s">
        <v>5320</v>
      </c>
      <c r="B847" s="78" t="s">
        <v>3949</v>
      </c>
      <c r="C847" s="79" t="s">
        <v>3950</v>
      </c>
      <c r="D847" s="78" t="s">
        <v>2969</v>
      </c>
      <c r="E847" s="78" t="s">
        <v>2843</v>
      </c>
      <c r="F847" s="78" t="s">
        <v>494</v>
      </c>
      <c r="G847" s="78" t="s">
        <v>3953</v>
      </c>
      <c r="H847" s="78" t="s">
        <v>3954</v>
      </c>
      <c r="I847" s="78"/>
      <c r="J847" s="78"/>
      <c r="K847" s="80"/>
      <c r="L847" s="81">
        <v>38639.21</v>
      </c>
      <c r="M847" s="82">
        <v>0</v>
      </c>
      <c r="N847" s="78"/>
      <c r="O847" s="78"/>
      <c r="P847" s="83"/>
      <c r="Q847" s="84"/>
      <c r="R847" s="84"/>
      <c r="S847" s="84"/>
      <c r="T847" s="85"/>
      <c r="U847" s="78"/>
      <c r="V847" s="78"/>
      <c r="W847" s="78"/>
      <c r="X847" s="86"/>
      <c r="Y847" s="86"/>
      <c r="Z847" s="87"/>
      <c r="AA847" s="88"/>
      <c r="AB847" s="89"/>
      <c r="AC847" s="90"/>
      <c r="AD847" s="94" t="s">
        <v>232</v>
      </c>
      <c r="AE847" s="89" t="s">
        <v>218</v>
      </c>
      <c r="AF847" s="95"/>
      <c r="AG847" s="96" t="s">
        <v>5265</v>
      </c>
    </row>
    <row r="848" spans="1:33" ht="46.5" customHeight="1" x14ac:dyDescent="0.25">
      <c r="A848" s="78" t="s">
        <v>5317</v>
      </c>
      <c r="B848" s="78" t="s">
        <v>3821</v>
      </c>
      <c r="C848" s="79" t="s">
        <v>3822</v>
      </c>
      <c r="D848" s="78" t="s">
        <v>2842</v>
      </c>
      <c r="E848" s="78" t="s">
        <v>2843</v>
      </c>
      <c r="F848" s="78" t="s">
        <v>494</v>
      </c>
      <c r="G848" s="92" t="s">
        <v>3823</v>
      </c>
      <c r="H848" s="92" t="s">
        <v>3824</v>
      </c>
      <c r="I848" s="78"/>
      <c r="J848" s="78"/>
      <c r="K848" s="80"/>
      <c r="L848" s="81">
        <v>4004.92</v>
      </c>
      <c r="M848" s="82">
        <v>3176.55</v>
      </c>
      <c r="N848" s="78"/>
      <c r="O848" s="78"/>
      <c r="P848" s="83"/>
      <c r="Q848" s="84"/>
      <c r="R848" s="84"/>
      <c r="S848" s="84"/>
      <c r="T848" s="85"/>
      <c r="U848" s="78"/>
      <c r="V848" s="78"/>
      <c r="W848" s="78"/>
      <c r="X848" s="86"/>
      <c r="Y848" s="86"/>
      <c r="Z848" s="87"/>
      <c r="AA848" s="88"/>
      <c r="AB848" s="89"/>
      <c r="AC848" s="90"/>
      <c r="AD848" s="91" t="str">
        <f>VLOOKUP($G848,'[1]datos totales (FINAL) 2022'!$A$2:$F$408,3,FALSE)</f>
        <v>SI</v>
      </c>
      <c r="AE848" s="78" t="str">
        <f>VLOOKUP($G848,'[1]datos totales (FINAL) 2022'!$A$2:$F$408,4,FALSE)</f>
        <v>OBJETIVO 4: GARANTIZAR UNA EDUCACIÓN INCLUSIVA, EQUITATIVA Y DE CALIDAD Y PROMOVER OPORTUNIDADES DE APRENDIZAJE DURANTE TODA LA VIDA PARA TODOS</v>
      </c>
      <c r="AF848" s="92">
        <f>VLOOKUP($G848,'[1]datos totales (FINAL) 2022'!$A$2:$F$408,5,FALSE)</f>
        <v>0</v>
      </c>
      <c r="AG848" s="93" t="str">
        <f>VLOOKUP($G848,'[1]datos totales (FINAL) 2022'!$A$2:$F$408,6,FALSE)</f>
        <v>También ODS 8</v>
      </c>
    </row>
    <row r="849" spans="1:33" ht="46.5" hidden="1" customHeight="1" x14ac:dyDescent="0.25">
      <c r="A849" s="78" t="s">
        <v>5317</v>
      </c>
      <c r="B849" s="78" t="s">
        <v>3821</v>
      </c>
      <c r="C849" s="79" t="s">
        <v>3822</v>
      </c>
      <c r="D849" s="78" t="s">
        <v>2815</v>
      </c>
      <c r="E849" s="78" t="s">
        <v>2843</v>
      </c>
      <c r="F849" s="78" t="s">
        <v>494</v>
      </c>
      <c r="G849" s="78" t="s">
        <v>3825</v>
      </c>
      <c r="H849" s="78" t="s">
        <v>3826</v>
      </c>
      <c r="I849" s="78"/>
      <c r="J849" s="78"/>
      <c r="K849" s="80"/>
      <c r="L849" s="81">
        <v>59413.26</v>
      </c>
      <c r="M849" s="82">
        <v>0</v>
      </c>
      <c r="N849" s="78"/>
      <c r="O849" s="78"/>
      <c r="P849" s="83"/>
      <c r="Q849" s="84"/>
      <c r="R849" s="84"/>
      <c r="S849" s="84"/>
      <c r="T849" s="85"/>
      <c r="U849" s="78"/>
      <c r="V849" s="78"/>
      <c r="W849" s="78"/>
      <c r="X849" s="86"/>
      <c r="Y849" s="86"/>
      <c r="Z849" s="87"/>
      <c r="AA849" s="88"/>
      <c r="AB849" s="89"/>
      <c r="AC849" s="90"/>
      <c r="AD849" s="94" t="s">
        <v>232</v>
      </c>
      <c r="AE849" s="89" t="s">
        <v>218</v>
      </c>
      <c r="AF849" s="95"/>
      <c r="AG849" s="96"/>
    </row>
    <row r="850" spans="1:33" ht="46.5" hidden="1" customHeight="1" x14ac:dyDescent="0.25">
      <c r="A850" s="78" t="s">
        <v>5317</v>
      </c>
      <c r="B850" s="78" t="s">
        <v>3821</v>
      </c>
      <c r="C850" s="79" t="s">
        <v>3822</v>
      </c>
      <c r="D850" s="78" t="s">
        <v>2924</v>
      </c>
      <c r="E850" s="78" t="s">
        <v>2843</v>
      </c>
      <c r="F850" s="78" t="s">
        <v>2383</v>
      </c>
      <c r="G850" s="78" t="s">
        <v>3827</v>
      </c>
      <c r="H850" s="78" t="s">
        <v>3727</v>
      </c>
      <c r="I850" s="78"/>
      <c r="J850" s="78"/>
      <c r="K850" s="80"/>
      <c r="L850" s="81">
        <v>4206.51</v>
      </c>
      <c r="M850" s="82">
        <v>0</v>
      </c>
      <c r="N850" s="78"/>
      <c r="O850" s="78"/>
      <c r="P850" s="83"/>
      <c r="Q850" s="84"/>
      <c r="R850" s="84"/>
      <c r="S850" s="84"/>
      <c r="T850" s="85"/>
      <c r="U850" s="78"/>
      <c r="V850" s="78"/>
      <c r="W850" s="78"/>
      <c r="X850" s="86"/>
      <c r="Y850" s="86"/>
      <c r="Z850" s="87"/>
      <c r="AA850" s="88"/>
      <c r="AB850" s="89"/>
      <c r="AC850" s="90"/>
      <c r="AD850" s="94" t="s">
        <v>232</v>
      </c>
      <c r="AE850" s="89" t="s">
        <v>225</v>
      </c>
      <c r="AF850" s="95" t="s">
        <v>5318</v>
      </c>
      <c r="AG850" s="96" t="s">
        <v>5180</v>
      </c>
    </row>
    <row r="851" spans="1:33" ht="46.5" customHeight="1" x14ac:dyDescent="0.25">
      <c r="A851" s="78" t="s">
        <v>5317</v>
      </c>
      <c r="B851" s="78" t="s">
        <v>3828</v>
      </c>
      <c r="C851" s="79" t="s">
        <v>3829</v>
      </c>
      <c r="D851" s="78" t="s">
        <v>2842</v>
      </c>
      <c r="E851" s="78" t="s">
        <v>2843</v>
      </c>
      <c r="F851" s="78" t="s">
        <v>494</v>
      </c>
      <c r="G851" s="92" t="s">
        <v>3830</v>
      </c>
      <c r="H851" s="92" t="s">
        <v>3831</v>
      </c>
      <c r="I851" s="78"/>
      <c r="J851" s="78"/>
      <c r="K851" s="80"/>
      <c r="L851" s="81">
        <v>2808.79</v>
      </c>
      <c r="M851" s="82">
        <v>2817.48</v>
      </c>
      <c r="N851" s="78"/>
      <c r="O851" s="78"/>
      <c r="P851" s="83"/>
      <c r="Q851" s="84"/>
      <c r="R851" s="84"/>
      <c r="S851" s="84"/>
      <c r="T851" s="85"/>
      <c r="U851" s="78"/>
      <c r="V851" s="78"/>
      <c r="W851" s="78"/>
      <c r="X851" s="86"/>
      <c r="Y851" s="86"/>
      <c r="Z851" s="87"/>
      <c r="AA851" s="88"/>
      <c r="AB851" s="89"/>
      <c r="AC851" s="90"/>
      <c r="AD851" s="91" t="str">
        <f>VLOOKUP($G851,'[1]datos totales (FINAL) 2022'!$A$2:$F$408,3,FALSE)</f>
        <v>SI</v>
      </c>
      <c r="AE851" s="78" t="str">
        <f>VLOOKUP($G851,'[1]datos totales (FINAL) 2022'!$A$2:$F$408,4,FALSE)</f>
        <v>OBJETIVO 4: GARANTIZAR UNA EDUCACIÓN INCLUSIVA, EQUITATIVA Y DE CALIDAD Y PROMOVER OPORTUNIDADES DE APRENDIZAJE DURANTE TODA LA VIDA PARA TODOS</v>
      </c>
      <c r="AF851" s="92">
        <f>VLOOKUP($G851,'[1]datos totales (FINAL) 2022'!$A$2:$F$408,5,FALSE)</f>
        <v>0</v>
      </c>
      <c r="AG851" s="93" t="str">
        <f>VLOOKUP($G851,'[1]datos totales (FINAL) 2022'!$A$2:$F$408,6,FALSE)</f>
        <v>También ODS 8</v>
      </c>
    </row>
    <row r="852" spans="1:33" ht="46.5" hidden="1" customHeight="1" x14ac:dyDescent="0.25">
      <c r="A852" s="78" t="s">
        <v>5317</v>
      </c>
      <c r="B852" s="78" t="s">
        <v>3828</v>
      </c>
      <c r="C852" s="79" t="s">
        <v>3829</v>
      </c>
      <c r="D852" s="78" t="s">
        <v>2815</v>
      </c>
      <c r="E852" s="78" t="s">
        <v>2843</v>
      </c>
      <c r="F852" s="78" t="s">
        <v>494</v>
      </c>
      <c r="G852" s="78" t="s">
        <v>3832</v>
      </c>
      <c r="H852" s="78" t="s">
        <v>3833</v>
      </c>
      <c r="I852" s="78"/>
      <c r="J852" s="78"/>
      <c r="K852" s="80"/>
      <c r="L852" s="81">
        <v>38977.32</v>
      </c>
      <c r="M852" s="82">
        <v>0</v>
      </c>
      <c r="N852" s="78"/>
      <c r="O852" s="78"/>
      <c r="P852" s="83"/>
      <c r="Q852" s="84"/>
      <c r="R852" s="84"/>
      <c r="S852" s="84"/>
      <c r="T852" s="85"/>
      <c r="U852" s="78"/>
      <c r="V852" s="78"/>
      <c r="W852" s="78"/>
      <c r="X852" s="86"/>
      <c r="Y852" s="86"/>
      <c r="Z852" s="87"/>
      <c r="AA852" s="88"/>
      <c r="AB852" s="89"/>
      <c r="AC852" s="90"/>
      <c r="AD852" s="94" t="s">
        <v>232</v>
      </c>
      <c r="AE852" s="89" t="s">
        <v>218</v>
      </c>
      <c r="AF852" s="95"/>
      <c r="AG852" s="96"/>
    </row>
    <row r="853" spans="1:33" ht="46.5" hidden="1" customHeight="1" x14ac:dyDescent="0.25">
      <c r="A853" s="78" t="s">
        <v>5317</v>
      </c>
      <c r="B853" s="78" t="s">
        <v>3828</v>
      </c>
      <c r="C853" s="79" t="s">
        <v>3829</v>
      </c>
      <c r="D853" s="78" t="s">
        <v>3728</v>
      </c>
      <c r="E853" s="78" t="s">
        <v>2843</v>
      </c>
      <c r="F853" s="78" t="s">
        <v>494</v>
      </c>
      <c r="G853" s="78" t="s">
        <v>3834</v>
      </c>
      <c r="H853" s="78" t="s">
        <v>3835</v>
      </c>
      <c r="I853" s="78"/>
      <c r="J853" s="78"/>
      <c r="K853" s="80"/>
      <c r="L853" s="81">
        <v>0</v>
      </c>
      <c r="M853" s="82">
        <v>0</v>
      </c>
      <c r="N853" s="78"/>
      <c r="O853" s="78"/>
      <c r="P853" s="83"/>
      <c r="Q853" s="84"/>
      <c r="R853" s="84"/>
      <c r="S853" s="84"/>
      <c r="T853" s="85"/>
      <c r="U853" s="78"/>
      <c r="V853" s="78"/>
      <c r="W853" s="78"/>
      <c r="X853" s="86"/>
      <c r="Y853" s="86"/>
      <c r="Z853" s="87"/>
      <c r="AA853" s="88"/>
      <c r="AB853" s="89"/>
      <c r="AC853" s="90"/>
      <c r="AD853" s="94" t="s">
        <v>232</v>
      </c>
      <c r="AE853" s="89" t="s">
        <v>218</v>
      </c>
      <c r="AF853" s="95"/>
      <c r="AG853" s="96"/>
    </row>
    <row r="854" spans="1:33" ht="46.5" customHeight="1" x14ac:dyDescent="0.25">
      <c r="A854" s="78" t="s">
        <v>5317</v>
      </c>
      <c r="B854" s="78" t="s">
        <v>3836</v>
      </c>
      <c r="C854" s="79" t="s">
        <v>3837</v>
      </c>
      <c r="D854" s="78" t="s">
        <v>2842</v>
      </c>
      <c r="E854" s="78" t="s">
        <v>2843</v>
      </c>
      <c r="F854" s="78" t="s">
        <v>494</v>
      </c>
      <c r="G854" s="92" t="s">
        <v>3838</v>
      </c>
      <c r="H854" s="92" t="s">
        <v>3839</v>
      </c>
      <c r="I854" s="78"/>
      <c r="J854" s="78"/>
      <c r="K854" s="80"/>
      <c r="L854" s="81">
        <v>2256.37</v>
      </c>
      <c r="M854" s="82">
        <v>2705.14</v>
      </c>
      <c r="N854" s="78"/>
      <c r="O854" s="78"/>
      <c r="P854" s="83"/>
      <c r="Q854" s="84"/>
      <c r="R854" s="84"/>
      <c r="S854" s="84"/>
      <c r="T854" s="85"/>
      <c r="U854" s="78"/>
      <c r="V854" s="78"/>
      <c r="W854" s="78"/>
      <c r="X854" s="86"/>
      <c r="Y854" s="86"/>
      <c r="Z854" s="87"/>
      <c r="AA854" s="88"/>
      <c r="AB854" s="89"/>
      <c r="AC854" s="90"/>
      <c r="AD854" s="91" t="str">
        <f>VLOOKUP($G854,'[1]datos totales (FINAL) 2022'!$A$2:$F$408,3,FALSE)</f>
        <v>SI</v>
      </c>
      <c r="AE854" s="78" t="str">
        <f>VLOOKUP($G854,'[1]datos totales (FINAL) 2022'!$A$2:$F$408,4,FALSE)</f>
        <v>OBJETIVO 4: GARANTIZAR UNA EDUCACIÓN INCLUSIVA, EQUITATIVA Y DE CALIDAD Y PROMOVER OPORTUNIDADES DE APRENDIZAJE DURANTE TODA LA VIDA PARA TODOS</v>
      </c>
      <c r="AF854" s="92">
        <f>VLOOKUP($G854,'[1]datos totales (FINAL) 2022'!$A$2:$F$408,5,FALSE)</f>
        <v>0</v>
      </c>
      <c r="AG854" s="93" t="str">
        <f>VLOOKUP($G854,'[1]datos totales (FINAL) 2022'!$A$2:$F$408,6,FALSE)</f>
        <v>También ODS 8</v>
      </c>
    </row>
    <row r="855" spans="1:33" ht="46.5" hidden="1" customHeight="1" x14ac:dyDescent="0.25">
      <c r="A855" s="78" t="s">
        <v>5317</v>
      </c>
      <c r="B855" s="78" t="s">
        <v>3836</v>
      </c>
      <c r="C855" s="79" t="s">
        <v>3837</v>
      </c>
      <c r="D855" s="78" t="s">
        <v>2815</v>
      </c>
      <c r="E855" s="78" t="s">
        <v>2843</v>
      </c>
      <c r="F855" s="78" t="s">
        <v>494</v>
      </c>
      <c r="G855" s="78" t="s">
        <v>3840</v>
      </c>
      <c r="H855" s="78" t="s">
        <v>3841</v>
      </c>
      <c r="I855" s="78"/>
      <c r="J855" s="78"/>
      <c r="K855" s="80"/>
      <c r="L855" s="81">
        <v>31528.33</v>
      </c>
      <c r="M855" s="82">
        <v>0</v>
      </c>
      <c r="N855" s="78"/>
      <c r="O855" s="78"/>
      <c r="P855" s="83"/>
      <c r="Q855" s="84"/>
      <c r="R855" s="84"/>
      <c r="S855" s="84"/>
      <c r="T855" s="85"/>
      <c r="U855" s="78"/>
      <c r="V855" s="78"/>
      <c r="W855" s="78"/>
      <c r="X855" s="86"/>
      <c r="Y855" s="86"/>
      <c r="Z855" s="87"/>
      <c r="AA855" s="88"/>
      <c r="AB855" s="89"/>
      <c r="AC855" s="90"/>
      <c r="AD855" s="94" t="s">
        <v>232</v>
      </c>
      <c r="AE855" s="89" t="s">
        <v>218</v>
      </c>
      <c r="AF855" s="95"/>
      <c r="AG855" s="96"/>
    </row>
    <row r="856" spans="1:33" ht="46.5" hidden="1" customHeight="1" x14ac:dyDescent="0.25">
      <c r="A856" s="78" t="s">
        <v>5317</v>
      </c>
      <c r="B856" s="78" t="s">
        <v>3836</v>
      </c>
      <c r="C856" s="79" t="s">
        <v>3837</v>
      </c>
      <c r="D856" s="78" t="s">
        <v>2924</v>
      </c>
      <c r="E856" s="78" t="s">
        <v>2843</v>
      </c>
      <c r="F856" s="78" t="s">
        <v>2383</v>
      </c>
      <c r="G856" s="78" t="s">
        <v>3842</v>
      </c>
      <c r="H856" s="78" t="s">
        <v>3727</v>
      </c>
      <c r="I856" s="78"/>
      <c r="J856" s="78"/>
      <c r="K856" s="80"/>
      <c r="L856" s="81">
        <v>306.57</v>
      </c>
      <c r="M856" s="82">
        <v>0</v>
      </c>
      <c r="N856" s="78"/>
      <c r="O856" s="78"/>
      <c r="P856" s="83"/>
      <c r="Q856" s="84"/>
      <c r="R856" s="84"/>
      <c r="S856" s="84"/>
      <c r="T856" s="85"/>
      <c r="U856" s="78"/>
      <c r="V856" s="78"/>
      <c r="W856" s="78"/>
      <c r="X856" s="86"/>
      <c r="Y856" s="86"/>
      <c r="Z856" s="87"/>
      <c r="AA856" s="88"/>
      <c r="AB856" s="89"/>
      <c r="AC856" s="90"/>
      <c r="AD856" s="94" t="s">
        <v>232</v>
      </c>
      <c r="AE856" s="89" t="s">
        <v>225</v>
      </c>
      <c r="AF856" s="95" t="s">
        <v>5318</v>
      </c>
      <c r="AG856" s="96" t="s">
        <v>5180</v>
      </c>
    </row>
    <row r="857" spans="1:33" ht="46.5" customHeight="1" x14ac:dyDescent="0.25">
      <c r="A857" s="78" t="s">
        <v>4109</v>
      </c>
      <c r="B857" s="78" t="s">
        <v>4138</v>
      </c>
      <c r="C857" s="79" t="s">
        <v>145</v>
      </c>
      <c r="D857" s="78" t="s">
        <v>2845</v>
      </c>
      <c r="E857" s="78" t="s">
        <v>2843</v>
      </c>
      <c r="F857" s="78" t="s">
        <v>494</v>
      </c>
      <c r="G857" s="92" t="s">
        <v>4139</v>
      </c>
      <c r="H857" s="92" t="s">
        <v>4140</v>
      </c>
      <c r="I857" s="78"/>
      <c r="J857" s="78"/>
      <c r="K857" s="80"/>
      <c r="L857" s="81">
        <v>4500</v>
      </c>
      <c r="M857" s="82">
        <v>5500</v>
      </c>
      <c r="N857" s="78"/>
      <c r="O857" s="78"/>
      <c r="P857" s="83"/>
      <c r="Q857" s="84"/>
      <c r="R857" s="84"/>
      <c r="S857" s="84"/>
      <c r="T857" s="85"/>
      <c r="U857" s="78"/>
      <c r="V857" s="78"/>
      <c r="W857" s="78"/>
      <c r="X857" s="86"/>
      <c r="Y857" s="86"/>
      <c r="Z857" s="87"/>
      <c r="AA857" s="88"/>
      <c r="AB857" s="89"/>
      <c r="AC857" s="90"/>
      <c r="AD857" s="91" t="str">
        <f>VLOOKUP($G857,'[1]datos totales (FINAL) 2022'!$A$2:$F$408,3,FALSE)</f>
        <v>SI</v>
      </c>
      <c r="AE857" s="78" t="str">
        <f>VLOOKUP($G857,'[1]datos totales (FINAL) 2022'!$A$2:$F$408,4,FALSE)</f>
        <v>OBJETIVO 16: PROMOVER SOCIEDADES JUSTAS, PACÍFICAS E INCLUSIVAS</v>
      </c>
      <c r="AF857" s="92">
        <f>VLOOKUP($G857,'[1]datos totales (FINAL) 2022'!$A$2:$F$408,5,FALSE)</f>
        <v>0</v>
      </c>
      <c r="AG857" s="93">
        <f>VLOOKUP($G857,'[1]datos totales (FINAL) 2022'!$A$2:$F$408,6,FALSE)</f>
        <v>0</v>
      </c>
    </row>
    <row r="858" spans="1:33" ht="46.5" customHeight="1" x14ac:dyDescent="0.25">
      <c r="A858" s="78" t="s">
        <v>4109</v>
      </c>
      <c r="B858" s="78" t="s">
        <v>4138</v>
      </c>
      <c r="C858" s="79" t="s">
        <v>145</v>
      </c>
      <c r="D858" s="78" t="s">
        <v>2848</v>
      </c>
      <c r="E858" s="78" t="s">
        <v>2843</v>
      </c>
      <c r="F858" s="78" t="s">
        <v>4141</v>
      </c>
      <c r="G858" s="92" t="s">
        <v>4142</v>
      </c>
      <c r="H858" s="92" t="s">
        <v>4143</v>
      </c>
      <c r="I858" s="78" t="s">
        <v>2606</v>
      </c>
      <c r="J858" s="78" t="s">
        <v>2607</v>
      </c>
      <c r="K858" s="80" t="s">
        <v>145</v>
      </c>
      <c r="L858" s="81">
        <v>3700</v>
      </c>
      <c r="M858" s="82">
        <v>6000</v>
      </c>
      <c r="N858" s="78" t="s">
        <v>109</v>
      </c>
      <c r="O858" s="78" t="s">
        <v>2608</v>
      </c>
      <c r="P858" s="83"/>
      <c r="Q858" s="84"/>
      <c r="R858" s="84"/>
      <c r="S858" s="84"/>
      <c r="T858" s="85"/>
      <c r="U858" s="78"/>
      <c r="V858" s="78"/>
      <c r="W858" s="78"/>
      <c r="X858" s="86">
        <v>3700</v>
      </c>
      <c r="Y858" s="86">
        <v>3700</v>
      </c>
      <c r="Z858" s="87">
        <v>6000</v>
      </c>
      <c r="AA858" s="88">
        <v>-2300</v>
      </c>
      <c r="AB858" s="89" t="s">
        <v>2613</v>
      </c>
      <c r="AC858" s="90"/>
      <c r="AD858" s="91" t="str">
        <f>VLOOKUP($G858,'[1]datos totales (FINAL) 2022'!$A$2:$F$408,3,FALSE)</f>
        <v>NO</v>
      </c>
      <c r="AE858" s="78">
        <f>VLOOKUP($G858,'[1]datos totales (FINAL) 2022'!$A$2:$F$408,4,FALSE)</f>
        <v>0</v>
      </c>
      <c r="AF858" s="92">
        <f>VLOOKUP($G858,'[1]datos totales (FINAL) 2022'!$A$2:$F$408,5,FALSE)</f>
        <v>0</v>
      </c>
      <c r="AG858" s="93">
        <f>VLOOKUP($G858,'[1]datos totales (FINAL) 2022'!$A$2:$F$408,6,FALSE)</f>
        <v>0</v>
      </c>
    </row>
    <row r="859" spans="1:33" ht="46.5" hidden="1" customHeight="1" x14ac:dyDescent="0.25">
      <c r="A859" s="78" t="s">
        <v>4109</v>
      </c>
      <c r="B859" s="78" t="s">
        <v>4138</v>
      </c>
      <c r="C859" s="79" t="s">
        <v>145</v>
      </c>
      <c r="D859" s="78" t="s">
        <v>2851</v>
      </c>
      <c r="E859" s="78" t="s">
        <v>2843</v>
      </c>
      <c r="F859" s="78" t="s">
        <v>4144</v>
      </c>
      <c r="G859" s="78" t="s">
        <v>4145</v>
      </c>
      <c r="H859" s="78" t="s">
        <v>4146</v>
      </c>
      <c r="I859" s="78"/>
      <c r="J859" s="78"/>
      <c r="K859" s="80"/>
      <c r="L859" s="81">
        <v>0</v>
      </c>
      <c r="M859" s="82">
        <v>0</v>
      </c>
      <c r="N859" s="78"/>
      <c r="O859" s="78"/>
      <c r="P859" s="83"/>
      <c r="Q859" s="84"/>
      <c r="R859" s="84"/>
      <c r="S859" s="84"/>
      <c r="T859" s="85"/>
      <c r="U859" s="78"/>
      <c r="V859" s="78"/>
      <c r="W859" s="78"/>
      <c r="X859" s="86"/>
      <c r="Y859" s="86"/>
      <c r="Z859" s="87"/>
      <c r="AA859" s="88"/>
      <c r="AB859" s="89"/>
      <c r="AC859" s="90"/>
      <c r="AD859" s="94" t="s">
        <v>232</v>
      </c>
      <c r="AE859" s="89" t="s">
        <v>218</v>
      </c>
      <c r="AF859" s="95"/>
      <c r="AG859" s="96" t="s">
        <v>5243</v>
      </c>
    </row>
    <row r="860" spans="1:33" ht="46.5" customHeight="1" x14ac:dyDescent="0.25">
      <c r="A860" s="78" t="s">
        <v>4109</v>
      </c>
      <c r="B860" s="78" t="s">
        <v>4138</v>
      </c>
      <c r="C860" s="79" t="s">
        <v>145</v>
      </c>
      <c r="D860" s="78" t="s">
        <v>2854</v>
      </c>
      <c r="E860" s="78" t="s">
        <v>2843</v>
      </c>
      <c r="F860" s="78" t="s">
        <v>3656</v>
      </c>
      <c r="G860" s="92" t="s">
        <v>4147</v>
      </c>
      <c r="H860" s="92" t="s">
        <v>4148</v>
      </c>
      <c r="I860" s="78" t="s">
        <v>2609</v>
      </c>
      <c r="J860" s="78" t="s">
        <v>2610</v>
      </c>
      <c r="K860" s="80" t="s">
        <v>145</v>
      </c>
      <c r="L860" s="81">
        <v>0</v>
      </c>
      <c r="M860" s="82">
        <v>5000</v>
      </c>
      <c r="N860" s="78" t="s">
        <v>109</v>
      </c>
      <c r="O860" s="78" t="s">
        <v>2611</v>
      </c>
      <c r="P860" s="83"/>
      <c r="Q860" s="84"/>
      <c r="R860" s="84"/>
      <c r="S860" s="84"/>
      <c r="T860" s="85"/>
      <c r="U860" s="78"/>
      <c r="V860" s="78"/>
      <c r="W860" s="78"/>
      <c r="X860" s="86"/>
      <c r="Y860" s="86"/>
      <c r="Z860" s="87">
        <v>5000</v>
      </c>
      <c r="AA860" s="88">
        <v>-5000</v>
      </c>
      <c r="AB860" s="89" t="s">
        <v>2614</v>
      </c>
      <c r="AC860" s="90"/>
      <c r="AD860" s="91" t="str">
        <f>VLOOKUP($G860,'[1]datos totales (FINAL) 2022'!$A$2:$F$408,3,FALSE)</f>
        <v>NO</v>
      </c>
      <c r="AE860" s="78">
        <f>VLOOKUP($G860,'[1]datos totales (FINAL) 2022'!$A$2:$F$408,4,FALSE)</f>
        <v>0</v>
      </c>
      <c r="AF860" s="92">
        <f>VLOOKUP($G860,'[1]datos totales (FINAL) 2022'!$A$2:$F$408,5,FALSE)</f>
        <v>0</v>
      </c>
      <c r="AG860" s="93">
        <f>VLOOKUP($G860,'[1]datos totales (FINAL) 2022'!$A$2:$F$408,6,FALSE)</f>
        <v>0</v>
      </c>
    </row>
    <row r="861" spans="1:33" ht="46.5" customHeight="1" x14ac:dyDescent="0.25">
      <c r="A861" s="78" t="s">
        <v>4109</v>
      </c>
      <c r="B861" s="78" t="s">
        <v>4138</v>
      </c>
      <c r="C861" s="79" t="s">
        <v>145</v>
      </c>
      <c r="D861" s="78" t="s">
        <v>2859</v>
      </c>
      <c r="E861" s="78" t="s">
        <v>2843</v>
      </c>
      <c r="F861" s="78" t="s">
        <v>494</v>
      </c>
      <c r="G861" s="92" t="s">
        <v>4149</v>
      </c>
      <c r="H861" s="92" t="s">
        <v>4150</v>
      </c>
      <c r="I861" s="78" t="s">
        <v>2603</v>
      </c>
      <c r="J861" s="78" t="s">
        <v>2604</v>
      </c>
      <c r="K861" s="80" t="s">
        <v>145</v>
      </c>
      <c r="L861" s="81">
        <v>16000</v>
      </c>
      <c r="M861" s="82">
        <v>25000</v>
      </c>
      <c r="N861" s="78" t="s">
        <v>109</v>
      </c>
      <c r="O861" s="78" t="s">
        <v>2605</v>
      </c>
      <c r="P861" s="83"/>
      <c r="Q861" s="84"/>
      <c r="R861" s="84"/>
      <c r="S861" s="84"/>
      <c r="T861" s="85"/>
      <c r="U861" s="78"/>
      <c r="V861" s="78"/>
      <c r="W861" s="78"/>
      <c r="X861" s="86">
        <v>24200</v>
      </c>
      <c r="Y861" s="86">
        <v>7000</v>
      </c>
      <c r="Z861" s="87">
        <v>25000</v>
      </c>
      <c r="AA861" s="88">
        <v>-800</v>
      </c>
      <c r="AB861" s="89" t="s">
        <v>2612</v>
      </c>
      <c r="AC861" s="90"/>
      <c r="AD861" s="91" t="str">
        <f>VLOOKUP($G861,'[1]datos totales (FINAL) 2022'!$A$2:$F$408,3,FALSE)</f>
        <v>SI</v>
      </c>
      <c r="AE861" s="78" t="str">
        <f>VLOOKUP($G861,'[1]datos totales (FINAL) 2022'!$A$2:$F$408,4,FALSE)</f>
        <v>OBJETIVO 16: PROMOVER SOCIEDADES JUSTAS, PACÍFICAS E INCLUSIVAS</v>
      </c>
      <c r="AF861" s="92" t="str">
        <f>VLOOKUP($G861,'[1]datos totales (FINAL) 2022'!$A$2:$F$408,5,FALSE)</f>
        <v>Meta 16.6</v>
      </c>
      <c r="AG861" s="93">
        <f>VLOOKUP($G861,'[1]datos totales (FINAL) 2022'!$A$2:$F$408,6,FALSE)</f>
        <v>0</v>
      </c>
    </row>
    <row r="862" spans="1:33" ht="46.5" customHeight="1" x14ac:dyDescent="0.25">
      <c r="A862" s="78" t="s">
        <v>5317</v>
      </c>
      <c r="B862" s="78" t="s">
        <v>3843</v>
      </c>
      <c r="C862" s="79" t="s">
        <v>3844</v>
      </c>
      <c r="D862" s="78" t="s">
        <v>2842</v>
      </c>
      <c r="E862" s="78" t="s">
        <v>2843</v>
      </c>
      <c r="F862" s="78" t="s">
        <v>494</v>
      </c>
      <c r="G862" s="92" t="s">
        <v>3845</v>
      </c>
      <c r="H862" s="92" t="s">
        <v>3846</v>
      </c>
      <c r="I862" s="78"/>
      <c r="J862" s="78"/>
      <c r="K862" s="80"/>
      <c r="L862" s="81">
        <v>2272.0100000000002</v>
      </c>
      <c r="M862" s="82">
        <v>3470.98</v>
      </c>
      <c r="N862" s="78"/>
      <c r="O862" s="78"/>
      <c r="P862" s="83"/>
      <c r="Q862" s="84"/>
      <c r="R862" s="84"/>
      <c r="S862" s="84"/>
      <c r="T862" s="85"/>
      <c r="U862" s="78"/>
      <c r="V862" s="78"/>
      <c r="W862" s="78"/>
      <c r="X862" s="86"/>
      <c r="Y862" s="86"/>
      <c r="Z862" s="87"/>
      <c r="AA862" s="88"/>
      <c r="AB862" s="89"/>
      <c r="AC862" s="90"/>
      <c r="AD862" s="91" t="str">
        <f>VLOOKUP($G862,'[1]datos totales (FINAL) 2022'!$A$2:$F$408,3,FALSE)</f>
        <v>SI</v>
      </c>
      <c r="AE862" s="78" t="str">
        <f>VLOOKUP($G862,'[1]datos totales (FINAL) 2022'!$A$2:$F$408,4,FALSE)</f>
        <v>OBJETIVO 4: GARANTIZAR UNA EDUCACIÓN INCLUSIVA, EQUITATIVA Y DE CALIDAD Y PROMOVER OPORTUNIDADES DE APRENDIZAJE DURANTE TODA LA VIDA PARA TODOS</v>
      </c>
      <c r="AF862" s="92">
        <f>VLOOKUP($G862,'[1]datos totales (FINAL) 2022'!$A$2:$F$408,5,FALSE)</f>
        <v>0</v>
      </c>
      <c r="AG862" s="93" t="str">
        <f>VLOOKUP($G862,'[1]datos totales (FINAL) 2022'!$A$2:$F$408,6,FALSE)</f>
        <v>También ODS 9</v>
      </c>
    </row>
    <row r="863" spans="1:33" ht="46.5" hidden="1" customHeight="1" x14ac:dyDescent="0.25">
      <c r="A863" s="78" t="s">
        <v>5317</v>
      </c>
      <c r="B863" s="78" t="s">
        <v>3843</v>
      </c>
      <c r="C863" s="79" t="s">
        <v>3844</v>
      </c>
      <c r="D863" s="78" t="s">
        <v>2815</v>
      </c>
      <c r="E863" s="78" t="s">
        <v>2843</v>
      </c>
      <c r="F863" s="78" t="s">
        <v>494</v>
      </c>
      <c r="G863" s="78" t="s">
        <v>3847</v>
      </c>
      <c r="H863" s="78" t="s">
        <v>3848</v>
      </c>
      <c r="I863" s="78"/>
      <c r="J863" s="78"/>
      <c r="K863" s="80"/>
      <c r="L863" s="81">
        <v>49423.39</v>
      </c>
      <c r="M863" s="82">
        <v>0</v>
      </c>
      <c r="N863" s="78"/>
      <c r="O863" s="78"/>
      <c r="P863" s="83"/>
      <c r="Q863" s="84"/>
      <c r="R863" s="84"/>
      <c r="S863" s="84"/>
      <c r="T863" s="85"/>
      <c r="U863" s="78"/>
      <c r="V863" s="78"/>
      <c r="W863" s="78"/>
      <c r="X863" s="86"/>
      <c r="Y863" s="86"/>
      <c r="Z863" s="87"/>
      <c r="AA863" s="88"/>
      <c r="AB863" s="89"/>
      <c r="AC863" s="90"/>
      <c r="AD863" s="94" t="s">
        <v>232</v>
      </c>
      <c r="AE863" s="89" t="s">
        <v>218</v>
      </c>
      <c r="AF863" s="95"/>
      <c r="AG863" s="96"/>
    </row>
    <row r="864" spans="1:33" ht="46.5" hidden="1" customHeight="1" x14ac:dyDescent="0.25">
      <c r="A864" s="78" t="s">
        <v>5317</v>
      </c>
      <c r="B864" s="78" t="s">
        <v>3843</v>
      </c>
      <c r="C864" s="79" t="s">
        <v>3844</v>
      </c>
      <c r="D864" s="78" t="s">
        <v>2924</v>
      </c>
      <c r="E864" s="78" t="s">
        <v>2843</v>
      </c>
      <c r="F864" s="78" t="s">
        <v>2383</v>
      </c>
      <c r="G864" s="78" t="s">
        <v>3849</v>
      </c>
      <c r="H864" s="78" t="s">
        <v>3727</v>
      </c>
      <c r="I864" s="78"/>
      <c r="J864" s="78"/>
      <c r="K864" s="80"/>
      <c r="L864" s="81">
        <v>1788.6</v>
      </c>
      <c r="M864" s="82">
        <v>0</v>
      </c>
      <c r="N864" s="78"/>
      <c r="O864" s="78"/>
      <c r="P864" s="83"/>
      <c r="Q864" s="84"/>
      <c r="R864" s="84"/>
      <c r="S864" s="84"/>
      <c r="T864" s="85"/>
      <c r="U864" s="78"/>
      <c r="V864" s="78"/>
      <c r="W864" s="78"/>
      <c r="X864" s="86"/>
      <c r="Y864" s="86"/>
      <c r="Z864" s="87"/>
      <c r="AA864" s="88"/>
      <c r="AB864" s="89"/>
      <c r="AC864" s="90"/>
      <c r="AD864" s="94" t="s">
        <v>232</v>
      </c>
      <c r="AE864" s="89" t="s">
        <v>225</v>
      </c>
      <c r="AF864" s="95" t="s">
        <v>5318</v>
      </c>
      <c r="AG864" s="96" t="s">
        <v>5180</v>
      </c>
    </row>
    <row r="865" spans="1:33" ht="46.5" customHeight="1" x14ac:dyDescent="0.25">
      <c r="A865" s="78" t="s">
        <v>5317</v>
      </c>
      <c r="B865" s="78" t="s">
        <v>3850</v>
      </c>
      <c r="C865" s="79" t="s">
        <v>3851</v>
      </c>
      <c r="D865" s="78" t="s">
        <v>2842</v>
      </c>
      <c r="E865" s="78" t="s">
        <v>2843</v>
      </c>
      <c r="F865" s="78" t="s">
        <v>494</v>
      </c>
      <c r="G865" s="92" t="s">
        <v>3852</v>
      </c>
      <c r="H865" s="92" t="s">
        <v>3853</v>
      </c>
      <c r="I865" s="78"/>
      <c r="J865" s="78"/>
      <c r="K865" s="80"/>
      <c r="L865" s="81">
        <v>2174.2199999999998</v>
      </c>
      <c r="M865" s="82">
        <v>2059.19</v>
      </c>
      <c r="N865" s="78"/>
      <c r="O865" s="78"/>
      <c r="P865" s="83"/>
      <c r="Q865" s="84"/>
      <c r="R865" s="84"/>
      <c r="S865" s="84"/>
      <c r="T865" s="85"/>
      <c r="U865" s="78"/>
      <c r="V865" s="78"/>
      <c r="W865" s="78"/>
      <c r="X865" s="86"/>
      <c r="Y865" s="86"/>
      <c r="Z865" s="87"/>
      <c r="AA865" s="88"/>
      <c r="AB865" s="89"/>
      <c r="AC865" s="90"/>
      <c r="AD865" s="91" t="str">
        <f>VLOOKUP($G865,'[1]datos totales (FINAL) 2022'!$A$2:$F$408,3,FALSE)</f>
        <v>SI</v>
      </c>
      <c r="AE865" s="78" t="str">
        <f>VLOOKUP($G865,'[1]datos totales (FINAL) 2022'!$A$2:$F$408,4,FALSE)</f>
        <v>OBJETIVO 4: GARANTIZAR UNA EDUCACIÓN INCLUSIVA, EQUITATIVA Y DE CALIDAD Y PROMOVER OPORTUNIDADES DE APRENDIZAJE DURANTE TODA LA VIDA PARA TODOS</v>
      </c>
      <c r="AF865" s="92">
        <f>VLOOKUP($G865,'[1]datos totales (FINAL) 2022'!$A$2:$F$408,5,FALSE)</f>
        <v>0</v>
      </c>
      <c r="AG865" s="93" t="str">
        <f>VLOOKUP($G865,'[1]datos totales (FINAL) 2022'!$A$2:$F$408,6,FALSE)</f>
        <v>También ODS 9</v>
      </c>
    </row>
    <row r="866" spans="1:33" ht="46.5" hidden="1" customHeight="1" x14ac:dyDescent="0.25">
      <c r="A866" s="78" t="s">
        <v>5317</v>
      </c>
      <c r="B866" s="78" t="s">
        <v>3850</v>
      </c>
      <c r="C866" s="79" t="s">
        <v>3851</v>
      </c>
      <c r="D866" s="78" t="s">
        <v>2815</v>
      </c>
      <c r="E866" s="78" t="s">
        <v>2843</v>
      </c>
      <c r="F866" s="78" t="s">
        <v>494</v>
      </c>
      <c r="G866" s="78" t="s">
        <v>3854</v>
      </c>
      <c r="H866" s="78" t="s">
        <v>3855</v>
      </c>
      <c r="I866" s="78"/>
      <c r="J866" s="78"/>
      <c r="K866" s="80"/>
      <c r="L866" s="81">
        <v>33418.129999999997</v>
      </c>
      <c r="M866" s="82">
        <v>0</v>
      </c>
      <c r="N866" s="78"/>
      <c r="O866" s="78"/>
      <c r="P866" s="83"/>
      <c r="Q866" s="84"/>
      <c r="R866" s="84"/>
      <c r="S866" s="84"/>
      <c r="T866" s="85"/>
      <c r="U866" s="78"/>
      <c r="V866" s="78"/>
      <c r="W866" s="78"/>
      <c r="X866" s="86"/>
      <c r="Y866" s="86"/>
      <c r="Z866" s="87"/>
      <c r="AA866" s="88"/>
      <c r="AB866" s="89"/>
      <c r="AC866" s="90"/>
      <c r="AD866" s="94" t="s">
        <v>232</v>
      </c>
      <c r="AE866" s="89" t="s">
        <v>218</v>
      </c>
      <c r="AF866" s="95"/>
      <c r="AG866" s="96"/>
    </row>
    <row r="867" spans="1:33" ht="46.5" customHeight="1" x14ac:dyDescent="0.25">
      <c r="A867" s="78" t="s">
        <v>5317</v>
      </c>
      <c r="B867" s="78" t="s">
        <v>3850</v>
      </c>
      <c r="C867" s="79" t="s">
        <v>3851</v>
      </c>
      <c r="D867" s="78" t="s">
        <v>3728</v>
      </c>
      <c r="E867" s="78" t="s">
        <v>2843</v>
      </c>
      <c r="F867" s="78" t="s">
        <v>494</v>
      </c>
      <c r="G867" s="92" t="s">
        <v>3856</v>
      </c>
      <c r="H867" s="92" t="s">
        <v>3857</v>
      </c>
      <c r="I867" s="78"/>
      <c r="J867" s="78"/>
      <c r="K867" s="80"/>
      <c r="L867" s="81">
        <v>11285</v>
      </c>
      <c r="M867" s="82">
        <v>4000</v>
      </c>
      <c r="N867" s="78"/>
      <c r="O867" s="78"/>
      <c r="P867" s="83"/>
      <c r="Q867" s="84"/>
      <c r="R867" s="84"/>
      <c r="S867" s="84"/>
      <c r="T867" s="85"/>
      <c r="U867" s="78"/>
      <c r="V867" s="78"/>
      <c r="W867" s="78"/>
      <c r="X867" s="86"/>
      <c r="Y867" s="86"/>
      <c r="Z867" s="87"/>
      <c r="AA867" s="88"/>
      <c r="AB867" s="89"/>
      <c r="AC867" s="90"/>
      <c r="AD867" s="94" t="s">
        <v>232</v>
      </c>
      <c r="AE867" s="89" t="s">
        <v>218</v>
      </c>
      <c r="AF867" s="95"/>
      <c r="AG867" s="96"/>
    </row>
    <row r="868" spans="1:33" ht="46.5" customHeight="1" x14ac:dyDescent="0.25">
      <c r="A868" s="78" t="s">
        <v>5317</v>
      </c>
      <c r="B868" s="78" t="s">
        <v>3858</v>
      </c>
      <c r="C868" s="79" t="s">
        <v>3859</v>
      </c>
      <c r="D868" s="78" t="s">
        <v>2842</v>
      </c>
      <c r="E868" s="78" t="s">
        <v>2843</v>
      </c>
      <c r="F868" s="78" t="s">
        <v>494</v>
      </c>
      <c r="G868" s="92" t="s">
        <v>3860</v>
      </c>
      <c r="H868" s="92" t="s">
        <v>3861</v>
      </c>
      <c r="I868" s="78"/>
      <c r="J868" s="78"/>
      <c r="K868" s="80"/>
      <c r="L868" s="81">
        <v>1125.2</v>
      </c>
      <c r="M868" s="82">
        <v>2514.02</v>
      </c>
      <c r="N868" s="78"/>
      <c r="O868" s="78"/>
      <c r="P868" s="83"/>
      <c r="Q868" s="84"/>
      <c r="R868" s="84"/>
      <c r="S868" s="84"/>
      <c r="T868" s="85"/>
      <c r="U868" s="78"/>
      <c r="V868" s="78"/>
      <c r="W868" s="78"/>
      <c r="X868" s="86"/>
      <c r="Y868" s="86"/>
      <c r="Z868" s="87"/>
      <c r="AA868" s="88"/>
      <c r="AB868" s="89"/>
      <c r="AC868" s="90"/>
      <c r="AD868" s="91" t="str">
        <f>VLOOKUP($G868,'[1]datos totales (FINAL) 2022'!$A$2:$F$408,3,FALSE)</f>
        <v>SI</v>
      </c>
      <c r="AE868" s="78" t="str">
        <f>VLOOKUP($G868,'[1]datos totales (FINAL) 2022'!$A$2:$F$408,4,FALSE)</f>
        <v>OBJETIVO 4: GARANTIZAR UNA EDUCACIÓN INCLUSIVA, EQUITATIVA Y DE CALIDAD Y PROMOVER OPORTUNIDADES DE APRENDIZAJE DURANTE TODA LA VIDA PARA TODOS</v>
      </c>
      <c r="AF868" s="92">
        <f>VLOOKUP($G868,'[1]datos totales (FINAL) 2022'!$A$2:$F$408,5,FALSE)</f>
        <v>0</v>
      </c>
      <c r="AG868" s="93" t="str">
        <f>VLOOKUP($G868,'[1]datos totales (FINAL) 2022'!$A$2:$F$408,6,FALSE)</f>
        <v>También ODS 9</v>
      </c>
    </row>
    <row r="869" spans="1:33" ht="46.5" hidden="1" customHeight="1" x14ac:dyDescent="0.25">
      <c r="A869" s="78" t="s">
        <v>5317</v>
      </c>
      <c r="B869" s="78" t="s">
        <v>3858</v>
      </c>
      <c r="C869" s="79" t="s">
        <v>3859</v>
      </c>
      <c r="D869" s="78" t="s">
        <v>2815</v>
      </c>
      <c r="E869" s="78" t="s">
        <v>2843</v>
      </c>
      <c r="F869" s="78" t="s">
        <v>494</v>
      </c>
      <c r="G869" s="78" t="s">
        <v>3862</v>
      </c>
      <c r="H869" s="78" t="s">
        <v>3863</v>
      </c>
      <c r="I869" s="78"/>
      <c r="J869" s="78"/>
      <c r="K869" s="80"/>
      <c r="L869" s="81">
        <v>30769.86</v>
      </c>
      <c r="M869" s="82">
        <v>0</v>
      </c>
      <c r="N869" s="78"/>
      <c r="O869" s="78"/>
      <c r="P869" s="83"/>
      <c r="Q869" s="84"/>
      <c r="R869" s="84"/>
      <c r="S869" s="84"/>
      <c r="T869" s="85"/>
      <c r="U869" s="78"/>
      <c r="V869" s="78"/>
      <c r="W869" s="78"/>
      <c r="X869" s="86"/>
      <c r="Y869" s="86"/>
      <c r="Z869" s="87"/>
      <c r="AA869" s="88"/>
      <c r="AB869" s="89"/>
      <c r="AC869" s="90"/>
      <c r="AD869" s="94" t="s">
        <v>232</v>
      </c>
      <c r="AE869" s="89" t="s">
        <v>218</v>
      </c>
      <c r="AF869" s="95"/>
      <c r="AG869" s="96"/>
    </row>
    <row r="870" spans="1:33" ht="46.5" hidden="1" customHeight="1" x14ac:dyDescent="0.25">
      <c r="A870" s="78" t="s">
        <v>5317</v>
      </c>
      <c r="B870" s="78" t="s">
        <v>3858</v>
      </c>
      <c r="C870" s="79" t="s">
        <v>3859</v>
      </c>
      <c r="D870" s="78" t="s">
        <v>2924</v>
      </c>
      <c r="E870" s="78" t="s">
        <v>2843</v>
      </c>
      <c r="F870" s="78" t="s">
        <v>2383</v>
      </c>
      <c r="G870" s="78" t="s">
        <v>3864</v>
      </c>
      <c r="H870" s="78" t="s">
        <v>3727</v>
      </c>
      <c r="I870" s="78"/>
      <c r="J870" s="78"/>
      <c r="K870" s="80"/>
      <c r="L870" s="81">
        <v>1841.4</v>
      </c>
      <c r="M870" s="82">
        <v>0</v>
      </c>
      <c r="N870" s="78"/>
      <c r="O870" s="78"/>
      <c r="P870" s="83"/>
      <c r="Q870" s="84"/>
      <c r="R870" s="84"/>
      <c r="S870" s="84"/>
      <c r="T870" s="85"/>
      <c r="U870" s="78"/>
      <c r="V870" s="78"/>
      <c r="W870" s="78"/>
      <c r="X870" s="86"/>
      <c r="Y870" s="86"/>
      <c r="Z870" s="87"/>
      <c r="AA870" s="88"/>
      <c r="AB870" s="89"/>
      <c r="AC870" s="90"/>
      <c r="AD870" s="94" t="s">
        <v>232</v>
      </c>
      <c r="AE870" s="89" t="s">
        <v>225</v>
      </c>
      <c r="AF870" s="95" t="s">
        <v>5318</v>
      </c>
      <c r="AG870" s="96" t="s">
        <v>5180</v>
      </c>
    </row>
    <row r="871" spans="1:33" ht="46.5" customHeight="1" x14ac:dyDescent="0.25">
      <c r="A871" s="78" t="s">
        <v>3463</v>
      </c>
      <c r="B871" s="78" t="s">
        <v>3574</v>
      </c>
      <c r="C871" s="79" t="s">
        <v>146</v>
      </c>
      <c r="D871" s="78" t="s">
        <v>2845</v>
      </c>
      <c r="E871" s="78" t="s">
        <v>2843</v>
      </c>
      <c r="F871" s="78" t="s">
        <v>494</v>
      </c>
      <c r="G871" s="92" t="s">
        <v>3575</v>
      </c>
      <c r="H871" s="92" t="s">
        <v>3576</v>
      </c>
      <c r="I871" s="78"/>
      <c r="J871" s="78"/>
      <c r="K871" s="80"/>
      <c r="L871" s="81">
        <v>10750</v>
      </c>
      <c r="M871" s="82">
        <v>11450</v>
      </c>
      <c r="N871" s="78"/>
      <c r="O871" s="78"/>
      <c r="P871" s="83"/>
      <c r="Q871" s="84"/>
      <c r="R871" s="84"/>
      <c r="S871" s="84"/>
      <c r="T871" s="85"/>
      <c r="U871" s="78"/>
      <c r="V871" s="78"/>
      <c r="W871" s="78"/>
      <c r="X871" s="86"/>
      <c r="Y871" s="86"/>
      <c r="Z871" s="87"/>
      <c r="AA871" s="88"/>
      <c r="AB871" s="89"/>
      <c r="AC871" s="90"/>
      <c r="AD871" s="91" t="str">
        <f>VLOOKUP($G871,'[1]datos totales (FINAL) 2022'!$A$2:$F$408,3,FALSE)</f>
        <v>SI</v>
      </c>
      <c r="AE871" s="78" t="str">
        <f>VLOOKUP($G871,'[1]datos totales (FINAL) 2022'!$A$2:$F$408,4,FALSE)</f>
        <v>OBJETIVO 16: PROMOVER SOCIEDADES JUSTAS, PACÍFICAS E INCLUSIVAS</v>
      </c>
      <c r="AF871" s="92">
        <f>VLOOKUP($G871,'[1]datos totales (FINAL) 2022'!$A$2:$F$408,5,FALSE)</f>
        <v>0</v>
      </c>
      <c r="AG871" s="93" t="str">
        <f>VLOOKUP($G871,'[1]datos totales (FINAL) 2022'!$A$2:$F$408,6,FALSE)</f>
        <v>También ODS 8</v>
      </c>
    </row>
    <row r="872" spans="1:33" ht="46.5" customHeight="1" x14ac:dyDescent="0.25">
      <c r="A872" s="78" t="s">
        <v>3463</v>
      </c>
      <c r="B872" s="78" t="s">
        <v>3574</v>
      </c>
      <c r="C872" s="79" t="s">
        <v>146</v>
      </c>
      <c r="D872" s="78" t="s">
        <v>2845</v>
      </c>
      <c r="E872" s="78" t="s">
        <v>2911</v>
      </c>
      <c r="F872" s="78" t="s">
        <v>2964</v>
      </c>
      <c r="G872" s="92" t="s">
        <v>2799</v>
      </c>
      <c r="H872" s="92" t="s">
        <v>2800</v>
      </c>
      <c r="I872" s="78" t="s">
        <v>4805</v>
      </c>
      <c r="J872" s="78" t="s">
        <v>4886</v>
      </c>
      <c r="K872" s="80"/>
      <c r="L872" s="81">
        <v>6000</v>
      </c>
      <c r="M872" s="82">
        <v>6000</v>
      </c>
      <c r="N872" s="78"/>
      <c r="O872" s="78"/>
      <c r="P872" s="83"/>
      <c r="Q872" s="84"/>
      <c r="R872" s="84"/>
      <c r="S872" s="84"/>
      <c r="T872" s="85" t="s">
        <v>4807</v>
      </c>
      <c r="U872" s="78">
        <v>350</v>
      </c>
      <c r="V872" s="78">
        <v>225</v>
      </c>
      <c r="W872" s="78">
        <v>425</v>
      </c>
      <c r="X872" s="86"/>
      <c r="Y872" s="86"/>
      <c r="Z872" s="87"/>
      <c r="AA872" s="88"/>
      <c r="AB872" s="89"/>
      <c r="AC872" s="90"/>
      <c r="AD872" s="91" t="str">
        <f>VLOOKUP($G872,'[1]datos totales (FINAL) 2022'!$A$2:$F$408,3,FALSE)</f>
        <v>SI</v>
      </c>
      <c r="AE872" s="78" t="str">
        <f>VLOOKUP($G872,'[1]datos totales (FINAL) 2022'!$A$2:$F$408,4,FALSE)</f>
        <v>OBJETIVO 4: GARANTIZAR UNA EDUCACIÓN INCLUSIVA, EQUITATIVA Y DE CALIDAD Y PROMOVER OPORTUNIDADES DE APRENDIZAJE DURANTE TODA LA VIDA PARA TODOS</v>
      </c>
      <c r="AF872" s="92">
        <f>VLOOKUP($G872,'[1]datos totales (FINAL) 2022'!$A$2:$F$408,5,FALSE)</f>
        <v>0</v>
      </c>
      <c r="AG872" s="93">
        <f>VLOOKUP($G872,'[1]datos totales (FINAL) 2022'!$A$2:$F$408,6,FALSE)</f>
        <v>0</v>
      </c>
    </row>
    <row r="873" spans="1:33" ht="46.5" customHeight="1" x14ac:dyDescent="0.25">
      <c r="A873" s="78" t="s">
        <v>3463</v>
      </c>
      <c r="B873" s="78" t="s">
        <v>3574</v>
      </c>
      <c r="C873" s="79" t="s">
        <v>146</v>
      </c>
      <c r="D873" s="78" t="s">
        <v>2851</v>
      </c>
      <c r="E873" s="78" t="s">
        <v>2843</v>
      </c>
      <c r="F873" s="78" t="s">
        <v>3564</v>
      </c>
      <c r="G873" s="92" t="s">
        <v>3577</v>
      </c>
      <c r="H873" s="92" t="s">
        <v>3578</v>
      </c>
      <c r="I873" s="78" t="s">
        <v>900</v>
      </c>
      <c r="J873" s="78" t="s">
        <v>901</v>
      </c>
      <c r="K873" s="80" t="s">
        <v>146</v>
      </c>
      <c r="L873" s="81">
        <v>310000</v>
      </c>
      <c r="M873" s="82">
        <v>310000</v>
      </c>
      <c r="N873" s="78" t="s">
        <v>109</v>
      </c>
      <c r="O873" s="78" t="s">
        <v>902</v>
      </c>
      <c r="P873" s="83"/>
      <c r="Q873" s="84" t="s">
        <v>233</v>
      </c>
      <c r="R873" s="84"/>
      <c r="S873" s="84"/>
      <c r="T873" s="85" t="s">
        <v>903</v>
      </c>
      <c r="U873" s="78">
        <v>100</v>
      </c>
      <c r="V873" s="78">
        <v>82</v>
      </c>
      <c r="W873" s="78">
        <v>100</v>
      </c>
      <c r="X873" s="86">
        <v>310000</v>
      </c>
      <c r="Y873" s="86">
        <v>281334.39</v>
      </c>
      <c r="Z873" s="87">
        <v>310000</v>
      </c>
      <c r="AA873" s="88">
        <v>0</v>
      </c>
      <c r="AB873" s="89"/>
      <c r="AC873" s="90"/>
      <c r="AD873" s="91" t="str">
        <f>VLOOKUP($G873,'[1]datos totales (FINAL) 2022'!$A$2:$F$408,3,FALSE)</f>
        <v>SI</v>
      </c>
      <c r="AE873" s="78" t="str">
        <f>VLOOKUP($G873,'[1]datos totales (FINAL) 2022'!$A$2:$F$408,4,FALSE)</f>
        <v>OBJETIVO 16: PROMOVER SOCIEDADES JUSTAS, PACÍFICAS E INCLUSIVAS</v>
      </c>
      <c r="AF873" s="92">
        <f>VLOOKUP($G873,'[1]datos totales (FINAL) 2022'!$A$2:$F$408,5,FALSE)</f>
        <v>0</v>
      </c>
      <c r="AG873" s="93">
        <f>VLOOKUP($G873,'[1]datos totales (FINAL) 2022'!$A$2:$F$408,6,FALSE)</f>
        <v>0</v>
      </c>
    </row>
    <row r="874" spans="1:33" ht="46.5" customHeight="1" x14ac:dyDescent="0.25">
      <c r="A874" s="78" t="s">
        <v>3463</v>
      </c>
      <c r="B874" s="78" t="s">
        <v>3574</v>
      </c>
      <c r="C874" s="79" t="s">
        <v>146</v>
      </c>
      <c r="D874" s="78" t="s">
        <v>2854</v>
      </c>
      <c r="E874" s="78" t="s">
        <v>2843</v>
      </c>
      <c r="F874" s="78" t="s">
        <v>2875</v>
      </c>
      <c r="G874" s="92" t="s">
        <v>3579</v>
      </c>
      <c r="H874" s="92" t="s">
        <v>3580</v>
      </c>
      <c r="I874" s="78" t="s">
        <v>870</v>
      </c>
      <c r="J874" s="78" t="s">
        <v>871</v>
      </c>
      <c r="K874" s="80" t="s">
        <v>146</v>
      </c>
      <c r="L874" s="81">
        <v>19500</v>
      </c>
      <c r="M874" s="82">
        <v>19500</v>
      </c>
      <c r="N874" s="78" t="s">
        <v>109</v>
      </c>
      <c r="O874" s="78" t="s">
        <v>872</v>
      </c>
      <c r="P874" s="83"/>
      <c r="Q874" s="84" t="s">
        <v>233</v>
      </c>
      <c r="R874" s="84"/>
      <c r="S874" s="84"/>
      <c r="T874" s="85" t="s">
        <v>873</v>
      </c>
      <c r="U874" s="78">
        <v>250</v>
      </c>
      <c r="V874" s="78">
        <v>220</v>
      </c>
      <c r="W874" s="78">
        <v>250</v>
      </c>
      <c r="X874" s="86">
        <v>19500</v>
      </c>
      <c r="Y874" s="86">
        <v>16481.169999999998</v>
      </c>
      <c r="Z874" s="87">
        <v>19500</v>
      </c>
      <c r="AA874" s="88">
        <v>0</v>
      </c>
      <c r="AB874" s="89"/>
      <c r="AC874" s="90"/>
      <c r="AD874" s="91" t="str">
        <f>VLOOKUP($G874,'[1]datos totales (FINAL) 2022'!$A$2:$F$408,3,FALSE)</f>
        <v>SI</v>
      </c>
      <c r="AE874" s="78" t="str">
        <f>VLOOKUP($G874,'[1]datos totales (FINAL) 2022'!$A$2:$F$408,4,FALSE)</f>
        <v>OBJETIVO 8: PROMOVER EL CRECIMIENTO ECONÓMICO INCLUSIVO Y SOSTENIBLE, EL EMPLEO Y EL TRABAJO DECENTE PARA TODOS</v>
      </c>
      <c r="AF874" s="92">
        <f>VLOOKUP($G874,'[1]datos totales (FINAL) 2022'!$A$2:$F$408,5,FALSE)</f>
        <v>0</v>
      </c>
      <c r="AG874" s="93">
        <f>VLOOKUP($G874,'[1]datos totales (FINAL) 2022'!$A$2:$F$408,6,FALSE)</f>
        <v>0</v>
      </c>
    </row>
    <row r="875" spans="1:33" ht="46.5" customHeight="1" x14ac:dyDescent="0.25">
      <c r="A875" s="78" t="s">
        <v>3463</v>
      </c>
      <c r="B875" s="78" t="s">
        <v>3574</v>
      </c>
      <c r="C875" s="79" t="s">
        <v>146</v>
      </c>
      <c r="D875" s="78" t="s">
        <v>2874</v>
      </c>
      <c r="E875" s="78" t="s">
        <v>2843</v>
      </c>
      <c r="F875" s="78" t="s">
        <v>3009</v>
      </c>
      <c r="G875" s="92" t="s">
        <v>3581</v>
      </c>
      <c r="H875" s="92" t="s">
        <v>3582</v>
      </c>
      <c r="I875" s="78" t="s">
        <v>857</v>
      </c>
      <c r="J875" s="78" t="s">
        <v>858</v>
      </c>
      <c r="K875" s="80" t="s">
        <v>146</v>
      </c>
      <c r="L875" s="81">
        <v>28000</v>
      </c>
      <c r="M875" s="82">
        <v>28000</v>
      </c>
      <c r="N875" s="78" t="s">
        <v>109</v>
      </c>
      <c r="O875" s="78" t="s">
        <v>859</v>
      </c>
      <c r="P875" s="83"/>
      <c r="Q875" s="84" t="s">
        <v>233</v>
      </c>
      <c r="R875" s="84"/>
      <c r="S875" s="84"/>
      <c r="T875" s="85" t="s">
        <v>860</v>
      </c>
      <c r="U875" s="78">
        <v>100</v>
      </c>
      <c r="V875" s="78">
        <v>53</v>
      </c>
      <c r="W875" s="78">
        <v>100</v>
      </c>
      <c r="X875" s="86">
        <v>28000</v>
      </c>
      <c r="Y875" s="86">
        <v>15800.7</v>
      </c>
      <c r="Z875" s="87">
        <v>28000</v>
      </c>
      <c r="AA875" s="88">
        <v>0</v>
      </c>
      <c r="AB875" s="89"/>
      <c r="AC875" s="90"/>
      <c r="AD875" s="91" t="str">
        <f>VLOOKUP($G875,'[1]datos totales (FINAL) 2022'!$A$2:$F$408,3,FALSE)</f>
        <v>SI</v>
      </c>
      <c r="AE875" s="78" t="str">
        <f>VLOOKUP($G875,'[1]datos totales (FINAL) 2022'!$A$2:$F$408,4,FALSE)</f>
        <v>OBJETIVO 8: PROMOVER EL CRECIMIENTO ECONÓMICO INCLUSIVO Y SOSTENIBLE, EL EMPLEO Y EL TRABAJO DECENTE PARA TODOS</v>
      </c>
      <c r="AF875" s="92">
        <f>VLOOKUP($G875,'[1]datos totales (FINAL) 2022'!$A$2:$F$408,5,FALSE)</f>
        <v>0</v>
      </c>
      <c r="AG875" s="93">
        <f>VLOOKUP($G875,'[1]datos totales (FINAL) 2022'!$A$2:$F$408,6,FALSE)</f>
        <v>0</v>
      </c>
    </row>
    <row r="876" spans="1:33" ht="46.5" customHeight="1" x14ac:dyDescent="0.25">
      <c r="A876" s="78" t="s">
        <v>3463</v>
      </c>
      <c r="B876" s="78" t="s">
        <v>3574</v>
      </c>
      <c r="C876" s="79" t="s">
        <v>146</v>
      </c>
      <c r="D876" s="78" t="s">
        <v>2878</v>
      </c>
      <c r="E876" s="78" t="s">
        <v>2843</v>
      </c>
      <c r="F876" s="78" t="s">
        <v>3030</v>
      </c>
      <c r="G876" s="92" t="s">
        <v>3583</v>
      </c>
      <c r="H876" s="92" t="s">
        <v>3584</v>
      </c>
      <c r="I876" s="78" t="s">
        <v>861</v>
      </c>
      <c r="J876" s="78" t="s">
        <v>862</v>
      </c>
      <c r="K876" s="80" t="s">
        <v>146</v>
      </c>
      <c r="L876" s="81">
        <v>12000</v>
      </c>
      <c r="M876" s="82">
        <v>12000</v>
      </c>
      <c r="N876" s="78" t="s">
        <v>109</v>
      </c>
      <c r="O876" s="78" t="s">
        <v>863</v>
      </c>
      <c r="P876" s="83" t="s">
        <v>864</v>
      </c>
      <c r="Q876" s="84" t="s">
        <v>233</v>
      </c>
      <c r="R876" s="84"/>
      <c r="S876" s="84"/>
      <c r="T876" s="85" t="s">
        <v>865</v>
      </c>
      <c r="U876" s="78">
        <v>4</v>
      </c>
      <c r="V876" s="78">
        <v>2</v>
      </c>
      <c r="W876" s="78">
        <v>4</v>
      </c>
      <c r="X876" s="86">
        <v>12000</v>
      </c>
      <c r="Y876" s="86">
        <v>13860.46</v>
      </c>
      <c r="Z876" s="87">
        <v>12000</v>
      </c>
      <c r="AA876" s="88">
        <v>0</v>
      </c>
      <c r="AB876" s="89"/>
      <c r="AC876" s="90"/>
      <c r="AD876" s="91" t="str">
        <f>VLOOKUP($G876,'[1]datos totales (FINAL) 2022'!$A$2:$F$408,3,FALSE)</f>
        <v>SI</v>
      </c>
      <c r="AE876" s="78" t="str">
        <f>VLOOKUP($G876,'[1]datos totales (FINAL) 2022'!$A$2:$F$408,4,FALSE)</f>
        <v>OBJETIVO 9: CONSTRUIR INFRAESTRUCTURAS RESILIENTES, PROMOVER LA INDUSTRIALIZACIÓN SOSTENIBLE Y FOMENTAR LA INNOVACIÓN</v>
      </c>
      <c r="AF876" s="92">
        <f>VLOOKUP($G876,'[1]datos totales (FINAL) 2022'!$A$2:$F$408,5,FALSE)</f>
        <v>0</v>
      </c>
      <c r="AG876" s="93" t="str">
        <f>VLOOKUP($G876,'[1]datos totales (FINAL) 2022'!$A$2:$F$408,6,FALSE)</f>
        <v>También el ODS 4 y 16</v>
      </c>
    </row>
    <row r="877" spans="1:33" ht="46.5" customHeight="1" x14ac:dyDescent="0.25">
      <c r="A877" s="78" t="s">
        <v>3463</v>
      </c>
      <c r="B877" s="78" t="s">
        <v>3574</v>
      </c>
      <c r="C877" s="79" t="s">
        <v>146</v>
      </c>
      <c r="D877" s="78" t="s">
        <v>3351</v>
      </c>
      <c r="E877" s="78" t="s">
        <v>2843</v>
      </c>
      <c r="F877" s="78" t="s">
        <v>3030</v>
      </c>
      <c r="G877" s="92" t="s">
        <v>3585</v>
      </c>
      <c r="H877" s="92" t="s">
        <v>3586</v>
      </c>
      <c r="I877" s="78" t="s">
        <v>866</v>
      </c>
      <c r="J877" s="78" t="s">
        <v>867</v>
      </c>
      <c r="K877" s="80" t="s">
        <v>146</v>
      </c>
      <c r="L877" s="81">
        <v>3000</v>
      </c>
      <c r="M877" s="82">
        <v>3000</v>
      </c>
      <c r="N877" s="78" t="s">
        <v>109</v>
      </c>
      <c r="O877" s="78" t="s">
        <v>868</v>
      </c>
      <c r="P877" s="83"/>
      <c r="Q877" s="84" t="s">
        <v>233</v>
      </c>
      <c r="R877" s="84"/>
      <c r="S877" s="84"/>
      <c r="T877" s="85" t="s">
        <v>869</v>
      </c>
      <c r="U877" s="78">
        <v>100</v>
      </c>
      <c r="V877" s="78">
        <v>100</v>
      </c>
      <c r="W877" s="78">
        <v>100</v>
      </c>
      <c r="X877" s="86">
        <v>3000</v>
      </c>
      <c r="Y877" s="86">
        <v>1138.47</v>
      </c>
      <c r="Z877" s="87">
        <v>3000</v>
      </c>
      <c r="AA877" s="88">
        <v>0</v>
      </c>
      <c r="AB877" s="89"/>
      <c r="AC877" s="90"/>
      <c r="AD877" s="91" t="str">
        <f>VLOOKUP($G877,'[1]datos totales (FINAL) 2022'!$A$2:$F$408,3,FALSE)</f>
        <v>SI</v>
      </c>
      <c r="AE877" s="78" t="str">
        <f>VLOOKUP($G877,'[1]datos totales (FINAL) 2022'!$A$2:$F$408,4,FALSE)</f>
        <v>OBJETIVO 16: PROMOVER SOCIEDADES JUSTAS, PACÍFICAS E INCLUSIVAS</v>
      </c>
      <c r="AF877" s="92">
        <f>VLOOKUP($G877,'[1]datos totales (FINAL) 2022'!$A$2:$F$408,5,FALSE)</f>
        <v>0</v>
      </c>
      <c r="AG877" s="93">
        <f>VLOOKUP($G877,'[1]datos totales (FINAL) 2022'!$A$2:$F$408,6,FALSE)</f>
        <v>0</v>
      </c>
    </row>
    <row r="878" spans="1:33" ht="46.5" customHeight="1" x14ac:dyDescent="0.25">
      <c r="A878" s="78" t="s">
        <v>3463</v>
      </c>
      <c r="B878" s="78" t="s">
        <v>3574</v>
      </c>
      <c r="C878" s="79" t="s">
        <v>146</v>
      </c>
      <c r="D878" s="78" t="s">
        <v>3069</v>
      </c>
      <c r="E878" s="78" t="s">
        <v>2843</v>
      </c>
      <c r="F878" s="78" t="s">
        <v>3030</v>
      </c>
      <c r="G878" s="92" t="s">
        <v>3587</v>
      </c>
      <c r="H878" s="92" t="s">
        <v>3588</v>
      </c>
      <c r="I878" s="78" t="s">
        <v>878</v>
      </c>
      <c r="J878" s="78" t="s">
        <v>879</v>
      </c>
      <c r="K878" s="80" t="s">
        <v>146</v>
      </c>
      <c r="L878" s="81">
        <v>17000</v>
      </c>
      <c r="M878" s="82">
        <v>17000</v>
      </c>
      <c r="N878" s="78" t="s">
        <v>109</v>
      </c>
      <c r="O878" s="78" t="s">
        <v>880</v>
      </c>
      <c r="P878" s="83"/>
      <c r="Q878" s="84" t="s">
        <v>233</v>
      </c>
      <c r="R878" s="84"/>
      <c r="S878" s="84"/>
      <c r="T878" s="85" t="s">
        <v>881</v>
      </c>
      <c r="U878" s="78">
        <v>100</v>
      </c>
      <c r="V878" s="78">
        <v>100</v>
      </c>
      <c r="W878" s="78">
        <v>100</v>
      </c>
      <c r="X878" s="86">
        <v>17000</v>
      </c>
      <c r="Y878" s="86">
        <v>17000</v>
      </c>
      <c r="Z878" s="87">
        <v>17000</v>
      </c>
      <c r="AA878" s="88">
        <v>0</v>
      </c>
      <c r="AB878" s="89"/>
      <c r="AC878" s="90"/>
      <c r="AD878" s="91" t="str">
        <f>VLOOKUP($G878,'[1]datos totales (FINAL) 2022'!$A$2:$F$408,3,FALSE)</f>
        <v>SI</v>
      </c>
      <c r="AE878" s="78" t="str">
        <f>VLOOKUP($G878,'[1]datos totales (FINAL) 2022'!$A$2:$F$408,4,FALSE)</f>
        <v>OBJETIVO 16: PROMOVER SOCIEDADES JUSTAS, PACÍFICAS E INCLUSIVAS</v>
      </c>
      <c r="AF878" s="92">
        <f>VLOOKUP($G878,'[1]datos totales (FINAL) 2022'!$A$2:$F$408,5,FALSE)</f>
        <v>0</v>
      </c>
      <c r="AG878" s="93" t="str">
        <f>VLOOKUP($G878,'[1]datos totales (FINAL) 2022'!$A$2:$F$408,6,FALSE)</f>
        <v>Tambien ODS 4 y 17</v>
      </c>
    </row>
    <row r="879" spans="1:33" ht="46.5" customHeight="1" x14ac:dyDescent="0.25">
      <c r="A879" s="78" t="s">
        <v>3463</v>
      </c>
      <c r="B879" s="78" t="s">
        <v>3574</v>
      </c>
      <c r="C879" s="79" t="s">
        <v>146</v>
      </c>
      <c r="D879" s="78" t="s">
        <v>2859</v>
      </c>
      <c r="E879" s="78" t="s">
        <v>2843</v>
      </c>
      <c r="F879" s="78" t="s">
        <v>494</v>
      </c>
      <c r="G879" s="92" t="s">
        <v>3589</v>
      </c>
      <c r="H879" s="92" t="s">
        <v>3590</v>
      </c>
      <c r="I879" s="78" t="s">
        <v>853</v>
      </c>
      <c r="J879" s="78" t="s">
        <v>854</v>
      </c>
      <c r="K879" s="80" t="s">
        <v>146</v>
      </c>
      <c r="L879" s="81">
        <v>7050</v>
      </c>
      <c r="M879" s="82">
        <v>7050</v>
      </c>
      <c r="N879" s="78" t="s">
        <v>109</v>
      </c>
      <c r="O879" s="78" t="s">
        <v>855</v>
      </c>
      <c r="P879" s="83"/>
      <c r="Q879" s="84" t="s">
        <v>233</v>
      </c>
      <c r="R879" s="84"/>
      <c r="S879" s="84"/>
      <c r="T879" s="85" t="s">
        <v>856</v>
      </c>
      <c r="U879" s="78">
        <v>100</v>
      </c>
      <c r="V879" s="78">
        <v>60</v>
      </c>
      <c r="W879" s="78">
        <v>100</v>
      </c>
      <c r="X879" s="86">
        <v>7050</v>
      </c>
      <c r="Y879" s="86">
        <v>4318.99</v>
      </c>
      <c r="Z879" s="87">
        <v>7050</v>
      </c>
      <c r="AA879" s="88">
        <v>0</v>
      </c>
      <c r="AB879" s="89"/>
      <c r="AC879" s="90"/>
      <c r="AD879" s="91" t="str">
        <f>VLOOKUP($G879,'[1]datos totales (FINAL) 2022'!$A$2:$F$408,3,FALSE)</f>
        <v>SI</v>
      </c>
      <c r="AE879" s="78" t="str">
        <f>VLOOKUP($G879,'[1]datos totales (FINAL) 2022'!$A$2:$F$408,4,FALSE)</f>
        <v>OBJETIVO 16: PROMOVER SOCIEDADES JUSTAS, PACÍFICAS E INCLUSIVAS</v>
      </c>
      <c r="AF879" s="92">
        <f>VLOOKUP($G879,'[1]datos totales (FINAL) 2022'!$A$2:$F$408,5,FALSE)</f>
        <v>0</v>
      </c>
      <c r="AG879" s="93" t="str">
        <f>VLOOKUP($G879,'[1]datos totales (FINAL) 2022'!$A$2:$F$408,6,FALSE)</f>
        <v>También ODS 4 y 17</v>
      </c>
    </row>
    <row r="880" spans="1:33" ht="46.5" customHeight="1" x14ac:dyDescent="0.25">
      <c r="A880" s="78" t="s">
        <v>3463</v>
      </c>
      <c r="B880" s="78" t="s">
        <v>3574</v>
      </c>
      <c r="C880" s="79" t="s">
        <v>146</v>
      </c>
      <c r="D880" s="78" t="s">
        <v>3591</v>
      </c>
      <c r="E880" s="78" t="s">
        <v>2843</v>
      </c>
      <c r="F880" s="78" t="s">
        <v>1764</v>
      </c>
      <c r="G880" s="92" t="s">
        <v>3592</v>
      </c>
      <c r="H880" s="92" t="s">
        <v>3593</v>
      </c>
      <c r="I880" s="78" t="s">
        <v>882</v>
      </c>
      <c r="J880" s="78" t="s">
        <v>883</v>
      </c>
      <c r="K880" s="80" t="s">
        <v>146</v>
      </c>
      <c r="L880" s="81">
        <v>12000</v>
      </c>
      <c r="M880" s="82">
        <v>12000</v>
      </c>
      <c r="N880" s="78" t="s">
        <v>109</v>
      </c>
      <c r="O880" s="78" t="s">
        <v>884</v>
      </c>
      <c r="P880" s="83"/>
      <c r="Q880" s="84" t="s">
        <v>233</v>
      </c>
      <c r="R880" s="84"/>
      <c r="S880" s="84"/>
      <c r="T880" s="85" t="s">
        <v>885</v>
      </c>
      <c r="U880" s="78">
        <v>200</v>
      </c>
      <c r="V880" s="78">
        <v>145</v>
      </c>
      <c r="W880" s="78">
        <v>200</v>
      </c>
      <c r="X880" s="86">
        <v>12000</v>
      </c>
      <c r="Y880" s="86">
        <v>7747.65</v>
      </c>
      <c r="Z880" s="87">
        <v>12000</v>
      </c>
      <c r="AA880" s="88">
        <v>0</v>
      </c>
      <c r="AB880" s="89"/>
      <c r="AC880" s="90"/>
      <c r="AD880" s="91" t="str">
        <f>VLOOKUP($G880,'[1]datos totales (FINAL) 2022'!$A$2:$F$408,3,FALSE)</f>
        <v>SI</v>
      </c>
      <c r="AE880" s="78" t="str">
        <f>VLOOKUP($G880,'[1]datos totales (FINAL) 2022'!$A$2:$F$408,4,FALSE)</f>
        <v>OBJETIVO 17: REVITALIZAR LA ALIANZA MUNDIAL PARA EL DESARROLLO SOSTENIBLE</v>
      </c>
      <c r="AF880" s="92">
        <f>VLOOKUP($G880,'[1]datos totales (FINAL) 2022'!$A$2:$F$408,5,FALSE)</f>
        <v>0</v>
      </c>
      <c r="AG880" s="93">
        <f>VLOOKUP($G880,'[1]datos totales (FINAL) 2022'!$A$2:$F$408,6,FALSE)</f>
        <v>0</v>
      </c>
    </row>
    <row r="881" spans="1:33" ht="46.5" customHeight="1" x14ac:dyDescent="0.25">
      <c r="A881" s="78" t="s">
        <v>3463</v>
      </c>
      <c r="B881" s="78" t="s">
        <v>3574</v>
      </c>
      <c r="C881" s="79" t="s">
        <v>146</v>
      </c>
      <c r="D881" s="78" t="s">
        <v>3594</v>
      </c>
      <c r="E881" s="78" t="s">
        <v>2843</v>
      </c>
      <c r="F881" s="78" t="s">
        <v>2384</v>
      </c>
      <c r="G881" s="92" t="s">
        <v>3595</v>
      </c>
      <c r="H881" s="92" t="s">
        <v>3596</v>
      </c>
      <c r="I881" s="78" t="s">
        <v>886</v>
      </c>
      <c r="J881" s="78" t="s">
        <v>887</v>
      </c>
      <c r="K881" s="80" t="s">
        <v>146</v>
      </c>
      <c r="L881" s="81">
        <v>20000</v>
      </c>
      <c r="M881" s="82">
        <v>20000</v>
      </c>
      <c r="N881" s="78" t="s">
        <v>109</v>
      </c>
      <c r="O881" s="78" t="s">
        <v>888</v>
      </c>
      <c r="P881" s="83"/>
      <c r="Q881" s="84" t="s">
        <v>233</v>
      </c>
      <c r="R881" s="84"/>
      <c r="S881" s="84"/>
      <c r="T881" s="85" t="s">
        <v>889</v>
      </c>
      <c r="U881" s="78">
        <v>85</v>
      </c>
      <c r="V881" s="78">
        <v>78</v>
      </c>
      <c r="W881" s="78">
        <v>85</v>
      </c>
      <c r="X881" s="86">
        <v>20000</v>
      </c>
      <c r="Y881" s="86">
        <v>20000</v>
      </c>
      <c r="Z881" s="87">
        <v>20000</v>
      </c>
      <c r="AA881" s="88">
        <v>0</v>
      </c>
      <c r="AB881" s="89"/>
      <c r="AC881" s="90"/>
      <c r="AD881" s="91" t="str">
        <f>VLOOKUP($G881,'[1]datos totales (FINAL) 2022'!$A$2:$F$408,3,FALSE)</f>
        <v>SI</v>
      </c>
      <c r="AE881" s="78" t="str">
        <f>VLOOKUP($G881,'[1]datos totales (FINAL) 2022'!$A$2:$F$408,4,FALSE)</f>
        <v>OBJETIVO 16: PROMOVER SOCIEDADES JUSTAS, PACÍFICAS E INCLUSIVAS</v>
      </c>
      <c r="AF881" s="92">
        <f>VLOOKUP($G881,'[1]datos totales (FINAL) 2022'!$A$2:$F$408,5,FALSE)</f>
        <v>0</v>
      </c>
      <c r="AG881" s="93">
        <f>VLOOKUP($G881,'[1]datos totales (FINAL) 2022'!$A$2:$F$408,6,FALSE)</f>
        <v>0</v>
      </c>
    </row>
    <row r="882" spans="1:33" ht="46.5" customHeight="1" x14ac:dyDescent="0.25">
      <c r="A882" s="78" t="s">
        <v>3463</v>
      </c>
      <c r="B882" s="78" t="s">
        <v>3574</v>
      </c>
      <c r="C882" s="79" t="s">
        <v>146</v>
      </c>
      <c r="D882" s="78" t="s">
        <v>3597</v>
      </c>
      <c r="E882" s="78" t="s">
        <v>2843</v>
      </c>
      <c r="F882" s="78" t="s">
        <v>2871</v>
      </c>
      <c r="G882" s="92" t="s">
        <v>3598</v>
      </c>
      <c r="H882" s="92" t="s">
        <v>3599</v>
      </c>
      <c r="I882" s="78" t="s">
        <v>890</v>
      </c>
      <c r="J882" s="78" t="s">
        <v>891</v>
      </c>
      <c r="K882" s="80" t="s">
        <v>146</v>
      </c>
      <c r="L882" s="81">
        <v>30000</v>
      </c>
      <c r="M882" s="82">
        <v>30000</v>
      </c>
      <c r="N882" s="78" t="s">
        <v>109</v>
      </c>
      <c r="O882" s="78" t="s">
        <v>892</v>
      </c>
      <c r="P882" s="83"/>
      <c r="Q882" s="84" t="s">
        <v>233</v>
      </c>
      <c r="R882" s="84"/>
      <c r="S882" s="84"/>
      <c r="T882" s="85" t="s">
        <v>893</v>
      </c>
      <c r="U882" s="78">
        <v>400</v>
      </c>
      <c r="V882" s="78">
        <v>235</v>
      </c>
      <c r="W882" s="78">
        <v>400</v>
      </c>
      <c r="X882" s="86">
        <v>30000</v>
      </c>
      <c r="Y882" s="86">
        <v>18965.400000000001</v>
      </c>
      <c r="Z882" s="87">
        <v>30000</v>
      </c>
      <c r="AA882" s="88">
        <v>0</v>
      </c>
      <c r="AB882" s="89"/>
      <c r="AC882" s="90"/>
      <c r="AD882" s="91" t="str">
        <f>VLOOKUP($G882,'[1]datos totales (FINAL) 2022'!$A$2:$F$408,3,FALSE)</f>
        <v>SI</v>
      </c>
      <c r="AE882" s="78" t="str">
        <f>VLOOKUP($G882,'[1]datos totales (FINAL) 2022'!$A$2:$F$408,4,FALSE)</f>
        <v>OBJETIVO 17: REVITALIZAR LA ALIANZA MUNDIAL PARA EL DESARROLLO SOSTENIBLE</v>
      </c>
      <c r="AF882" s="92">
        <f>VLOOKUP($G882,'[1]datos totales (FINAL) 2022'!$A$2:$F$408,5,FALSE)</f>
        <v>0</v>
      </c>
      <c r="AG882" s="93" t="str">
        <f>VLOOKUP($G882,'[1]datos totales (FINAL) 2022'!$A$2:$F$408,6,FALSE)</f>
        <v>También ODS 4</v>
      </c>
    </row>
    <row r="883" spans="1:33" ht="46.5" customHeight="1" x14ac:dyDescent="0.25">
      <c r="A883" s="78" t="s">
        <v>3463</v>
      </c>
      <c r="B883" s="78" t="s">
        <v>3574</v>
      </c>
      <c r="C883" s="79" t="s">
        <v>146</v>
      </c>
      <c r="D883" s="78" t="s">
        <v>3600</v>
      </c>
      <c r="E883" s="78" t="s">
        <v>2843</v>
      </c>
      <c r="F883" s="78" t="s">
        <v>2875</v>
      </c>
      <c r="G883" s="92" t="s">
        <v>3601</v>
      </c>
      <c r="H883" s="92" t="s">
        <v>3602</v>
      </c>
      <c r="I883" s="78" t="s">
        <v>874</v>
      </c>
      <c r="J883" s="78" t="s">
        <v>875</v>
      </c>
      <c r="K883" s="80" t="s">
        <v>146</v>
      </c>
      <c r="L883" s="81">
        <v>7800</v>
      </c>
      <c r="M883" s="82">
        <v>7800</v>
      </c>
      <c r="N883" s="78" t="s">
        <v>109</v>
      </c>
      <c r="O883" s="78" t="s">
        <v>876</v>
      </c>
      <c r="P883" s="83"/>
      <c r="Q883" s="84" t="s">
        <v>233</v>
      </c>
      <c r="R883" s="84"/>
      <c r="S883" s="84"/>
      <c r="T883" s="85" t="s">
        <v>877</v>
      </c>
      <c r="U883" s="78">
        <v>100</v>
      </c>
      <c r="V883" s="78">
        <v>70</v>
      </c>
      <c r="W883" s="78">
        <v>100</v>
      </c>
      <c r="X883" s="86">
        <v>7800</v>
      </c>
      <c r="Y883" s="86">
        <v>4680.29</v>
      </c>
      <c r="Z883" s="87">
        <v>7800</v>
      </c>
      <c r="AA883" s="88">
        <v>0</v>
      </c>
      <c r="AB883" s="89"/>
      <c r="AC883" s="90"/>
      <c r="AD883" s="91" t="str">
        <f>VLOOKUP($G883,'[1]datos totales (FINAL) 2022'!$A$2:$F$408,3,FALSE)</f>
        <v>SI</v>
      </c>
      <c r="AE883" s="78" t="str">
        <f>VLOOKUP($G883,'[1]datos totales (FINAL) 2022'!$A$2:$F$408,4,FALSE)</f>
        <v>OBJETIVO 4: GARANTIZAR UNA EDUCACIÓN INCLUSIVA, EQUITATIVA Y DE CALIDAD Y PROMOVER OPORTUNIDADES DE APRENDIZAJE DURANTE TODA LA VIDA PARA TODOS</v>
      </c>
      <c r="AF883" s="92">
        <f>VLOOKUP($G883,'[1]datos totales (FINAL) 2022'!$A$2:$F$408,5,FALSE)</f>
        <v>0</v>
      </c>
      <c r="AG883" s="93" t="str">
        <f>VLOOKUP($G883,'[1]datos totales (FINAL) 2022'!$A$2:$F$408,6,FALSE)</f>
        <v>También ODS 16</v>
      </c>
    </row>
    <row r="884" spans="1:33" ht="46.5" customHeight="1" x14ac:dyDescent="0.25">
      <c r="A884" s="78" t="s">
        <v>3463</v>
      </c>
      <c r="B884" s="78" t="s">
        <v>3574</v>
      </c>
      <c r="C884" s="79" t="s">
        <v>146</v>
      </c>
      <c r="D884" s="78" t="s">
        <v>3603</v>
      </c>
      <c r="E884" s="78" t="s">
        <v>2843</v>
      </c>
      <c r="F884" s="78" t="s">
        <v>3030</v>
      </c>
      <c r="G884" s="92" t="s">
        <v>3604</v>
      </c>
      <c r="H884" s="92" t="s">
        <v>3605</v>
      </c>
      <c r="I884" s="78" t="s">
        <v>894</v>
      </c>
      <c r="J884" s="78" t="s">
        <v>895</v>
      </c>
      <c r="K884" s="80" t="s">
        <v>146</v>
      </c>
      <c r="L884" s="81">
        <v>20000</v>
      </c>
      <c r="M884" s="82">
        <v>20000</v>
      </c>
      <c r="N884" s="78" t="s">
        <v>109</v>
      </c>
      <c r="O884" s="78" t="s">
        <v>896</v>
      </c>
      <c r="P884" s="83"/>
      <c r="Q884" s="84" t="s">
        <v>233</v>
      </c>
      <c r="R884" s="84"/>
      <c r="S884" s="84"/>
      <c r="T884" s="85" t="s">
        <v>897</v>
      </c>
      <c r="U884" s="78" t="s">
        <v>898</v>
      </c>
      <c r="V884" s="78" t="s">
        <v>899</v>
      </c>
      <c r="W884" s="78" t="s">
        <v>898</v>
      </c>
      <c r="X884" s="86">
        <v>20000</v>
      </c>
      <c r="Y884" s="86">
        <v>11092.94</v>
      </c>
      <c r="Z884" s="87">
        <v>20000</v>
      </c>
      <c r="AA884" s="88">
        <v>0</v>
      </c>
      <c r="AB884" s="89"/>
      <c r="AC884" s="90"/>
      <c r="AD884" s="91" t="str">
        <f>VLOOKUP($G884,'[1]datos totales (FINAL) 2022'!$A$2:$F$408,3,FALSE)</f>
        <v>SI</v>
      </c>
      <c r="AE884" s="78" t="str">
        <f>VLOOKUP($G884,'[1]datos totales (FINAL) 2022'!$A$2:$F$408,4,FALSE)</f>
        <v>OBJETIVO 4: GARANTIZAR UNA EDUCACIÓN INCLUSIVA, EQUITATIVA Y DE CALIDAD Y PROMOVER OPORTUNIDADES DE APRENDIZAJE DURANTE TODA LA VIDA PARA TODOS</v>
      </c>
      <c r="AF884" s="92">
        <f>VLOOKUP($G884,'[1]datos totales (FINAL) 2022'!$A$2:$F$408,5,FALSE)</f>
        <v>0</v>
      </c>
      <c r="AG884" s="93" t="str">
        <f>VLOOKUP($G884,'[1]datos totales (FINAL) 2022'!$A$2:$F$408,6,FALSE)</f>
        <v>También ODS 8 y 16</v>
      </c>
    </row>
    <row r="885" spans="1:33" ht="46.5" customHeight="1" x14ac:dyDescent="0.25">
      <c r="A885" s="78" t="s">
        <v>3463</v>
      </c>
      <c r="B885" s="78" t="s">
        <v>3574</v>
      </c>
      <c r="C885" s="79" t="s">
        <v>146</v>
      </c>
      <c r="D885" s="78" t="s">
        <v>3606</v>
      </c>
      <c r="E885" s="78" t="s">
        <v>2843</v>
      </c>
      <c r="F885" s="78" t="s">
        <v>494</v>
      </c>
      <c r="G885" s="92" t="s">
        <v>3607</v>
      </c>
      <c r="H885" s="92" t="s">
        <v>3608</v>
      </c>
      <c r="I885" s="78" t="s">
        <v>904</v>
      </c>
      <c r="J885" s="78" t="s">
        <v>905</v>
      </c>
      <c r="K885" s="80" t="s">
        <v>146</v>
      </c>
      <c r="L885" s="81">
        <v>6000</v>
      </c>
      <c r="M885" s="82">
        <v>6000</v>
      </c>
      <c r="N885" s="78" t="s">
        <v>109</v>
      </c>
      <c r="O885" s="78" t="s">
        <v>906</v>
      </c>
      <c r="P885" s="83"/>
      <c r="Q885" s="84" t="s">
        <v>233</v>
      </c>
      <c r="R885" s="84"/>
      <c r="S885" s="84"/>
      <c r="T885" s="85" t="s">
        <v>907</v>
      </c>
      <c r="U885" s="78" t="s">
        <v>908</v>
      </c>
      <c r="V885" s="78" t="s">
        <v>909</v>
      </c>
      <c r="W885" s="78" t="s">
        <v>908</v>
      </c>
      <c r="X885" s="86">
        <v>6000</v>
      </c>
      <c r="Y885" s="86">
        <v>5978.12</v>
      </c>
      <c r="Z885" s="87">
        <v>6000</v>
      </c>
      <c r="AA885" s="88">
        <v>0</v>
      </c>
      <c r="AB885" s="89"/>
      <c r="AC885" s="90"/>
      <c r="AD885" s="91" t="str">
        <f>VLOOKUP($G885,'[1]datos totales (FINAL) 2022'!$A$2:$F$408,3,FALSE)</f>
        <v>SI</v>
      </c>
      <c r="AE885" s="78" t="str">
        <f>VLOOKUP($G885,'[1]datos totales (FINAL) 2022'!$A$2:$F$408,4,FALSE)</f>
        <v>OBJETIVO 17: REVITALIZAR LA ALIANZA MUNDIAL PARA EL DESARROLLO SOSTENIBLE</v>
      </c>
      <c r="AF885" s="92">
        <f>VLOOKUP($G885,'[1]datos totales (FINAL) 2022'!$A$2:$F$408,5,FALSE)</f>
        <v>0</v>
      </c>
      <c r="AG885" s="93" t="str">
        <f>VLOOKUP($G885,'[1]datos totales (FINAL) 2022'!$A$2:$F$408,6,FALSE)</f>
        <v>También ODS 4 y 8</v>
      </c>
    </row>
    <row r="886" spans="1:33" ht="46.5" customHeight="1" x14ac:dyDescent="0.25">
      <c r="A886" s="78" t="s">
        <v>3463</v>
      </c>
      <c r="B886" s="78" t="s">
        <v>3574</v>
      </c>
      <c r="C886" s="79" t="s">
        <v>146</v>
      </c>
      <c r="D886" s="78" t="s">
        <v>3556</v>
      </c>
      <c r="E886" s="78" t="s">
        <v>2843</v>
      </c>
      <c r="F886" s="78" t="s">
        <v>2871</v>
      </c>
      <c r="G886" s="92" t="s">
        <v>3609</v>
      </c>
      <c r="H886" s="92" t="s">
        <v>928</v>
      </c>
      <c r="I886" s="78" t="s">
        <v>919</v>
      </c>
      <c r="J886" s="78" t="s">
        <v>920</v>
      </c>
      <c r="K886" s="80" t="s">
        <v>146</v>
      </c>
      <c r="L886" s="81">
        <v>30000</v>
      </c>
      <c r="M886" s="82">
        <v>35000</v>
      </c>
      <c r="N886" s="78" t="s">
        <v>109</v>
      </c>
      <c r="O886" s="78" t="s">
        <v>921</v>
      </c>
      <c r="P886" s="83"/>
      <c r="Q886" s="84" t="s">
        <v>233</v>
      </c>
      <c r="R886" s="84"/>
      <c r="S886" s="84"/>
      <c r="T886" s="85" t="s">
        <v>922</v>
      </c>
      <c r="U886" s="78">
        <v>500</v>
      </c>
      <c r="V886" s="78">
        <v>350</v>
      </c>
      <c r="W886" s="78">
        <v>700</v>
      </c>
      <c r="X886" s="86">
        <v>30000</v>
      </c>
      <c r="Y886" s="86">
        <v>18006.72</v>
      </c>
      <c r="Z886" s="87">
        <v>35000</v>
      </c>
      <c r="AA886" s="88">
        <v>-5000</v>
      </c>
      <c r="AB886" s="89" t="s">
        <v>923</v>
      </c>
      <c r="AC886" s="90"/>
      <c r="AD886" s="91" t="str">
        <f>VLOOKUP($G886,'[1]datos totales (FINAL) 2022'!$A$2:$F$408,3,FALSE)</f>
        <v>SI</v>
      </c>
      <c r="AE886" s="78" t="str">
        <f>VLOOKUP($G886,'[1]datos totales (FINAL) 2022'!$A$2:$F$408,4,FALSE)</f>
        <v>OBJETIVO 4: GARANTIZAR UNA EDUCACIÓN INCLUSIVA, EQUITATIVA Y DE CALIDAD Y PROMOVER OPORTUNIDADES DE APRENDIZAJE DURANTE TODA LA VIDA PARA TODOS</v>
      </c>
      <c r="AF886" s="92">
        <f>VLOOKUP($G886,'[1]datos totales (FINAL) 2022'!$A$2:$F$408,5,FALSE)</f>
        <v>0</v>
      </c>
      <c r="AG886" s="93">
        <f>VLOOKUP($G886,'[1]datos totales (FINAL) 2022'!$A$2:$F$408,6,FALSE)</f>
        <v>0</v>
      </c>
    </row>
    <row r="887" spans="1:33" ht="46.5" customHeight="1" x14ac:dyDescent="0.25">
      <c r="A887" s="78" t="s">
        <v>3463</v>
      </c>
      <c r="B887" s="78" t="s">
        <v>3574</v>
      </c>
      <c r="C887" s="79" t="s">
        <v>146</v>
      </c>
      <c r="D887" s="78" t="s">
        <v>2941</v>
      </c>
      <c r="E887" s="78" t="s">
        <v>2843</v>
      </c>
      <c r="F887" s="78" t="s">
        <v>497</v>
      </c>
      <c r="G887" s="92" t="s">
        <v>3610</v>
      </c>
      <c r="H887" s="92" t="s">
        <v>3611</v>
      </c>
      <c r="I887" s="78" t="s">
        <v>924</v>
      </c>
      <c r="J887" s="78" t="s">
        <v>925</v>
      </c>
      <c r="K887" s="80" t="s">
        <v>146</v>
      </c>
      <c r="L887" s="81">
        <v>20000</v>
      </c>
      <c r="M887" s="82">
        <v>20000</v>
      </c>
      <c r="N887" s="78" t="s">
        <v>109</v>
      </c>
      <c r="O887" s="78" t="s">
        <v>926</v>
      </c>
      <c r="P887" s="83"/>
      <c r="Q887" s="84" t="s">
        <v>233</v>
      </c>
      <c r="R887" s="84"/>
      <c r="S887" s="84"/>
      <c r="T887" s="85" t="s">
        <v>927</v>
      </c>
      <c r="U887" s="78">
        <v>3500</v>
      </c>
      <c r="V887" s="78">
        <v>4000</v>
      </c>
      <c r="W887" s="78">
        <v>5000</v>
      </c>
      <c r="X887" s="86">
        <v>20000</v>
      </c>
      <c r="Y887" s="86">
        <v>19588.28</v>
      </c>
      <c r="Z887" s="87">
        <v>20000</v>
      </c>
      <c r="AA887" s="88"/>
      <c r="AB887" s="89"/>
      <c r="AC887" s="90"/>
      <c r="AD887" s="91" t="str">
        <f>VLOOKUP($G887,'[1]datos totales (FINAL) 2022'!$A$2:$F$408,3,FALSE)</f>
        <v>SI</v>
      </c>
      <c r="AE887" s="78" t="str">
        <f>VLOOKUP($G887,'[1]datos totales (FINAL) 2022'!$A$2:$F$408,4,FALSE)</f>
        <v>OBJETIVO 4: GARANTIZAR UNA EDUCACIÓN INCLUSIVA, EQUITATIVA Y DE CALIDAD Y PROMOVER OPORTUNIDADES DE APRENDIZAJE DURANTE TODA LA VIDA PARA TODOS</v>
      </c>
      <c r="AF887" s="92">
        <f>VLOOKUP($G887,'[1]datos totales (FINAL) 2022'!$A$2:$F$408,5,FALSE)</f>
        <v>0</v>
      </c>
      <c r="AG887" s="93" t="str">
        <f>VLOOKUP($G887,'[1]datos totales (FINAL) 2022'!$A$2:$F$408,6,FALSE)</f>
        <v>También ODS 10</v>
      </c>
    </row>
    <row r="888" spans="1:33" ht="46.5" hidden="1" customHeight="1" x14ac:dyDescent="0.25">
      <c r="A888" s="78" t="s">
        <v>3463</v>
      </c>
      <c r="B888" s="78" t="s">
        <v>3574</v>
      </c>
      <c r="C888" s="79" t="s">
        <v>146</v>
      </c>
      <c r="D888" s="78" t="s">
        <v>3336</v>
      </c>
      <c r="E888" s="78" t="s">
        <v>2911</v>
      </c>
      <c r="F888" s="78" t="s">
        <v>3441</v>
      </c>
      <c r="G888" s="78" t="s">
        <v>3612</v>
      </c>
      <c r="H888" s="78" t="s">
        <v>3613</v>
      </c>
      <c r="I888" s="78"/>
      <c r="J888" s="78"/>
      <c r="K888" s="80"/>
      <c r="L888" s="81">
        <v>0</v>
      </c>
      <c r="M888" s="82">
        <v>0</v>
      </c>
      <c r="N888" s="78"/>
      <c r="O888" s="78"/>
      <c r="P888" s="83"/>
      <c r="Q888" s="84"/>
      <c r="R888" s="84"/>
      <c r="S888" s="84"/>
      <c r="T888" s="85"/>
      <c r="U888" s="78"/>
      <c r="V888" s="78"/>
      <c r="W888" s="78"/>
      <c r="X888" s="86"/>
      <c r="Y888" s="86"/>
      <c r="Z888" s="87"/>
      <c r="AA888" s="88"/>
      <c r="AB888" s="89"/>
      <c r="AC888" s="90"/>
      <c r="AD888" s="91" t="str">
        <f>VLOOKUP($G888,'[1]datos totales (FINAL) 2022'!$A$2:$F$408,3,FALSE)</f>
        <v>SI</v>
      </c>
      <c r="AE888" s="78" t="str">
        <f>VLOOKUP($G888,'[1]datos totales (FINAL) 2022'!$A$2:$F$408,4,FALSE)</f>
        <v>OBJETIVO 4: GARANTIZAR UNA EDUCACIÓN INCLUSIVA, EQUITATIVA Y DE CALIDAD Y PROMOVER OPORTUNIDADES DE APRENDIZAJE DURANTE TODA LA VIDA PARA TODOS</v>
      </c>
      <c r="AF888" s="92">
        <f>VLOOKUP($G888,'[1]datos totales (FINAL) 2022'!$A$2:$F$408,5,FALSE)</f>
        <v>0</v>
      </c>
      <c r="AG888" s="93" t="str">
        <f>VLOOKUP($G888,'[1]datos totales (FINAL) 2022'!$A$2:$F$408,6,FALSE)</f>
        <v>También ODS 4</v>
      </c>
    </row>
    <row r="889" spans="1:33" ht="46.5" customHeight="1" x14ac:dyDescent="0.25">
      <c r="A889" s="78" t="s">
        <v>3463</v>
      </c>
      <c r="B889" s="78" t="s">
        <v>3574</v>
      </c>
      <c r="C889" s="79" t="s">
        <v>146</v>
      </c>
      <c r="D889" s="78" t="s">
        <v>3614</v>
      </c>
      <c r="E889" s="78" t="s">
        <v>2843</v>
      </c>
      <c r="F889" s="78" t="s">
        <v>3615</v>
      </c>
      <c r="G889" s="92" t="s">
        <v>3616</v>
      </c>
      <c r="H889" s="92" t="s">
        <v>3617</v>
      </c>
      <c r="I889" s="78" t="s">
        <v>910</v>
      </c>
      <c r="J889" s="78" t="s">
        <v>911</v>
      </c>
      <c r="K889" s="80" t="s">
        <v>146</v>
      </c>
      <c r="L889" s="81">
        <v>41176.300000000003</v>
      </c>
      <c r="M889" s="82">
        <v>41176.300000000003</v>
      </c>
      <c r="N889" s="78" t="s">
        <v>109</v>
      </c>
      <c r="O889" s="78" t="s">
        <v>912</v>
      </c>
      <c r="P889" s="83"/>
      <c r="Q889" s="84" t="s">
        <v>233</v>
      </c>
      <c r="R889" s="84"/>
      <c r="S889" s="84"/>
      <c r="T889" s="85" t="s">
        <v>913</v>
      </c>
      <c r="U889" s="78">
        <v>1</v>
      </c>
      <c r="V889" s="78">
        <v>1</v>
      </c>
      <c r="W889" s="78">
        <v>1</v>
      </c>
      <c r="X889" s="86">
        <v>41176.300000000003</v>
      </c>
      <c r="Y889" s="86">
        <v>36407.410000000003</v>
      </c>
      <c r="Z889" s="87">
        <v>41176.300000000003</v>
      </c>
      <c r="AA889" s="88">
        <v>0</v>
      </c>
      <c r="AB889" s="89"/>
      <c r="AC889" s="90"/>
      <c r="AD889" s="91" t="str">
        <f>VLOOKUP($G889,'[1]datos totales (FINAL) 2022'!$A$2:$F$408,3,FALSE)</f>
        <v>SI</v>
      </c>
      <c r="AE889" s="78" t="str">
        <f>VLOOKUP($G889,'[1]datos totales (FINAL) 2022'!$A$2:$F$408,4,FALSE)</f>
        <v>OBJETIVO 9: CONSTRUIR INFRAESTRUCTURAS RESILIENTES, PROMOVER LA INDUSTRIALIZACIÓN SOSTENIBLE Y FOMENTAR LA INNOVACIÓN</v>
      </c>
      <c r="AF889" s="92">
        <f>VLOOKUP($G889,'[1]datos totales (FINAL) 2022'!$A$2:$F$408,5,FALSE)</f>
        <v>0</v>
      </c>
      <c r="AG889" s="93">
        <f>VLOOKUP($G889,'[1]datos totales (FINAL) 2022'!$A$2:$F$408,6,FALSE)</f>
        <v>0</v>
      </c>
    </row>
    <row r="890" spans="1:33" ht="46.5" customHeight="1" x14ac:dyDescent="0.25">
      <c r="A890" s="78" t="s">
        <v>5320</v>
      </c>
      <c r="B890" s="78" t="s">
        <v>3955</v>
      </c>
      <c r="C890" s="79" t="s">
        <v>3956</v>
      </c>
      <c r="D890" s="78" t="s">
        <v>2842</v>
      </c>
      <c r="E890" s="78" t="s">
        <v>2843</v>
      </c>
      <c r="F890" s="78" t="s">
        <v>494</v>
      </c>
      <c r="G890" s="92" t="s">
        <v>3957</v>
      </c>
      <c r="H890" s="92" t="s">
        <v>3958</v>
      </c>
      <c r="I890" s="78"/>
      <c r="J890" s="78"/>
      <c r="K890" s="80"/>
      <c r="L890" s="81">
        <v>1261.26</v>
      </c>
      <c r="M890" s="82">
        <v>1303.69</v>
      </c>
      <c r="N890" s="78"/>
      <c r="O890" s="78"/>
      <c r="P890" s="83"/>
      <c r="Q890" s="84"/>
      <c r="R890" s="84"/>
      <c r="S890" s="84"/>
      <c r="T890" s="85"/>
      <c r="U890" s="78"/>
      <c r="V890" s="78"/>
      <c r="W890" s="78"/>
      <c r="X890" s="86"/>
      <c r="Y890" s="86"/>
      <c r="Z890" s="87"/>
      <c r="AA890" s="88"/>
      <c r="AB890" s="89"/>
      <c r="AC890" s="90"/>
      <c r="AD890" s="91" t="str">
        <f>VLOOKUP($G890,'[1]datos totales (FINAL) 2022'!$A$2:$F$408,3,FALSE)</f>
        <v>SI</v>
      </c>
      <c r="AE890" s="78" t="str">
        <f>VLOOKUP($G890,'[1]datos totales (FINAL) 2022'!$A$2:$F$408,4,FALSE)</f>
        <v>OBJETIVO 9: CONSTRUIR INFRAESTRUCTURAS RESILIENTES, PROMOVER LA INDUSTRIALIZACIÓN SOSTENIBLE Y FOMENTAR LA INNOVACIÓN</v>
      </c>
      <c r="AF890" s="92">
        <f>VLOOKUP($G890,'[1]datos totales (FINAL) 2022'!$A$2:$F$408,5,FALSE)</f>
        <v>0</v>
      </c>
      <c r="AG890" s="93">
        <f>VLOOKUP($G890,'[1]datos totales (FINAL) 2022'!$A$2:$F$408,6,FALSE)</f>
        <v>0</v>
      </c>
    </row>
    <row r="891" spans="1:33" ht="46.5" hidden="1" customHeight="1" x14ac:dyDescent="0.25">
      <c r="A891" s="78" t="s">
        <v>5320</v>
      </c>
      <c r="B891" s="78" t="s">
        <v>3955</v>
      </c>
      <c r="C891" s="79" t="s">
        <v>3956</v>
      </c>
      <c r="D891" s="78" t="s">
        <v>2969</v>
      </c>
      <c r="E891" s="78" t="s">
        <v>2843</v>
      </c>
      <c r="F891" s="78" t="s">
        <v>494</v>
      </c>
      <c r="G891" s="78" t="s">
        <v>3959</v>
      </c>
      <c r="H891" s="78" t="s">
        <v>3960</v>
      </c>
      <c r="I891" s="78"/>
      <c r="J891" s="78"/>
      <c r="K891" s="80"/>
      <c r="L891" s="81">
        <v>37457.620000000003</v>
      </c>
      <c r="M891" s="82">
        <v>0</v>
      </c>
      <c r="N891" s="78"/>
      <c r="O891" s="78"/>
      <c r="P891" s="83"/>
      <c r="Q891" s="84"/>
      <c r="R891" s="84"/>
      <c r="S891" s="84"/>
      <c r="T891" s="85"/>
      <c r="U891" s="78"/>
      <c r="V891" s="78"/>
      <c r="W891" s="78"/>
      <c r="X891" s="86"/>
      <c r="Y891" s="86"/>
      <c r="Z891" s="87"/>
      <c r="AA891" s="88"/>
      <c r="AB891" s="89"/>
      <c r="AC891" s="90"/>
      <c r="AD891" s="94" t="s">
        <v>232</v>
      </c>
      <c r="AE891" s="89" t="s">
        <v>218</v>
      </c>
      <c r="AF891" s="95"/>
      <c r="AG891" s="96" t="s">
        <v>5265</v>
      </c>
    </row>
    <row r="892" spans="1:33" ht="46.5" customHeight="1" x14ac:dyDescent="0.25">
      <c r="A892" s="78" t="s">
        <v>3128</v>
      </c>
      <c r="B892" s="78" t="s">
        <v>3207</v>
      </c>
      <c r="C892" s="79" t="s">
        <v>207</v>
      </c>
      <c r="D892" s="78" t="s">
        <v>3210</v>
      </c>
      <c r="E892" s="78" t="s">
        <v>2898</v>
      </c>
      <c r="F892" s="78" t="s">
        <v>3211</v>
      </c>
      <c r="G892" s="92" t="s">
        <v>3212</v>
      </c>
      <c r="H892" s="92" t="s">
        <v>3213</v>
      </c>
      <c r="I892" s="78" t="s">
        <v>4357</v>
      </c>
      <c r="J892" s="78" t="s">
        <v>4345</v>
      </c>
      <c r="K892" s="80" t="s">
        <v>3629</v>
      </c>
      <c r="L892" s="81">
        <v>75023.55</v>
      </c>
      <c r="M892" s="82">
        <v>167627.29</v>
      </c>
      <c r="N892" s="78" t="s">
        <v>109</v>
      </c>
      <c r="O892" s="78" t="s">
        <v>4346</v>
      </c>
      <c r="P892" s="83"/>
      <c r="Q892" s="84" t="s">
        <v>233</v>
      </c>
      <c r="R892" s="84"/>
      <c r="S892" s="84"/>
      <c r="T892" s="85" t="s">
        <v>5005</v>
      </c>
      <c r="U892" s="78" t="s">
        <v>5006</v>
      </c>
      <c r="V892" s="78">
        <v>0</v>
      </c>
      <c r="W892" s="78">
        <v>50</v>
      </c>
      <c r="X892" s="86">
        <v>70000</v>
      </c>
      <c r="Y892" s="86"/>
      <c r="Z892" s="87">
        <v>103000</v>
      </c>
      <c r="AA892" s="88"/>
      <c r="AB892" s="89" t="s">
        <v>4358</v>
      </c>
      <c r="AC892" s="90"/>
      <c r="AD892" s="91" t="str">
        <f>VLOOKUP($G892,'[1]datos totales (FINAL) 2022'!$A$2:$F$408,3,FALSE)</f>
        <v>SI</v>
      </c>
      <c r="AE892" s="78" t="str">
        <f>VLOOKUP($G892,'[1]datos totales (FINAL) 2022'!$A$2:$F$408,4,FALSE)</f>
        <v>OBJETIVO 9: CONSTRUIR INFRAESTRUCTURAS RESILIENTES, PROMOVER LA INDUSTRIALIZACIÓN SOSTENIBLE Y FOMENTAR LA INNOVACIÓN</v>
      </c>
      <c r="AF892" s="92">
        <f>VLOOKUP($G892,'[1]datos totales (FINAL) 2022'!$A$2:$F$408,5,FALSE)</f>
        <v>0</v>
      </c>
      <c r="AG892" s="93">
        <f>VLOOKUP($G892,'[1]datos totales (FINAL) 2022'!$A$2:$F$408,6,FALSE)</f>
        <v>0</v>
      </c>
    </row>
    <row r="893" spans="1:33" ht="46.5" hidden="1" customHeight="1" x14ac:dyDescent="0.25">
      <c r="A893" s="78" t="s">
        <v>3128</v>
      </c>
      <c r="B893" s="78" t="s">
        <v>3207</v>
      </c>
      <c r="C893" s="79" t="s">
        <v>207</v>
      </c>
      <c r="D893" s="78" t="s">
        <v>3210</v>
      </c>
      <c r="E893" s="78" t="s">
        <v>2898</v>
      </c>
      <c r="F893" s="78" t="s">
        <v>3211</v>
      </c>
      <c r="G893" s="78" t="s">
        <v>3212</v>
      </c>
      <c r="H893" s="78" t="s">
        <v>3213</v>
      </c>
      <c r="I893" s="78" t="s">
        <v>4344</v>
      </c>
      <c r="J893" s="78" t="s">
        <v>4345</v>
      </c>
      <c r="K893" s="80" t="s">
        <v>2843</v>
      </c>
      <c r="L893" s="81"/>
      <c r="M893" s="82"/>
      <c r="N893" s="78" t="s">
        <v>109</v>
      </c>
      <c r="O893" s="78" t="s">
        <v>4346</v>
      </c>
      <c r="P893" s="83"/>
      <c r="Q893" s="84" t="s">
        <v>233</v>
      </c>
      <c r="R893" s="84" t="s">
        <v>214</v>
      </c>
      <c r="S893" s="84"/>
      <c r="T893" s="85" t="s">
        <v>5005</v>
      </c>
      <c r="U893" s="78" t="s">
        <v>5015</v>
      </c>
      <c r="V893" s="78">
        <v>0</v>
      </c>
      <c r="W893" s="78">
        <v>15</v>
      </c>
      <c r="X893" s="86">
        <v>1500</v>
      </c>
      <c r="Y893" s="86">
        <v>2000</v>
      </c>
      <c r="Z893" s="87"/>
      <c r="AA893" s="88"/>
      <c r="AB893" s="89"/>
      <c r="AC893" s="90"/>
      <c r="AD893" s="91" t="str">
        <f>VLOOKUP($G893,'[1]datos totales (FINAL) 2022'!$A$2:$F$408,3,FALSE)</f>
        <v>SI</v>
      </c>
      <c r="AE893" s="78" t="str">
        <f>VLOOKUP($G893,'[1]datos totales (FINAL) 2022'!$A$2:$F$408,4,FALSE)</f>
        <v>OBJETIVO 9: CONSTRUIR INFRAESTRUCTURAS RESILIENTES, PROMOVER LA INDUSTRIALIZACIÓN SOSTENIBLE Y FOMENTAR LA INNOVACIÓN</v>
      </c>
      <c r="AF893" s="92">
        <f>VLOOKUP($G893,'[1]datos totales (FINAL) 2022'!$A$2:$F$408,5,FALSE)</f>
        <v>0</v>
      </c>
      <c r="AG893" s="93">
        <f>VLOOKUP($G893,'[1]datos totales (FINAL) 2022'!$A$2:$F$408,6,FALSE)</f>
        <v>0</v>
      </c>
    </row>
    <row r="894" spans="1:33" ht="46.5" hidden="1" customHeight="1" x14ac:dyDescent="0.25">
      <c r="A894" s="78" t="s">
        <v>3128</v>
      </c>
      <c r="B894" s="78" t="s">
        <v>3207</v>
      </c>
      <c r="C894" s="79" t="s">
        <v>207</v>
      </c>
      <c r="D894" s="78" t="s">
        <v>3210</v>
      </c>
      <c r="E894" s="78" t="s">
        <v>2898</v>
      </c>
      <c r="F894" s="78" t="s">
        <v>3211</v>
      </c>
      <c r="G894" s="78" t="s">
        <v>3212</v>
      </c>
      <c r="H894" s="78" t="s">
        <v>3213</v>
      </c>
      <c r="I894" s="78" t="s">
        <v>4347</v>
      </c>
      <c r="J894" s="78" t="s">
        <v>4345</v>
      </c>
      <c r="K894" s="80" t="s">
        <v>2950</v>
      </c>
      <c r="L894" s="81"/>
      <c r="M894" s="82"/>
      <c r="N894" s="78" t="s">
        <v>109</v>
      </c>
      <c r="O894" s="78" t="s">
        <v>4346</v>
      </c>
      <c r="P894" s="83"/>
      <c r="Q894" s="84" t="s">
        <v>233</v>
      </c>
      <c r="R894" s="84" t="s">
        <v>214</v>
      </c>
      <c r="S894" s="84"/>
      <c r="T894" s="85" t="s">
        <v>5009</v>
      </c>
      <c r="U894" s="78" t="s">
        <v>5010</v>
      </c>
      <c r="V894" s="78">
        <v>20</v>
      </c>
      <c r="W894" s="78">
        <v>100</v>
      </c>
      <c r="X894" s="86">
        <v>4300</v>
      </c>
      <c r="Y894" s="86" t="s">
        <v>4348</v>
      </c>
      <c r="Z894" s="87"/>
      <c r="AA894" s="88"/>
      <c r="AB894" s="89"/>
      <c r="AC894" s="90"/>
      <c r="AD894" s="91" t="str">
        <f>VLOOKUP($G894,'[1]datos totales (FINAL) 2022'!$A$2:$F$408,3,FALSE)</f>
        <v>SI</v>
      </c>
      <c r="AE894" s="78" t="str">
        <f>VLOOKUP($G894,'[1]datos totales (FINAL) 2022'!$A$2:$F$408,4,FALSE)</f>
        <v>OBJETIVO 9: CONSTRUIR INFRAESTRUCTURAS RESILIENTES, PROMOVER LA INDUSTRIALIZACIÓN SOSTENIBLE Y FOMENTAR LA INNOVACIÓN</v>
      </c>
      <c r="AF894" s="92">
        <f>VLOOKUP($G894,'[1]datos totales (FINAL) 2022'!$A$2:$F$408,5,FALSE)</f>
        <v>0</v>
      </c>
      <c r="AG894" s="93">
        <f>VLOOKUP($G894,'[1]datos totales (FINAL) 2022'!$A$2:$F$408,6,FALSE)</f>
        <v>0</v>
      </c>
    </row>
    <row r="895" spans="1:33" ht="46.5" hidden="1" customHeight="1" x14ac:dyDescent="0.25">
      <c r="A895" s="78" t="s">
        <v>3128</v>
      </c>
      <c r="B895" s="78" t="s">
        <v>3207</v>
      </c>
      <c r="C895" s="79" t="s">
        <v>207</v>
      </c>
      <c r="D895" s="78" t="s">
        <v>3210</v>
      </c>
      <c r="E895" s="78" t="s">
        <v>2898</v>
      </c>
      <c r="F895" s="78" t="s">
        <v>3211</v>
      </c>
      <c r="G895" s="78" t="s">
        <v>3212</v>
      </c>
      <c r="H895" s="78" t="s">
        <v>3213</v>
      </c>
      <c r="I895" s="78" t="s">
        <v>4349</v>
      </c>
      <c r="J895" s="78" t="s">
        <v>4345</v>
      </c>
      <c r="K895" s="80" t="s">
        <v>2911</v>
      </c>
      <c r="L895" s="81"/>
      <c r="M895" s="82"/>
      <c r="N895" s="78" t="s">
        <v>109</v>
      </c>
      <c r="O895" s="78" t="s">
        <v>4346</v>
      </c>
      <c r="P895" s="83"/>
      <c r="Q895" s="84" t="s">
        <v>233</v>
      </c>
      <c r="R895" s="84" t="s">
        <v>214</v>
      </c>
      <c r="S895" s="84"/>
      <c r="T895" s="85" t="s">
        <v>5009</v>
      </c>
      <c r="U895" s="78" t="s">
        <v>5010</v>
      </c>
      <c r="V895" s="78">
        <v>20</v>
      </c>
      <c r="W895" s="78">
        <v>100</v>
      </c>
      <c r="X895" s="86">
        <v>700</v>
      </c>
      <c r="Y895" s="86">
        <v>567.19000000000005</v>
      </c>
      <c r="Z895" s="87"/>
      <c r="AA895" s="88"/>
      <c r="AB895" s="89"/>
      <c r="AC895" s="90"/>
      <c r="AD895" s="91" t="str">
        <f>VLOOKUP($G895,'[1]datos totales (FINAL) 2022'!$A$2:$F$408,3,FALSE)</f>
        <v>SI</v>
      </c>
      <c r="AE895" s="78" t="str">
        <f>VLOOKUP($G895,'[1]datos totales (FINAL) 2022'!$A$2:$F$408,4,FALSE)</f>
        <v>OBJETIVO 9: CONSTRUIR INFRAESTRUCTURAS RESILIENTES, PROMOVER LA INDUSTRIALIZACIÓN SOSTENIBLE Y FOMENTAR LA INNOVACIÓN</v>
      </c>
      <c r="AF895" s="92">
        <f>VLOOKUP($G895,'[1]datos totales (FINAL) 2022'!$A$2:$F$408,5,FALSE)</f>
        <v>0</v>
      </c>
      <c r="AG895" s="93">
        <f>VLOOKUP($G895,'[1]datos totales (FINAL) 2022'!$A$2:$F$408,6,FALSE)</f>
        <v>0</v>
      </c>
    </row>
    <row r="896" spans="1:33" ht="46.5" hidden="1" customHeight="1" x14ac:dyDescent="0.25">
      <c r="A896" s="78" t="s">
        <v>3128</v>
      </c>
      <c r="B896" s="78" t="s">
        <v>3207</v>
      </c>
      <c r="C896" s="79" t="s">
        <v>207</v>
      </c>
      <c r="D896" s="78" t="s">
        <v>3210</v>
      </c>
      <c r="E896" s="78" t="s">
        <v>2898</v>
      </c>
      <c r="F896" s="78" t="s">
        <v>3211</v>
      </c>
      <c r="G896" s="78" t="s">
        <v>3212</v>
      </c>
      <c r="H896" s="78" t="s">
        <v>3213</v>
      </c>
      <c r="I896" s="78" t="s">
        <v>4350</v>
      </c>
      <c r="J896" s="78" t="s">
        <v>4345</v>
      </c>
      <c r="K896" s="80" t="s">
        <v>4184</v>
      </c>
      <c r="L896" s="81"/>
      <c r="M896" s="82"/>
      <c r="N896" s="78" t="s">
        <v>109</v>
      </c>
      <c r="O896" s="78" t="s">
        <v>4346</v>
      </c>
      <c r="P896" s="83"/>
      <c r="Q896" s="84" t="s">
        <v>233</v>
      </c>
      <c r="R896" s="84" t="s">
        <v>214</v>
      </c>
      <c r="S896" s="84"/>
      <c r="T896" s="85" t="s">
        <v>5009</v>
      </c>
      <c r="U896" s="78" t="s">
        <v>5010</v>
      </c>
      <c r="V896" s="78">
        <v>20</v>
      </c>
      <c r="W896" s="78">
        <v>100</v>
      </c>
      <c r="X896" s="86">
        <v>550</v>
      </c>
      <c r="Y896" s="86">
        <v>495</v>
      </c>
      <c r="Z896" s="87"/>
      <c r="AA896" s="88"/>
      <c r="AB896" s="89"/>
      <c r="AC896" s="90"/>
      <c r="AD896" s="91" t="str">
        <f>VLOOKUP($G896,'[1]datos totales (FINAL) 2022'!$A$2:$F$408,3,FALSE)</f>
        <v>SI</v>
      </c>
      <c r="AE896" s="78" t="str">
        <f>VLOOKUP($G896,'[1]datos totales (FINAL) 2022'!$A$2:$F$408,4,FALSE)</f>
        <v>OBJETIVO 9: CONSTRUIR INFRAESTRUCTURAS RESILIENTES, PROMOVER LA INDUSTRIALIZACIÓN SOSTENIBLE Y FOMENTAR LA INNOVACIÓN</v>
      </c>
      <c r="AF896" s="92">
        <f>VLOOKUP($G896,'[1]datos totales (FINAL) 2022'!$A$2:$F$408,5,FALSE)</f>
        <v>0</v>
      </c>
      <c r="AG896" s="93">
        <f>VLOOKUP($G896,'[1]datos totales (FINAL) 2022'!$A$2:$F$408,6,FALSE)</f>
        <v>0</v>
      </c>
    </row>
    <row r="897" spans="1:33" ht="46.5" hidden="1" customHeight="1" x14ac:dyDescent="0.25">
      <c r="A897" s="78" t="s">
        <v>3128</v>
      </c>
      <c r="B897" s="78" t="s">
        <v>3207</v>
      </c>
      <c r="C897" s="79" t="s">
        <v>207</v>
      </c>
      <c r="D897" s="78" t="s">
        <v>3210</v>
      </c>
      <c r="E897" s="78" t="s">
        <v>2898</v>
      </c>
      <c r="F897" s="78" t="s">
        <v>3211</v>
      </c>
      <c r="G897" s="78" t="s">
        <v>3212</v>
      </c>
      <c r="H897" s="78" t="s">
        <v>3213</v>
      </c>
      <c r="I897" s="78" t="s">
        <v>4351</v>
      </c>
      <c r="J897" s="78" t="s">
        <v>4345</v>
      </c>
      <c r="K897" s="80" t="s">
        <v>2898</v>
      </c>
      <c r="L897" s="81"/>
      <c r="M897" s="82"/>
      <c r="N897" s="78" t="s">
        <v>109</v>
      </c>
      <c r="O897" s="78" t="s">
        <v>4346</v>
      </c>
      <c r="P897" s="83"/>
      <c r="Q897" s="84" t="s">
        <v>233</v>
      </c>
      <c r="R897" s="84" t="s">
        <v>214</v>
      </c>
      <c r="S897" s="84"/>
      <c r="T897" s="85" t="s">
        <v>5011</v>
      </c>
      <c r="U897" s="78" t="s">
        <v>5012</v>
      </c>
      <c r="V897" s="78">
        <v>0</v>
      </c>
      <c r="W897" s="78">
        <v>100</v>
      </c>
      <c r="X897" s="86">
        <v>67973.55</v>
      </c>
      <c r="Y897" s="86">
        <v>3346.26</v>
      </c>
      <c r="Z897" s="87">
        <v>64627.29</v>
      </c>
      <c r="AA897" s="88"/>
      <c r="AB897" s="89" t="s">
        <v>4352</v>
      </c>
      <c r="AC897" s="90"/>
      <c r="AD897" s="91" t="str">
        <f>VLOOKUP($G897,'[1]datos totales (FINAL) 2022'!$A$2:$F$408,3,FALSE)</f>
        <v>SI</v>
      </c>
      <c r="AE897" s="78" t="str">
        <f>VLOOKUP($G897,'[1]datos totales (FINAL) 2022'!$A$2:$F$408,4,FALSE)</f>
        <v>OBJETIVO 9: CONSTRUIR INFRAESTRUCTURAS RESILIENTES, PROMOVER LA INDUSTRIALIZACIÓN SOSTENIBLE Y FOMENTAR LA INNOVACIÓN</v>
      </c>
      <c r="AF897" s="92">
        <f>VLOOKUP($G897,'[1]datos totales (FINAL) 2022'!$A$2:$F$408,5,FALSE)</f>
        <v>0</v>
      </c>
      <c r="AG897" s="93">
        <f>VLOOKUP($G897,'[1]datos totales (FINAL) 2022'!$A$2:$F$408,6,FALSE)</f>
        <v>0</v>
      </c>
    </row>
    <row r="898" spans="1:33" ht="46.5" hidden="1" customHeight="1" x14ac:dyDescent="0.25">
      <c r="A898" s="78" t="s">
        <v>3128</v>
      </c>
      <c r="B898" s="78" t="s">
        <v>3207</v>
      </c>
      <c r="C898" s="79" t="s">
        <v>207</v>
      </c>
      <c r="D898" s="78" t="s">
        <v>3210</v>
      </c>
      <c r="E898" s="78" t="s">
        <v>2898</v>
      </c>
      <c r="F898" s="78" t="s">
        <v>3211</v>
      </c>
      <c r="G898" s="78" t="s">
        <v>3212</v>
      </c>
      <c r="H898" s="78" t="s">
        <v>3213</v>
      </c>
      <c r="I898" s="78" t="s">
        <v>4353</v>
      </c>
      <c r="J898" s="78" t="s">
        <v>4354</v>
      </c>
      <c r="K898" s="80" t="s">
        <v>3635</v>
      </c>
      <c r="L898" s="81"/>
      <c r="M898" s="82"/>
      <c r="N898" s="78" t="s">
        <v>109</v>
      </c>
      <c r="O898" s="78" t="s">
        <v>4346</v>
      </c>
      <c r="P898" s="83"/>
      <c r="Q898" s="84" t="s">
        <v>233</v>
      </c>
      <c r="R898" s="84"/>
      <c r="S898" s="84"/>
      <c r="T898" s="85" t="s">
        <v>5013</v>
      </c>
      <c r="U898" s="78" t="s">
        <v>5014</v>
      </c>
      <c r="V898" s="78">
        <v>0</v>
      </c>
      <c r="W898" s="78">
        <v>20</v>
      </c>
      <c r="X898" s="86"/>
      <c r="Y898" s="86">
        <v>2850</v>
      </c>
      <c r="Z898" s="87"/>
      <c r="AA898" s="88"/>
      <c r="AB898" s="89"/>
      <c r="AC898" s="90"/>
      <c r="AD898" s="91" t="str">
        <f>VLOOKUP($G898,'[1]datos totales (FINAL) 2022'!$A$2:$F$408,3,FALSE)</f>
        <v>SI</v>
      </c>
      <c r="AE898" s="78" t="str">
        <f>VLOOKUP($G898,'[1]datos totales (FINAL) 2022'!$A$2:$F$408,4,FALSE)</f>
        <v>OBJETIVO 9: CONSTRUIR INFRAESTRUCTURAS RESILIENTES, PROMOVER LA INDUSTRIALIZACIÓN SOSTENIBLE Y FOMENTAR LA INNOVACIÓN</v>
      </c>
      <c r="AF898" s="92">
        <f>VLOOKUP($G898,'[1]datos totales (FINAL) 2022'!$A$2:$F$408,5,FALSE)</f>
        <v>0</v>
      </c>
      <c r="AG898" s="93">
        <f>VLOOKUP($G898,'[1]datos totales (FINAL) 2022'!$A$2:$F$408,6,FALSE)</f>
        <v>0</v>
      </c>
    </row>
    <row r="899" spans="1:33" ht="46.5" customHeight="1" x14ac:dyDescent="0.25">
      <c r="A899" s="78" t="s">
        <v>3128</v>
      </c>
      <c r="B899" s="78" t="s">
        <v>3207</v>
      </c>
      <c r="C899" s="79" t="s">
        <v>207</v>
      </c>
      <c r="D899" s="78" t="s">
        <v>2845</v>
      </c>
      <c r="E899" s="78" t="s">
        <v>2843</v>
      </c>
      <c r="F899" s="78" t="s">
        <v>494</v>
      </c>
      <c r="G899" s="92" t="s">
        <v>3208</v>
      </c>
      <c r="H899" s="92" t="s">
        <v>3209</v>
      </c>
      <c r="I899" s="78"/>
      <c r="J899" s="78"/>
      <c r="K899" s="80"/>
      <c r="L899" s="81">
        <v>3000</v>
      </c>
      <c r="M899" s="82">
        <v>3000</v>
      </c>
      <c r="N899" s="78"/>
      <c r="O899" s="78"/>
      <c r="P899" s="83"/>
      <c r="Q899" s="84"/>
      <c r="R899" s="84"/>
      <c r="S899" s="84"/>
      <c r="T899" s="85"/>
      <c r="U899" s="78"/>
      <c r="V899" s="78"/>
      <c r="W899" s="78"/>
      <c r="X899" s="86"/>
      <c r="Y899" s="86"/>
      <c r="Z899" s="87"/>
      <c r="AA899" s="88"/>
      <c r="AB899" s="89"/>
      <c r="AC899" s="90"/>
      <c r="AD899" s="91" t="str">
        <f>VLOOKUP($G899,'[1]datos totales (FINAL) 2022'!$A$2:$F$408,3,FALSE)</f>
        <v>SI</v>
      </c>
      <c r="AE899" s="78" t="str">
        <f>VLOOKUP($G899,'[1]datos totales (FINAL) 2022'!$A$2:$F$408,4,FALSE)</f>
        <v>OBJETIVO 9: CONSTRUIR INFRAESTRUCTURAS RESILIENTES, PROMOVER LA INDUSTRIALIZACIÓN SOSTENIBLE Y FOMENTAR LA INNOVACIÓN</v>
      </c>
      <c r="AF899" s="92">
        <f>VLOOKUP($G899,'[1]datos totales (FINAL) 2022'!$A$2:$F$408,5,FALSE)</f>
        <v>0</v>
      </c>
      <c r="AG899" s="93">
        <f>VLOOKUP($G899,'[1]datos totales (FINAL) 2022'!$A$2:$F$408,6,FALSE)</f>
        <v>0</v>
      </c>
    </row>
    <row r="900" spans="1:33" ht="46.5" customHeight="1" x14ac:dyDescent="0.25">
      <c r="A900" s="78" t="s">
        <v>3128</v>
      </c>
      <c r="B900" s="78" t="s">
        <v>3207</v>
      </c>
      <c r="C900" s="79" t="s">
        <v>207</v>
      </c>
      <c r="D900" s="78" t="s">
        <v>2848</v>
      </c>
      <c r="E900" s="78" t="s">
        <v>2843</v>
      </c>
      <c r="F900" s="78" t="s">
        <v>494</v>
      </c>
      <c r="G900" s="92" t="s">
        <v>3214</v>
      </c>
      <c r="H900" s="92" t="s">
        <v>3215</v>
      </c>
      <c r="I900" s="78" t="s">
        <v>3216</v>
      </c>
      <c r="J900" s="78" t="s">
        <v>4354</v>
      </c>
      <c r="K900" s="80" t="s">
        <v>2955</v>
      </c>
      <c r="L900" s="81">
        <v>0</v>
      </c>
      <c r="M900" s="82">
        <v>4200</v>
      </c>
      <c r="N900" s="78" t="s">
        <v>109</v>
      </c>
      <c r="O900" s="78" t="s">
        <v>4355</v>
      </c>
      <c r="P900" s="83"/>
      <c r="Q900" s="84" t="s">
        <v>233</v>
      </c>
      <c r="R900" s="84"/>
      <c r="S900" s="84"/>
      <c r="T900" s="85" t="s">
        <v>5321</v>
      </c>
      <c r="U900" s="78"/>
      <c r="V900" s="78"/>
      <c r="W900" s="78" t="s">
        <v>5322</v>
      </c>
      <c r="X900" s="86"/>
      <c r="Y900" s="86"/>
      <c r="Z900" s="87">
        <v>4200</v>
      </c>
      <c r="AA900" s="88"/>
      <c r="AB900" s="89" t="s">
        <v>4356</v>
      </c>
      <c r="AC900" s="90"/>
      <c r="AD900" s="94" t="s">
        <v>232</v>
      </c>
      <c r="AE900" s="89" t="s">
        <v>223</v>
      </c>
      <c r="AF900" s="95" t="s">
        <v>5323</v>
      </c>
      <c r="AG900" s="96"/>
    </row>
    <row r="901" spans="1:33" ht="46.5" customHeight="1" x14ac:dyDescent="0.25">
      <c r="A901" s="78" t="s">
        <v>5317</v>
      </c>
      <c r="B901" s="78" t="s">
        <v>3865</v>
      </c>
      <c r="C901" s="79" t="s">
        <v>3866</v>
      </c>
      <c r="D901" s="78" t="s">
        <v>2842</v>
      </c>
      <c r="E901" s="78" t="s">
        <v>2843</v>
      </c>
      <c r="F901" s="78" t="s">
        <v>494</v>
      </c>
      <c r="G901" s="92" t="s">
        <v>3867</v>
      </c>
      <c r="H901" s="92" t="s">
        <v>3868</v>
      </c>
      <c r="I901" s="78"/>
      <c r="J901" s="78"/>
      <c r="K901" s="80"/>
      <c r="L901" s="81">
        <v>2682.85</v>
      </c>
      <c r="M901" s="82">
        <v>3218.6</v>
      </c>
      <c r="N901" s="78"/>
      <c r="O901" s="78"/>
      <c r="P901" s="83"/>
      <c r="Q901" s="84"/>
      <c r="R901" s="84"/>
      <c r="S901" s="84"/>
      <c r="T901" s="85"/>
      <c r="U901" s="78"/>
      <c r="V901" s="78"/>
      <c r="W901" s="78"/>
      <c r="X901" s="86"/>
      <c r="Y901" s="86"/>
      <c r="Z901" s="87"/>
      <c r="AA901" s="88"/>
      <c r="AB901" s="89"/>
      <c r="AC901" s="90"/>
      <c r="AD901" s="91" t="str">
        <f>VLOOKUP($G901,'[1]datos totales (FINAL) 2022'!$A$2:$F$408,3,FALSE)</f>
        <v>SI</v>
      </c>
      <c r="AE901" s="78" t="str">
        <f>VLOOKUP($G901,'[1]datos totales (FINAL) 2022'!$A$2:$F$408,4,FALSE)</f>
        <v>OBJETIVO 4: GARANTIZAR UNA EDUCACIÓN INCLUSIVA, EQUITATIVA Y DE CALIDAD Y PROMOVER OPORTUNIDADES DE APRENDIZAJE DURANTE TODA LA VIDA PARA TODOS</v>
      </c>
      <c r="AF901" s="92">
        <f>VLOOKUP($G901,'[1]datos totales (FINAL) 2022'!$A$2:$F$408,5,FALSE)</f>
        <v>0</v>
      </c>
      <c r="AG901" s="93" t="str">
        <f>VLOOKUP($G901,'[1]datos totales (FINAL) 2022'!$A$2:$F$408,6,FALSE)</f>
        <v>También ODS 9</v>
      </c>
    </row>
    <row r="902" spans="1:33" ht="46.5" hidden="1" customHeight="1" x14ac:dyDescent="0.25">
      <c r="A902" s="78" t="s">
        <v>5317</v>
      </c>
      <c r="B902" s="78" t="s">
        <v>3865</v>
      </c>
      <c r="C902" s="79" t="s">
        <v>3866</v>
      </c>
      <c r="D902" s="78" t="s">
        <v>2815</v>
      </c>
      <c r="E902" s="78" t="s">
        <v>2843</v>
      </c>
      <c r="F902" s="78" t="s">
        <v>494</v>
      </c>
      <c r="G902" s="78" t="s">
        <v>3869</v>
      </c>
      <c r="H902" s="78" t="s">
        <v>3870</v>
      </c>
      <c r="I902" s="78"/>
      <c r="J902" s="78"/>
      <c r="K902" s="80"/>
      <c r="L902" s="81">
        <v>16925.16</v>
      </c>
      <c r="M902" s="82">
        <v>0</v>
      </c>
      <c r="N902" s="78"/>
      <c r="O902" s="78"/>
      <c r="P902" s="83"/>
      <c r="Q902" s="84"/>
      <c r="R902" s="84"/>
      <c r="S902" s="84"/>
      <c r="T902" s="85"/>
      <c r="U902" s="78"/>
      <c r="V902" s="78"/>
      <c r="W902" s="78"/>
      <c r="X902" s="86"/>
      <c r="Y902" s="86"/>
      <c r="Z902" s="87"/>
      <c r="AA902" s="88"/>
      <c r="AB902" s="89"/>
      <c r="AC902" s="90"/>
      <c r="AD902" s="94" t="s">
        <v>232</v>
      </c>
      <c r="AE902" s="89" t="s">
        <v>218</v>
      </c>
      <c r="AF902" s="95"/>
      <c r="AG902" s="96"/>
    </row>
    <row r="903" spans="1:33" ht="46.5" customHeight="1" x14ac:dyDescent="0.25">
      <c r="A903" s="78" t="s">
        <v>5317</v>
      </c>
      <c r="B903" s="78" t="s">
        <v>3865</v>
      </c>
      <c r="C903" s="79" t="s">
        <v>3866</v>
      </c>
      <c r="D903" s="78" t="s">
        <v>3728</v>
      </c>
      <c r="E903" s="78" t="s">
        <v>2843</v>
      </c>
      <c r="F903" s="78" t="s">
        <v>494</v>
      </c>
      <c r="G903" s="92" t="s">
        <v>3871</v>
      </c>
      <c r="H903" s="92" t="s">
        <v>3872</v>
      </c>
      <c r="I903" s="78"/>
      <c r="J903" s="78"/>
      <c r="K903" s="80"/>
      <c r="L903" s="81">
        <v>4400</v>
      </c>
      <c r="M903" s="82">
        <v>4850</v>
      </c>
      <c r="N903" s="78"/>
      <c r="O903" s="78"/>
      <c r="P903" s="83"/>
      <c r="Q903" s="84"/>
      <c r="R903" s="84"/>
      <c r="S903" s="84"/>
      <c r="T903" s="85"/>
      <c r="U903" s="78"/>
      <c r="V903" s="78"/>
      <c r="W903" s="78"/>
      <c r="X903" s="86"/>
      <c r="Y903" s="86"/>
      <c r="Z903" s="87"/>
      <c r="AA903" s="88"/>
      <c r="AB903" s="89"/>
      <c r="AC903" s="90"/>
      <c r="AD903" s="94" t="s">
        <v>232</v>
      </c>
      <c r="AE903" s="89" t="s">
        <v>218</v>
      </c>
      <c r="AF903" s="95"/>
      <c r="AG903" s="96"/>
    </row>
    <row r="904" spans="1:33" ht="46.5" customHeight="1" x14ac:dyDescent="0.25">
      <c r="A904" s="78" t="s">
        <v>5317</v>
      </c>
      <c r="B904" s="78" t="s">
        <v>3873</v>
      </c>
      <c r="C904" s="79" t="s">
        <v>3874</v>
      </c>
      <c r="D904" s="78" t="s">
        <v>2842</v>
      </c>
      <c r="E904" s="78" t="s">
        <v>2843</v>
      </c>
      <c r="F904" s="78" t="s">
        <v>494</v>
      </c>
      <c r="G904" s="92" t="s">
        <v>3875</v>
      </c>
      <c r="H904" s="92" t="s">
        <v>3876</v>
      </c>
      <c r="I904" s="78"/>
      <c r="J904" s="78"/>
      <c r="K904" s="80"/>
      <c r="L904" s="81">
        <v>1740.26</v>
      </c>
      <c r="M904" s="82">
        <v>1040.81</v>
      </c>
      <c r="N904" s="78"/>
      <c r="O904" s="78"/>
      <c r="P904" s="83"/>
      <c r="Q904" s="84"/>
      <c r="R904" s="84"/>
      <c r="S904" s="84"/>
      <c r="T904" s="85"/>
      <c r="U904" s="78"/>
      <c r="V904" s="78"/>
      <c r="W904" s="78"/>
      <c r="X904" s="86"/>
      <c r="Y904" s="86"/>
      <c r="Z904" s="87"/>
      <c r="AA904" s="88"/>
      <c r="AB904" s="89"/>
      <c r="AC904" s="90"/>
      <c r="AD904" s="91" t="str">
        <f>VLOOKUP($G904,'[1]datos totales (FINAL) 2022'!$A$2:$F$408,3,FALSE)</f>
        <v>SI</v>
      </c>
      <c r="AE904" s="78" t="str">
        <f>VLOOKUP($G904,'[1]datos totales (FINAL) 2022'!$A$2:$F$408,4,FALSE)</f>
        <v>OBJETIVO 4: GARANTIZAR UNA EDUCACIÓN INCLUSIVA, EQUITATIVA Y DE CALIDAD Y PROMOVER OPORTUNIDADES DE APRENDIZAJE DURANTE TODA LA VIDA PARA TODOS</v>
      </c>
      <c r="AF904" s="92">
        <f>VLOOKUP($G904,'[1]datos totales (FINAL) 2022'!$A$2:$F$408,5,FALSE)</f>
        <v>0</v>
      </c>
      <c r="AG904" s="93" t="str">
        <f>VLOOKUP($G904,'[1]datos totales (FINAL) 2022'!$A$2:$F$408,6,FALSE)</f>
        <v>También ODS 9</v>
      </c>
    </row>
    <row r="905" spans="1:33" ht="46.5" hidden="1" customHeight="1" x14ac:dyDescent="0.25">
      <c r="A905" s="78" t="s">
        <v>5317</v>
      </c>
      <c r="B905" s="78" t="s">
        <v>3873</v>
      </c>
      <c r="C905" s="79" t="s">
        <v>3874</v>
      </c>
      <c r="D905" s="78" t="s">
        <v>2815</v>
      </c>
      <c r="E905" s="78" t="s">
        <v>2843</v>
      </c>
      <c r="F905" s="78" t="s">
        <v>494</v>
      </c>
      <c r="G905" s="78" t="s">
        <v>3877</v>
      </c>
      <c r="H905" s="78" t="s">
        <v>3878</v>
      </c>
      <c r="I905" s="78"/>
      <c r="J905" s="78"/>
      <c r="K905" s="80"/>
      <c r="L905" s="81">
        <v>11427.46</v>
      </c>
      <c r="M905" s="82">
        <v>0</v>
      </c>
      <c r="N905" s="78"/>
      <c r="O905" s="78"/>
      <c r="P905" s="83"/>
      <c r="Q905" s="84"/>
      <c r="R905" s="84"/>
      <c r="S905" s="84"/>
      <c r="T905" s="85"/>
      <c r="U905" s="78"/>
      <c r="V905" s="78"/>
      <c r="W905" s="78"/>
      <c r="X905" s="86"/>
      <c r="Y905" s="86"/>
      <c r="Z905" s="87"/>
      <c r="AA905" s="88"/>
      <c r="AB905" s="89"/>
      <c r="AC905" s="90"/>
      <c r="AD905" s="94" t="s">
        <v>232</v>
      </c>
      <c r="AE905" s="89" t="s">
        <v>218</v>
      </c>
      <c r="AF905" s="95"/>
      <c r="AG905" s="96"/>
    </row>
    <row r="906" spans="1:33" ht="46.5" hidden="1" customHeight="1" x14ac:dyDescent="0.25">
      <c r="A906" s="78" t="s">
        <v>5317</v>
      </c>
      <c r="B906" s="78" t="s">
        <v>3873</v>
      </c>
      <c r="C906" s="79" t="s">
        <v>3874</v>
      </c>
      <c r="D906" s="78" t="s">
        <v>2924</v>
      </c>
      <c r="E906" s="78" t="s">
        <v>2843</v>
      </c>
      <c r="F906" s="78" t="s">
        <v>2383</v>
      </c>
      <c r="G906" s="78" t="s">
        <v>3879</v>
      </c>
      <c r="H906" s="78" t="s">
        <v>3727</v>
      </c>
      <c r="I906" s="78"/>
      <c r="J906" s="78"/>
      <c r="K906" s="80"/>
      <c r="L906" s="81">
        <v>365.97</v>
      </c>
      <c r="M906" s="82">
        <v>0</v>
      </c>
      <c r="N906" s="78"/>
      <c r="O906" s="78"/>
      <c r="P906" s="83"/>
      <c r="Q906" s="84"/>
      <c r="R906" s="84"/>
      <c r="S906" s="84"/>
      <c r="T906" s="85"/>
      <c r="U906" s="78"/>
      <c r="V906" s="78"/>
      <c r="W906" s="78"/>
      <c r="X906" s="86"/>
      <c r="Y906" s="86"/>
      <c r="Z906" s="87"/>
      <c r="AA906" s="88"/>
      <c r="AB906" s="89"/>
      <c r="AC906" s="90"/>
      <c r="AD906" s="94" t="s">
        <v>232</v>
      </c>
      <c r="AE906" s="89" t="s">
        <v>225</v>
      </c>
      <c r="AF906" s="95" t="s">
        <v>5318</v>
      </c>
      <c r="AG906" s="96" t="s">
        <v>5180</v>
      </c>
    </row>
    <row r="907" spans="1:33" ht="46.5" customHeight="1" x14ac:dyDescent="0.25">
      <c r="A907" s="78" t="s">
        <v>5317</v>
      </c>
      <c r="B907" s="78" t="s">
        <v>3873</v>
      </c>
      <c r="C907" s="79" t="s">
        <v>3874</v>
      </c>
      <c r="D907" s="78" t="s">
        <v>3728</v>
      </c>
      <c r="E907" s="78" t="s">
        <v>2843</v>
      </c>
      <c r="F907" s="78" t="s">
        <v>494</v>
      </c>
      <c r="G907" s="92" t="s">
        <v>3880</v>
      </c>
      <c r="H907" s="92" t="s">
        <v>3881</v>
      </c>
      <c r="I907" s="78"/>
      <c r="J907" s="78"/>
      <c r="K907" s="80"/>
      <c r="L907" s="81">
        <v>2970</v>
      </c>
      <c r="M907" s="82">
        <v>3904</v>
      </c>
      <c r="N907" s="78"/>
      <c r="O907" s="78"/>
      <c r="P907" s="83"/>
      <c r="Q907" s="84"/>
      <c r="R907" s="84"/>
      <c r="S907" s="84"/>
      <c r="T907" s="85"/>
      <c r="U907" s="78"/>
      <c r="V907" s="78"/>
      <c r="W907" s="78"/>
      <c r="X907" s="86"/>
      <c r="Y907" s="86"/>
      <c r="Z907" s="87"/>
      <c r="AA907" s="88"/>
      <c r="AB907" s="89"/>
      <c r="AC907" s="90"/>
      <c r="AD907" s="94" t="s">
        <v>232</v>
      </c>
      <c r="AE907" s="89" t="s">
        <v>218</v>
      </c>
      <c r="AF907" s="95"/>
      <c r="AG907" s="96"/>
    </row>
    <row r="908" spans="1:33" ht="46.5" customHeight="1" x14ac:dyDescent="0.25">
      <c r="A908" s="78" t="s">
        <v>5317</v>
      </c>
      <c r="B908" s="78" t="s">
        <v>3882</v>
      </c>
      <c r="C908" s="79" t="s">
        <v>3883</v>
      </c>
      <c r="D908" s="78" t="s">
        <v>2842</v>
      </c>
      <c r="E908" s="78" t="s">
        <v>2843</v>
      </c>
      <c r="F908" s="78" t="s">
        <v>494</v>
      </c>
      <c r="G908" s="92" t="s">
        <v>3884</v>
      </c>
      <c r="H908" s="92" t="s">
        <v>3885</v>
      </c>
      <c r="I908" s="78"/>
      <c r="J908" s="78"/>
      <c r="K908" s="80"/>
      <c r="L908" s="81">
        <v>2055.33</v>
      </c>
      <c r="M908" s="82">
        <v>1285.94</v>
      </c>
      <c r="N908" s="78"/>
      <c r="O908" s="78"/>
      <c r="P908" s="83"/>
      <c r="Q908" s="84"/>
      <c r="R908" s="84"/>
      <c r="S908" s="84"/>
      <c r="T908" s="85"/>
      <c r="U908" s="78"/>
      <c r="V908" s="78"/>
      <c r="W908" s="78"/>
      <c r="X908" s="86"/>
      <c r="Y908" s="86"/>
      <c r="Z908" s="87"/>
      <c r="AA908" s="88"/>
      <c r="AB908" s="89"/>
      <c r="AC908" s="90"/>
      <c r="AD908" s="91" t="str">
        <f>VLOOKUP($G908,'[1]datos totales (FINAL) 2022'!$A$2:$F$408,3,FALSE)</f>
        <v>SI</v>
      </c>
      <c r="AE908" s="78" t="str">
        <f>VLOOKUP($G908,'[1]datos totales (FINAL) 2022'!$A$2:$F$408,4,FALSE)</f>
        <v>OBJETIVO 4: GARANTIZAR UNA EDUCACIÓN INCLUSIVA, EQUITATIVA Y DE CALIDAD Y PROMOVER OPORTUNIDADES DE APRENDIZAJE DURANTE TODA LA VIDA PARA TODOS</v>
      </c>
      <c r="AF908" s="92">
        <f>VLOOKUP($G908,'[1]datos totales (FINAL) 2022'!$A$2:$F$408,5,FALSE)</f>
        <v>0</v>
      </c>
      <c r="AG908" s="93" t="str">
        <f>VLOOKUP($G908,'[1]datos totales (FINAL) 2022'!$A$2:$F$408,6,FALSE)</f>
        <v>También ODS 9</v>
      </c>
    </row>
    <row r="909" spans="1:33" ht="46.5" hidden="1" customHeight="1" x14ac:dyDescent="0.25">
      <c r="A909" s="78" t="s">
        <v>5317</v>
      </c>
      <c r="B909" s="78" t="s">
        <v>3882</v>
      </c>
      <c r="C909" s="79" t="s">
        <v>3883</v>
      </c>
      <c r="D909" s="78" t="s">
        <v>2815</v>
      </c>
      <c r="E909" s="78" t="s">
        <v>2843</v>
      </c>
      <c r="F909" s="78" t="s">
        <v>494</v>
      </c>
      <c r="G909" s="78" t="s">
        <v>3886</v>
      </c>
      <c r="H909" s="78" t="s">
        <v>3887</v>
      </c>
      <c r="I909" s="78"/>
      <c r="J909" s="78"/>
      <c r="K909" s="80"/>
      <c r="L909" s="81">
        <v>58801.3</v>
      </c>
      <c r="M909" s="82">
        <v>0</v>
      </c>
      <c r="N909" s="78"/>
      <c r="O909" s="78"/>
      <c r="P909" s="83"/>
      <c r="Q909" s="84"/>
      <c r="R909" s="84"/>
      <c r="S909" s="84"/>
      <c r="T909" s="85"/>
      <c r="U909" s="78"/>
      <c r="V909" s="78"/>
      <c r="W909" s="78"/>
      <c r="X909" s="86"/>
      <c r="Y909" s="86"/>
      <c r="Z909" s="87"/>
      <c r="AA909" s="88"/>
      <c r="AB909" s="89"/>
      <c r="AC909" s="90"/>
      <c r="AD909" s="94" t="s">
        <v>232</v>
      </c>
      <c r="AE909" s="89" t="s">
        <v>218</v>
      </c>
      <c r="AF909" s="95"/>
      <c r="AG909" s="96"/>
    </row>
    <row r="910" spans="1:33" ht="46.5" hidden="1" customHeight="1" x14ac:dyDescent="0.25">
      <c r="A910" s="78" t="s">
        <v>5317</v>
      </c>
      <c r="B910" s="78" t="s">
        <v>3882</v>
      </c>
      <c r="C910" s="79" t="s">
        <v>3883</v>
      </c>
      <c r="D910" s="78" t="s">
        <v>2924</v>
      </c>
      <c r="E910" s="78" t="s">
        <v>2843</v>
      </c>
      <c r="F910" s="78" t="s">
        <v>2383</v>
      </c>
      <c r="G910" s="78" t="s">
        <v>3888</v>
      </c>
      <c r="H910" s="78" t="s">
        <v>3727</v>
      </c>
      <c r="I910" s="78"/>
      <c r="J910" s="78"/>
      <c r="K910" s="80"/>
      <c r="L910" s="81">
        <v>4141.5</v>
      </c>
      <c r="M910" s="82">
        <v>0</v>
      </c>
      <c r="N910" s="78"/>
      <c r="O910" s="78"/>
      <c r="P910" s="83"/>
      <c r="Q910" s="84"/>
      <c r="R910" s="84"/>
      <c r="S910" s="84"/>
      <c r="T910" s="85"/>
      <c r="U910" s="78"/>
      <c r="V910" s="78"/>
      <c r="W910" s="78"/>
      <c r="X910" s="86"/>
      <c r="Y910" s="86"/>
      <c r="Z910" s="87"/>
      <c r="AA910" s="88"/>
      <c r="AB910" s="89"/>
      <c r="AC910" s="90"/>
      <c r="AD910" s="94" t="s">
        <v>232</v>
      </c>
      <c r="AE910" s="89" t="s">
        <v>218</v>
      </c>
      <c r="AF910" s="95"/>
      <c r="AG910" s="96"/>
    </row>
    <row r="911" spans="1:33" ht="46.5" customHeight="1" x14ac:dyDescent="0.25">
      <c r="A911" s="78" t="s">
        <v>5317</v>
      </c>
      <c r="B911" s="78" t="s">
        <v>3889</v>
      </c>
      <c r="C911" s="79" t="s">
        <v>3890</v>
      </c>
      <c r="D911" s="78" t="s">
        <v>2842</v>
      </c>
      <c r="E911" s="78" t="s">
        <v>2843</v>
      </c>
      <c r="F911" s="78" t="s">
        <v>494</v>
      </c>
      <c r="G911" s="92" t="s">
        <v>3891</v>
      </c>
      <c r="H911" s="92" t="s">
        <v>3892</v>
      </c>
      <c r="I911" s="78"/>
      <c r="J911" s="78"/>
      <c r="K911" s="80"/>
      <c r="L911" s="81">
        <v>3084.31</v>
      </c>
      <c r="M911" s="82">
        <v>1921.46</v>
      </c>
      <c r="N911" s="78"/>
      <c r="O911" s="78"/>
      <c r="P911" s="83"/>
      <c r="Q911" s="84"/>
      <c r="R911" s="84"/>
      <c r="S911" s="84"/>
      <c r="T911" s="85"/>
      <c r="U911" s="78"/>
      <c r="V911" s="78"/>
      <c r="W911" s="78"/>
      <c r="X911" s="86"/>
      <c r="Y911" s="86"/>
      <c r="Z911" s="87"/>
      <c r="AA911" s="88"/>
      <c r="AB911" s="89"/>
      <c r="AC911" s="90"/>
      <c r="AD911" s="91" t="str">
        <f>VLOOKUP($G911,'[1]datos totales (FINAL) 2022'!$A$2:$F$408,3,FALSE)</f>
        <v>SI</v>
      </c>
      <c r="AE911" s="78" t="str">
        <f>VLOOKUP($G911,'[1]datos totales (FINAL) 2022'!$A$2:$F$408,4,FALSE)</f>
        <v>OBJETIVO 4: GARANTIZAR UNA EDUCACIÓN INCLUSIVA, EQUITATIVA Y DE CALIDAD Y PROMOVER OPORTUNIDADES DE APRENDIZAJE DURANTE TODA LA VIDA PARA TODOS</v>
      </c>
      <c r="AF911" s="92">
        <f>VLOOKUP($G911,'[1]datos totales (FINAL) 2022'!$A$2:$F$408,5,FALSE)</f>
        <v>0</v>
      </c>
      <c r="AG911" s="93" t="str">
        <f>VLOOKUP($G911,'[1]datos totales (FINAL) 2022'!$A$2:$F$408,6,FALSE)</f>
        <v>También ODS 9</v>
      </c>
    </row>
    <row r="912" spans="1:33" ht="46.5" hidden="1" customHeight="1" x14ac:dyDescent="0.25">
      <c r="A912" s="78" t="s">
        <v>5317</v>
      </c>
      <c r="B912" s="78" t="s">
        <v>3889</v>
      </c>
      <c r="C912" s="79" t="s">
        <v>3890</v>
      </c>
      <c r="D912" s="78" t="s">
        <v>2815</v>
      </c>
      <c r="E912" s="78" t="s">
        <v>2843</v>
      </c>
      <c r="F912" s="78" t="s">
        <v>494</v>
      </c>
      <c r="G912" s="78" t="s">
        <v>3893</v>
      </c>
      <c r="H912" s="78" t="s">
        <v>3894</v>
      </c>
      <c r="I912" s="78"/>
      <c r="J912" s="78"/>
      <c r="K912" s="80"/>
      <c r="L912" s="81">
        <v>47669.59</v>
      </c>
      <c r="M912" s="82">
        <v>0</v>
      </c>
      <c r="N912" s="78"/>
      <c r="O912" s="78"/>
      <c r="P912" s="83"/>
      <c r="Q912" s="84"/>
      <c r="R912" s="84"/>
      <c r="S912" s="84"/>
      <c r="T912" s="85"/>
      <c r="U912" s="78"/>
      <c r="V912" s="78"/>
      <c r="W912" s="78"/>
      <c r="X912" s="86"/>
      <c r="Y912" s="86"/>
      <c r="Z912" s="87"/>
      <c r="AA912" s="88"/>
      <c r="AB912" s="89"/>
      <c r="AC912" s="90"/>
      <c r="AD912" s="94" t="s">
        <v>232</v>
      </c>
      <c r="AE912" s="89" t="s">
        <v>218</v>
      </c>
      <c r="AF912" s="95"/>
      <c r="AG912" s="96"/>
    </row>
    <row r="913" spans="1:33" ht="46.5" hidden="1" customHeight="1" x14ac:dyDescent="0.25">
      <c r="A913" s="78" t="s">
        <v>5317</v>
      </c>
      <c r="B913" s="78" t="s">
        <v>3889</v>
      </c>
      <c r="C913" s="79" t="s">
        <v>3890</v>
      </c>
      <c r="D913" s="78" t="s">
        <v>2924</v>
      </c>
      <c r="E913" s="78" t="s">
        <v>2843</v>
      </c>
      <c r="F913" s="78" t="s">
        <v>2383</v>
      </c>
      <c r="G913" s="78" t="s">
        <v>3895</v>
      </c>
      <c r="H913" s="78" t="s">
        <v>3727</v>
      </c>
      <c r="I913" s="78"/>
      <c r="J913" s="78"/>
      <c r="K913" s="80"/>
      <c r="L913" s="81">
        <v>1096.26</v>
      </c>
      <c r="M913" s="82">
        <v>0</v>
      </c>
      <c r="N913" s="78"/>
      <c r="O913" s="78"/>
      <c r="P913" s="83"/>
      <c r="Q913" s="84"/>
      <c r="R913" s="84"/>
      <c r="S913" s="84"/>
      <c r="T913" s="85"/>
      <c r="U913" s="78"/>
      <c r="V913" s="78"/>
      <c r="W913" s="78"/>
      <c r="X913" s="86"/>
      <c r="Y913" s="86"/>
      <c r="Z913" s="87"/>
      <c r="AA913" s="88"/>
      <c r="AB913" s="89"/>
      <c r="AC913" s="90"/>
      <c r="AD913" s="94" t="s">
        <v>232</v>
      </c>
      <c r="AE913" s="89" t="s">
        <v>218</v>
      </c>
      <c r="AF913" s="95"/>
      <c r="AG913" s="96"/>
    </row>
    <row r="914" spans="1:33" ht="46.5" customHeight="1" x14ac:dyDescent="0.25">
      <c r="A914" s="78" t="s">
        <v>5317</v>
      </c>
      <c r="B914" s="78" t="s">
        <v>3889</v>
      </c>
      <c r="C914" s="79" t="s">
        <v>3890</v>
      </c>
      <c r="D914" s="78" t="s">
        <v>3728</v>
      </c>
      <c r="E914" s="78" t="s">
        <v>2843</v>
      </c>
      <c r="F914" s="78" t="s">
        <v>494</v>
      </c>
      <c r="G914" s="92" t="s">
        <v>3896</v>
      </c>
      <c r="H914" s="92" t="s">
        <v>3897</v>
      </c>
      <c r="I914" s="78"/>
      <c r="J914" s="78"/>
      <c r="K914" s="80"/>
      <c r="L914" s="81">
        <v>11500</v>
      </c>
      <c r="M914" s="82">
        <v>5500</v>
      </c>
      <c r="N914" s="78"/>
      <c r="O914" s="78"/>
      <c r="P914" s="83"/>
      <c r="Q914" s="84"/>
      <c r="R914" s="84"/>
      <c r="S914" s="84"/>
      <c r="T914" s="85"/>
      <c r="U914" s="78"/>
      <c r="V914" s="78"/>
      <c r="W914" s="78"/>
      <c r="X914" s="86"/>
      <c r="Y914" s="86"/>
      <c r="Z914" s="87"/>
      <c r="AA914" s="88"/>
      <c r="AB914" s="89"/>
      <c r="AC914" s="90"/>
      <c r="AD914" s="94" t="s">
        <v>232</v>
      </c>
      <c r="AE914" s="89" t="s">
        <v>218</v>
      </c>
      <c r="AF914" s="95"/>
      <c r="AG914" s="96"/>
    </row>
    <row r="915" spans="1:33" ht="46.5" customHeight="1" x14ac:dyDescent="0.25">
      <c r="A915" s="78" t="s">
        <v>5317</v>
      </c>
      <c r="B915" s="78" t="s">
        <v>3898</v>
      </c>
      <c r="C915" s="79" t="s">
        <v>3899</v>
      </c>
      <c r="D915" s="78" t="s">
        <v>2842</v>
      </c>
      <c r="E915" s="78" t="s">
        <v>2843</v>
      </c>
      <c r="F915" s="78" t="s">
        <v>494</v>
      </c>
      <c r="G915" s="92" t="s">
        <v>3900</v>
      </c>
      <c r="H915" s="92" t="s">
        <v>3901</v>
      </c>
      <c r="I915" s="78"/>
      <c r="J915" s="78"/>
      <c r="K915" s="80"/>
      <c r="L915" s="81">
        <v>2849.52</v>
      </c>
      <c r="M915" s="82">
        <v>2742.85</v>
      </c>
      <c r="N915" s="78"/>
      <c r="O915" s="78"/>
      <c r="P915" s="83"/>
      <c r="Q915" s="84"/>
      <c r="R915" s="84"/>
      <c r="S915" s="84"/>
      <c r="T915" s="85"/>
      <c r="U915" s="78"/>
      <c r="V915" s="78"/>
      <c r="W915" s="78"/>
      <c r="X915" s="86"/>
      <c r="Y915" s="86"/>
      <c r="Z915" s="87"/>
      <c r="AA915" s="88"/>
      <c r="AB915" s="89"/>
      <c r="AC915" s="90"/>
      <c r="AD915" s="91" t="str">
        <f>VLOOKUP($G915,'[1]datos totales (FINAL) 2022'!$A$2:$F$408,3,FALSE)</f>
        <v>SI</v>
      </c>
      <c r="AE915" s="78" t="str">
        <f>VLOOKUP($G915,'[1]datos totales (FINAL) 2022'!$A$2:$F$408,4,FALSE)</f>
        <v>OBJETIVO 4: GARANTIZAR UNA EDUCACIÓN INCLUSIVA, EQUITATIVA Y DE CALIDAD Y PROMOVER OPORTUNIDADES DE APRENDIZAJE DURANTE TODA LA VIDA PARA TODOS</v>
      </c>
      <c r="AF915" s="92">
        <f>VLOOKUP($G915,'[1]datos totales (FINAL) 2022'!$A$2:$F$408,5,FALSE)</f>
        <v>0</v>
      </c>
      <c r="AG915" s="93" t="str">
        <f>VLOOKUP($G915,'[1]datos totales (FINAL) 2022'!$A$2:$F$408,6,FALSE)</f>
        <v>También ODS 9</v>
      </c>
    </row>
    <row r="916" spans="1:33" ht="46.5" hidden="1" customHeight="1" x14ac:dyDescent="0.25">
      <c r="A916" s="78" t="s">
        <v>5317</v>
      </c>
      <c r="B916" s="78" t="s">
        <v>3898</v>
      </c>
      <c r="C916" s="79" t="s">
        <v>3899</v>
      </c>
      <c r="D916" s="78" t="s">
        <v>2815</v>
      </c>
      <c r="E916" s="78" t="s">
        <v>2843</v>
      </c>
      <c r="F916" s="78" t="s">
        <v>494</v>
      </c>
      <c r="G916" s="78" t="s">
        <v>3902</v>
      </c>
      <c r="H916" s="78" t="s">
        <v>3903</v>
      </c>
      <c r="I916" s="78"/>
      <c r="J916" s="78"/>
      <c r="K916" s="80"/>
      <c r="L916" s="81">
        <v>39812.49</v>
      </c>
      <c r="M916" s="82">
        <v>0</v>
      </c>
      <c r="N916" s="78"/>
      <c r="O916" s="78"/>
      <c r="P916" s="83"/>
      <c r="Q916" s="84"/>
      <c r="R916" s="84"/>
      <c r="S916" s="84"/>
      <c r="T916" s="85"/>
      <c r="U916" s="78"/>
      <c r="V916" s="78"/>
      <c r="W916" s="78"/>
      <c r="X916" s="86"/>
      <c r="Y916" s="86"/>
      <c r="Z916" s="87"/>
      <c r="AA916" s="88"/>
      <c r="AB916" s="89"/>
      <c r="AC916" s="90"/>
      <c r="AD916" s="94" t="s">
        <v>232</v>
      </c>
      <c r="AE916" s="89" t="s">
        <v>218</v>
      </c>
      <c r="AF916" s="95"/>
      <c r="AG916" s="96"/>
    </row>
    <row r="917" spans="1:33" ht="46.5" customHeight="1" x14ac:dyDescent="0.25">
      <c r="A917" s="78" t="s">
        <v>5317</v>
      </c>
      <c r="B917" s="78" t="s">
        <v>3898</v>
      </c>
      <c r="C917" s="79" t="s">
        <v>3899</v>
      </c>
      <c r="D917" s="78" t="s">
        <v>3728</v>
      </c>
      <c r="E917" s="78" t="s">
        <v>2843</v>
      </c>
      <c r="F917" s="78" t="s">
        <v>494</v>
      </c>
      <c r="G917" s="92" t="s">
        <v>3904</v>
      </c>
      <c r="H917" s="92" t="s">
        <v>3905</v>
      </c>
      <c r="I917" s="78"/>
      <c r="J917" s="78"/>
      <c r="K917" s="80"/>
      <c r="L917" s="81">
        <v>15500</v>
      </c>
      <c r="M917" s="82">
        <v>11000</v>
      </c>
      <c r="N917" s="78"/>
      <c r="O917" s="78"/>
      <c r="P917" s="83"/>
      <c r="Q917" s="84"/>
      <c r="R917" s="84"/>
      <c r="S917" s="84"/>
      <c r="T917" s="85"/>
      <c r="U917" s="78"/>
      <c r="V917" s="78"/>
      <c r="W917" s="78"/>
      <c r="X917" s="86"/>
      <c r="Y917" s="86"/>
      <c r="Z917" s="87"/>
      <c r="AA917" s="88"/>
      <c r="AB917" s="89"/>
      <c r="AC917" s="90"/>
      <c r="AD917" s="94" t="s">
        <v>232</v>
      </c>
      <c r="AE917" s="89" t="s">
        <v>218</v>
      </c>
      <c r="AF917" s="95"/>
      <c r="AG917" s="96" t="s">
        <v>5243</v>
      </c>
    </row>
    <row r="918" spans="1:33" ht="46.5" customHeight="1" x14ac:dyDescent="0.25">
      <c r="A918" s="78" t="s">
        <v>5317</v>
      </c>
      <c r="B918" s="78" t="s">
        <v>3906</v>
      </c>
      <c r="C918" s="79" t="s">
        <v>3907</v>
      </c>
      <c r="D918" s="78" t="s">
        <v>2842</v>
      </c>
      <c r="E918" s="78" t="s">
        <v>2843</v>
      </c>
      <c r="F918" s="78" t="s">
        <v>494</v>
      </c>
      <c r="G918" s="92" t="s">
        <v>3908</v>
      </c>
      <c r="H918" s="92" t="s">
        <v>3909</v>
      </c>
      <c r="I918" s="78"/>
      <c r="J918" s="78"/>
      <c r="K918" s="80"/>
      <c r="L918" s="81">
        <v>2921.45</v>
      </c>
      <c r="M918" s="82">
        <v>2920.38</v>
      </c>
      <c r="N918" s="78"/>
      <c r="O918" s="78"/>
      <c r="P918" s="83"/>
      <c r="Q918" s="84"/>
      <c r="R918" s="84"/>
      <c r="S918" s="84"/>
      <c r="T918" s="85"/>
      <c r="U918" s="78"/>
      <c r="V918" s="78"/>
      <c r="W918" s="78"/>
      <c r="X918" s="86"/>
      <c r="Y918" s="86"/>
      <c r="Z918" s="87"/>
      <c r="AA918" s="88"/>
      <c r="AB918" s="89"/>
      <c r="AC918" s="90"/>
      <c r="AD918" s="91" t="str">
        <f>VLOOKUP($G918,'[1]datos totales (FINAL) 2022'!$A$2:$F$408,3,FALSE)</f>
        <v>SI</v>
      </c>
      <c r="AE918" s="78" t="str">
        <f>VLOOKUP($G918,'[1]datos totales (FINAL) 2022'!$A$2:$F$408,4,FALSE)</f>
        <v>OBJETIVO 4: GARANTIZAR UNA EDUCACIÓN INCLUSIVA, EQUITATIVA Y DE CALIDAD Y PROMOVER OPORTUNIDADES DE APRENDIZAJE DURANTE TODA LA VIDA PARA TODOS</v>
      </c>
      <c r="AF918" s="92">
        <f>VLOOKUP($G918,'[1]datos totales (FINAL) 2022'!$A$2:$F$408,5,FALSE)</f>
        <v>0</v>
      </c>
      <c r="AG918" s="93" t="str">
        <f>VLOOKUP($G918,'[1]datos totales (FINAL) 2022'!$A$2:$F$408,6,FALSE)</f>
        <v>También ODS 9</v>
      </c>
    </row>
    <row r="919" spans="1:33" ht="46.5" hidden="1" customHeight="1" x14ac:dyDescent="0.25">
      <c r="A919" s="78" t="s">
        <v>5317</v>
      </c>
      <c r="B919" s="78" t="s">
        <v>3906</v>
      </c>
      <c r="C919" s="79" t="s">
        <v>3907</v>
      </c>
      <c r="D919" s="78" t="s">
        <v>2815</v>
      </c>
      <c r="E919" s="78" t="s">
        <v>2843</v>
      </c>
      <c r="F919" s="78" t="s">
        <v>494</v>
      </c>
      <c r="G919" s="78" t="s">
        <v>3910</v>
      </c>
      <c r="H919" s="78" t="s">
        <v>3911</v>
      </c>
      <c r="I919" s="78"/>
      <c r="J919" s="78"/>
      <c r="K919" s="80"/>
      <c r="L919" s="81">
        <v>34629.57</v>
      </c>
      <c r="M919" s="82">
        <v>0</v>
      </c>
      <c r="N919" s="78"/>
      <c r="O919" s="78"/>
      <c r="P919" s="83"/>
      <c r="Q919" s="84"/>
      <c r="R919" s="84"/>
      <c r="S919" s="84"/>
      <c r="T919" s="85"/>
      <c r="U919" s="78"/>
      <c r="V919" s="78"/>
      <c r="W919" s="78"/>
      <c r="X919" s="86"/>
      <c r="Y919" s="86"/>
      <c r="Z919" s="87"/>
      <c r="AA919" s="88"/>
      <c r="AB919" s="89"/>
      <c r="AC919" s="90"/>
      <c r="AD919" s="94" t="s">
        <v>232</v>
      </c>
      <c r="AE919" s="89" t="s">
        <v>218</v>
      </c>
      <c r="AF919" s="95"/>
      <c r="AG919" s="96"/>
    </row>
    <row r="920" spans="1:33" ht="46.5" customHeight="1" x14ac:dyDescent="0.25">
      <c r="A920" s="78" t="s">
        <v>2919</v>
      </c>
      <c r="B920" s="78" t="s">
        <v>4285</v>
      </c>
      <c r="C920" s="79" t="s">
        <v>147</v>
      </c>
      <c r="D920" s="78" t="s">
        <v>2845</v>
      </c>
      <c r="E920" s="78" t="s">
        <v>2843</v>
      </c>
      <c r="F920" s="78" t="s">
        <v>494</v>
      </c>
      <c r="G920" s="92" t="s">
        <v>4286</v>
      </c>
      <c r="H920" s="92" t="s">
        <v>4287</v>
      </c>
      <c r="I920" s="78" t="s">
        <v>2303</v>
      </c>
      <c r="J920" s="78" t="s">
        <v>2303</v>
      </c>
      <c r="K920" s="80" t="s">
        <v>147</v>
      </c>
      <c r="L920" s="81">
        <v>10000</v>
      </c>
      <c r="M920" s="82">
        <v>10000</v>
      </c>
      <c r="N920" s="78"/>
      <c r="O920" s="78" t="s">
        <v>2304</v>
      </c>
      <c r="P920" s="83"/>
      <c r="Q920" s="84" t="s">
        <v>233</v>
      </c>
      <c r="R920" s="84" t="s">
        <v>214</v>
      </c>
      <c r="S920" s="84"/>
      <c r="T920" s="85"/>
      <c r="U920" s="78"/>
      <c r="V920" s="78">
        <v>468.52</v>
      </c>
      <c r="W920" s="78"/>
      <c r="X920" s="86">
        <v>1000</v>
      </c>
      <c r="Y920" s="86"/>
      <c r="Z920" s="87">
        <v>1000</v>
      </c>
      <c r="AA920" s="88">
        <v>0</v>
      </c>
      <c r="AB920" s="89"/>
      <c r="AC920" s="90"/>
      <c r="AD920" s="91" t="str">
        <f>VLOOKUP($G920,'[1]datos totales (FINAL) 2022'!$A$2:$F$408,3,FALSE)</f>
        <v>NO</v>
      </c>
      <c r="AE920" s="78">
        <f>VLOOKUP($G920,'[1]datos totales (FINAL) 2022'!$A$2:$F$408,4,FALSE)</f>
        <v>0</v>
      </c>
      <c r="AF920" s="92">
        <f>VLOOKUP($G920,'[1]datos totales (FINAL) 2022'!$A$2:$F$408,5,FALSE)</f>
        <v>0</v>
      </c>
      <c r="AG920" s="93">
        <f>VLOOKUP($G920,'[1]datos totales (FINAL) 2022'!$A$2:$F$408,6,FALSE)</f>
        <v>0</v>
      </c>
    </row>
    <row r="921" spans="1:33" ht="46.5" hidden="1" customHeight="1" x14ac:dyDescent="0.25">
      <c r="A921" s="78" t="s">
        <v>2919</v>
      </c>
      <c r="B921" s="78" t="s">
        <v>4285</v>
      </c>
      <c r="C921" s="79" t="s">
        <v>147</v>
      </c>
      <c r="D921" s="78" t="s">
        <v>2845</v>
      </c>
      <c r="E921" s="78" t="s">
        <v>2843</v>
      </c>
      <c r="F921" s="78" t="s">
        <v>494</v>
      </c>
      <c r="G921" s="78" t="s">
        <v>4286</v>
      </c>
      <c r="H921" s="78" t="s">
        <v>4287</v>
      </c>
      <c r="I921" s="78" t="s">
        <v>2308</v>
      </c>
      <c r="J921" s="78" t="s">
        <v>2309</v>
      </c>
      <c r="K921" s="80" t="s">
        <v>147</v>
      </c>
      <c r="L921" s="81"/>
      <c r="M921" s="82"/>
      <c r="N921" s="78"/>
      <c r="O921" s="78" t="s">
        <v>2310</v>
      </c>
      <c r="P921" s="83"/>
      <c r="Q921" s="84" t="s">
        <v>233</v>
      </c>
      <c r="R921" s="84" t="s">
        <v>214</v>
      </c>
      <c r="S921" s="84"/>
      <c r="T921" s="85"/>
      <c r="U921" s="78"/>
      <c r="V921" s="78">
        <v>624.79</v>
      </c>
      <c r="W921" s="78"/>
      <c r="X921" s="86">
        <v>1000</v>
      </c>
      <c r="Y921" s="86"/>
      <c r="Z921" s="87">
        <v>1000</v>
      </c>
      <c r="AA921" s="88">
        <v>0</v>
      </c>
      <c r="AB921" s="89"/>
      <c r="AC921" s="90"/>
      <c r="AD921" s="91" t="str">
        <f>VLOOKUP($G921,'[1]datos totales (FINAL) 2022'!$A$2:$F$408,3,FALSE)</f>
        <v>NO</v>
      </c>
      <c r="AE921" s="78">
        <f>VLOOKUP($G921,'[1]datos totales (FINAL) 2022'!$A$2:$F$408,4,FALSE)</f>
        <v>0</v>
      </c>
      <c r="AF921" s="92">
        <f>VLOOKUP($G921,'[1]datos totales (FINAL) 2022'!$A$2:$F$408,5,FALSE)</f>
        <v>0</v>
      </c>
      <c r="AG921" s="93">
        <f>VLOOKUP($G921,'[1]datos totales (FINAL) 2022'!$A$2:$F$408,6,FALSE)</f>
        <v>0</v>
      </c>
    </row>
    <row r="922" spans="1:33" ht="46.5" hidden="1" customHeight="1" x14ac:dyDescent="0.25">
      <c r="A922" s="78" t="s">
        <v>2919</v>
      </c>
      <c r="B922" s="78" t="s">
        <v>4285</v>
      </c>
      <c r="C922" s="79" t="s">
        <v>147</v>
      </c>
      <c r="D922" s="78" t="s">
        <v>2845</v>
      </c>
      <c r="E922" s="78" t="s">
        <v>2843</v>
      </c>
      <c r="F922" s="78" t="s">
        <v>494</v>
      </c>
      <c r="G922" s="78" t="s">
        <v>4286</v>
      </c>
      <c r="H922" s="78" t="s">
        <v>4287</v>
      </c>
      <c r="I922" s="78" t="s">
        <v>2305</v>
      </c>
      <c r="J922" s="78" t="s">
        <v>2306</v>
      </c>
      <c r="K922" s="80" t="s">
        <v>147</v>
      </c>
      <c r="L922" s="81"/>
      <c r="M922" s="82"/>
      <c r="N922" s="78"/>
      <c r="O922" s="78" t="s">
        <v>2307</v>
      </c>
      <c r="P922" s="83"/>
      <c r="Q922" s="84" t="s">
        <v>233</v>
      </c>
      <c r="R922" s="84" t="s">
        <v>214</v>
      </c>
      <c r="S922" s="84"/>
      <c r="T922" s="85"/>
      <c r="U922" s="78"/>
      <c r="V922" s="78"/>
      <c r="W922" s="78"/>
      <c r="X922" s="86">
        <v>1000</v>
      </c>
      <c r="Y922" s="86"/>
      <c r="Z922" s="87">
        <v>1000</v>
      </c>
      <c r="AA922" s="88">
        <v>0</v>
      </c>
      <c r="AB922" s="89"/>
      <c r="AC922" s="90"/>
      <c r="AD922" s="91" t="str">
        <f>VLOOKUP($G922,'[1]datos totales (FINAL) 2022'!$A$2:$F$408,3,FALSE)</f>
        <v>NO</v>
      </c>
      <c r="AE922" s="78">
        <f>VLOOKUP($G922,'[1]datos totales (FINAL) 2022'!$A$2:$F$408,4,FALSE)</f>
        <v>0</v>
      </c>
      <c r="AF922" s="92">
        <f>VLOOKUP($G922,'[1]datos totales (FINAL) 2022'!$A$2:$F$408,5,FALSE)</f>
        <v>0</v>
      </c>
      <c r="AG922" s="93">
        <f>VLOOKUP($G922,'[1]datos totales (FINAL) 2022'!$A$2:$F$408,6,FALSE)</f>
        <v>0</v>
      </c>
    </row>
    <row r="923" spans="1:33" ht="46.5" hidden="1" customHeight="1" x14ac:dyDescent="0.25">
      <c r="A923" s="78" t="s">
        <v>2919</v>
      </c>
      <c r="B923" s="78" t="s">
        <v>4285</v>
      </c>
      <c r="C923" s="79" t="s">
        <v>147</v>
      </c>
      <c r="D923" s="78" t="s">
        <v>2845</v>
      </c>
      <c r="E923" s="78" t="s">
        <v>2843</v>
      </c>
      <c r="F923" s="78" t="s">
        <v>494</v>
      </c>
      <c r="G923" s="78" t="s">
        <v>4286</v>
      </c>
      <c r="H923" s="78" t="s">
        <v>4287</v>
      </c>
      <c r="I923" s="78" t="s">
        <v>2311</v>
      </c>
      <c r="J923" s="78" t="s">
        <v>2312</v>
      </c>
      <c r="K923" s="80" t="s">
        <v>147</v>
      </c>
      <c r="L923" s="81"/>
      <c r="M923" s="82"/>
      <c r="N923" s="78"/>
      <c r="O923" s="78" t="s">
        <v>2313</v>
      </c>
      <c r="P923" s="83"/>
      <c r="Q923" s="84" t="s">
        <v>233</v>
      </c>
      <c r="R923" s="84" t="s">
        <v>214</v>
      </c>
      <c r="S923" s="84"/>
      <c r="T923" s="85"/>
      <c r="U923" s="78"/>
      <c r="V923" s="78">
        <v>0.92</v>
      </c>
      <c r="W923" s="78"/>
      <c r="X923" s="86">
        <v>200</v>
      </c>
      <c r="Y923" s="86"/>
      <c r="Z923" s="87">
        <v>100</v>
      </c>
      <c r="AA923" s="88">
        <v>100</v>
      </c>
      <c r="AB923" s="89" t="s">
        <v>2314</v>
      </c>
      <c r="AC923" s="90"/>
      <c r="AD923" s="91" t="str">
        <f>VLOOKUP($G923,'[1]datos totales (FINAL) 2022'!$A$2:$F$408,3,FALSE)</f>
        <v>NO</v>
      </c>
      <c r="AE923" s="78">
        <f>VLOOKUP($G923,'[1]datos totales (FINAL) 2022'!$A$2:$F$408,4,FALSE)</f>
        <v>0</v>
      </c>
      <c r="AF923" s="92">
        <f>VLOOKUP($G923,'[1]datos totales (FINAL) 2022'!$A$2:$F$408,5,FALSE)</f>
        <v>0</v>
      </c>
      <c r="AG923" s="93">
        <f>VLOOKUP($G923,'[1]datos totales (FINAL) 2022'!$A$2:$F$408,6,FALSE)</f>
        <v>0</v>
      </c>
    </row>
    <row r="924" spans="1:33" ht="46.5" hidden="1" customHeight="1" x14ac:dyDescent="0.25">
      <c r="A924" s="78" t="s">
        <v>2919</v>
      </c>
      <c r="B924" s="78" t="s">
        <v>4285</v>
      </c>
      <c r="C924" s="79" t="s">
        <v>147</v>
      </c>
      <c r="D924" s="78" t="s">
        <v>2845</v>
      </c>
      <c r="E924" s="78" t="s">
        <v>2843</v>
      </c>
      <c r="F924" s="78" t="s">
        <v>494</v>
      </c>
      <c r="G924" s="78" t="s">
        <v>4286</v>
      </c>
      <c r="H924" s="78" t="s">
        <v>4287</v>
      </c>
      <c r="I924" s="78" t="s">
        <v>2318</v>
      </c>
      <c r="J924" s="78" t="s">
        <v>2319</v>
      </c>
      <c r="K924" s="80" t="s">
        <v>147</v>
      </c>
      <c r="L924" s="81"/>
      <c r="M924" s="82"/>
      <c r="N924" s="78"/>
      <c r="O924" s="78" t="s">
        <v>2320</v>
      </c>
      <c r="P924" s="83"/>
      <c r="Q924" s="84" t="s">
        <v>233</v>
      </c>
      <c r="R924" s="84" t="s">
        <v>214</v>
      </c>
      <c r="S924" s="84"/>
      <c r="T924" s="85"/>
      <c r="U924" s="78"/>
      <c r="V924" s="78"/>
      <c r="W924" s="78"/>
      <c r="X924" s="86">
        <v>600</v>
      </c>
      <c r="Y924" s="86"/>
      <c r="Z924" s="87">
        <v>500</v>
      </c>
      <c r="AA924" s="88">
        <v>100</v>
      </c>
      <c r="AB924" s="89" t="s">
        <v>2314</v>
      </c>
      <c r="AC924" s="90"/>
      <c r="AD924" s="91" t="str">
        <f>VLOOKUP($G924,'[1]datos totales (FINAL) 2022'!$A$2:$F$408,3,FALSE)</f>
        <v>NO</v>
      </c>
      <c r="AE924" s="78">
        <f>VLOOKUP($G924,'[1]datos totales (FINAL) 2022'!$A$2:$F$408,4,FALSE)</f>
        <v>0</v>
      </c>
      <c r="AF924" s="92">
        <f>VLOOKUP($G924,'[1]datos totales (FINAL) 2022'!$A$2:$F$408,5,FALSE)</f>
        <v>0</v>
      </c>
      <c r="AG924" s="93">
        <f>VLOOKUP($G924,'[1]datos totales (FINAL) 2022'!$A$2:$F$408,6,FALSE)</f>
        <v>0</v>
      </c>
    </row>
    <row r="925" spans="1:33" ht="46.5" hidden="1" customHeight="1" x14ac:dyDescent="0.25">
      <c r="A925" s="78" t="s">
        <v>2919</v>
      </c>
      <c r="B925" s="78" t="s">
        <v>4285</v>
      </c>
      <c r="C925" s="79" t="s">
        <v>147</v>
      </c>
      <c r="D925" s="78" t="s">
        <v>2845</v>
      </c>
      <c r="E925" s="78" t="s">
        <v>2843</v>
      </c>
      <c r="F925" s="78" t="s">
        <v>494</v>
      </c>
      <c r="G925" s="78" t="s">
        <v>4286</v>
      </c>
      <c r="H925" s="78" t="s">
        <v>4287</v>
      </c>
      <c r="I925" s="78" t="s">
        <v>2315</v>
      </c>
      <c r="J925" s="78" t="s">
        <v>2316</v>
      </c>
      <c r="K925" s="80" t="s">
        <v>147</v>
      </c>
      <c r="L925" s="81"/>
      <c r="M925" s="82"/>
      <c r="N925" s="78"/>
      <c r="O925" s="78" t="s">
        <v>2317</v>
      </c>
      <c r="P925" s="83"/>
      <c r="Q925" s="84" t="s">
        <v>233</v>
      </c>
      <c r="R925" s="84" t="s">
        <v>214</v>
      </c>
      <c r="S925" s="84"/>
      <c r="T925" s="85"/>
      <c r="U925" s="78"/>
      <c r="V925" s="78">
        <v>225</v>
      </c>
      <c r="W925" s="78"/>
      <c r="X925" s="86">
        <v>500</v>
      </c>
      <c r="Y925" s="86"/>
      <c r="Z925" s="87">
        <v>500</v>
      </c>
      <c r="AA925" s="88">
        <v>0</v>
      </c>
      <c r="AB925" s="89"/>
      <c r="AC925" s="90"/>
      <c r="AD925" s="91" t="str">
        <f>VLOOKUP($G925,'[1]datos totales (FINAL) 2022'!$A$2:$F$408,3,FALSE)</f>
        <v>NO</v>
      </c>
      <c r="AE925" s="78">
        <f>VLOOKUP($G925,'[1]datos totales (FINAL) 2022'!$A$2:$F$408,4,FALSE)</f>
        <v>0</v>
      </c>
      <c r="AF925" s="92">
        <f>VLOOKUP($G925,'[1]datos totales (FINAL) 2022'!$A$2:$F$408,5,FALSE)</f>
        <v>0</v>
      </c>
      <c r="AG925" s="93">
        <f>VLOOKUP($G925,'[1]datos totales (FINAL) 2022'!$A$2:$F$408,6,FALSE)</f>
        <v>0</v>
      </c>
    </row>
    <row r="926" spans="1:33" ht="46.5" hidden="1" customHeight="1" x14ac:dyDescent="0.25">
      <c r="A926" s="78" t="s">
        <v>2919</v>
      </c>
      <c r="B926" s="78" t="s">
        <v>4285</v>
      </c>
      <c r="C926" s="79" t="s">
        <v>147</v>
      </c>
      <c r="D926" s="78" t="s">
        <v>2845</v>
      </c>
      <c r="E926" s="78" t="s">
        <v>2843</v>
      </c>
      <c r="F926" s="78" t="s">
        <v>494</v>
      </c>
      <c r="G926" s="78" t="s">
        <v>4286</v>
      </c>
      <c r="H926" s="78" t="s">
        <v>4287</v>
      </c>
      <c r="I926" s="78" t="s">
        <v>2321</v>
      </c>
      <c r="J926" s="78" t="s">
        <v>2322</v>
      </c>
      <c r="K926" s="80" t="s">
        <v>147</v>
      </c>
      <c r="L926" s="81"/>
      <c r="M926" s="82"/>
      <c r="N926" s="78"/>
      <c r="O926" s="78" t="s">
        <v>2323</v>
      </c>
      <c r="P926" s="83"/>
      <c r="Q926" s="84" t="s">
        <v>233</v>
      </c>
      <c r="R926" s="84" t="s">
        <v>214</v>
      </c>
      <c r="S926" s="84"/>
      <c r="T926" s="85"/>
      <c r="U926" s="78"/>
      <c r="V926" s="78">
        <v>795.95</v>
      </c>
      <c r="W926" s="78"/>
      <c r="X926" s="86">
        <v>1500</v>
      </c>
      <c r="Y926" s="86"/>
      <c r="Z926" s="87">
        <v>1800</v>
      </c>
      <c r="AA926" s="88">
        <v>-300</v>
      </c>
      <c r="AB926" s="89" t="s">
        <v>2324</v>
      </c>
      <c r="AC926" s="90"/>
      <c r="AD926" s="91" t="str">
        <f>VLOOKUP($G926,'[1]datos totales (FINAL) 2022'!$A$2:$F$408,3,FALSE)</f>
        <v>NO</v>
      </c>
      <c r="AE926" s="78">
        <f>VLOOKUP($G926,'[1]datos totales (FINAL) 2022'!$A$2:$F$408,4,FALSE)</f>
        <v>0</v>
      </c>
      <c r="AF926" s="92">
        <f>VLOOKUP($G926,'[1]datos totales (FINAL) 2022'!$A$2:$F$408,5,FALSE)</f>
        <v>0</v>
      </c>
      <c r="AG926" s="93">
        <f>VLOOKUP($G926,'[1]datos totales (FINAL) 2022'!$A$2:$F$408,6,FALSE)</f>
        <v>0</v>
      </c>
    </row>
    <row r="927" spans="1:33" ht="46.5" hidden="1" customHeight="1" x14ac:dyDescent="0.25">
      <c r="A927" s="78" t="s">
        <v>2919</v>
      </c>
      <c r="B927" s="78" t="s">
        <v>4285</v>
      </c>
      <c r="C927" s="79" t="s">
        <v>147</v>
      </c>
      <c r="D927" s="78" t="s">
        <v>2845</v>
      </c>
      <c r="E927" s="78" t="s">
        <v>2843</v>
      </c>
      <c r="F927" s="78" t="s">
        <v>494</v>
      </c>
      <c r="G927" s="78" t="s">
        <v>4286</v>
      </c>
      <c r="H927" s="78" t="s">
        <v>4287</v>
      </c>
      <c r="I927" s="78" t="s">
        <v>2325</v>
      </c>
      <c r="J927" s="78" t="s">
        <v>2326</v>
      </c>
      <c r="K927" s="80" t="s">
        <v>147</v>
      </c>
      <c r="L927" s="81"/>
      <c r="M927" s="82"/>
      <c r="N927" s="78"/>
      <c r="O927" s="78" t="s">
        <v>2327</v>
      </c>
      <c r="P927" s="83"/>
      <c r="Q927" s="84" t="s">
        <v>233</v>
      </c>
      <c r="R927" s="84"/>
      <c r="S927" s="84"/>
      <c r="T927" s="85"/>
      <c r="U927" s="78"/>
      <c r="V927" s="78">
        <v>395.73</v>
      </c>
      <c r="W927" s="78"/>
      <c r="X927" s="86">
        <v>800</v>
      </c>
      <c r="Y927" s="86"/>
      <c r="Z927" s="87">
        <v>1000</v>
      </c>
      <c r="AA927" s="88">
        <v>-200</v>
      </c>
      <c r="AB927" s="89" t="s">
        <v>2324</v>
      </c>
      <c r="AC927" s="90"/>
      <c r="AD927" s="91" t="str">
        <f>VLOOKUP($G927,'[1]datos totales (FINAL) 2022'!$A$2:$F$408,3,FALSE)</f>
        <v>NO</v>
      </c>
      <c r="AE927" s="78">
        <f>VLOOKUP($G927,'[1]datos totales (FINAL) 2022'!$A$2:$F$408,4,FALSE)</f>
        <v>0</v>
      </c>
      <c r="AF927" s="92">
        <f>VLOOKUP($G927,'[1]datos totales (FINAL) 2022'!$A$2:$F$408,5,FALSE)</f>
        <v>0</v>
      </c>
      <c r="AG927" s="93">
        <f>VLOOKUP($G927,'[1]datos totales (FINAL) 2022'!$A$2:$F$408,6,FALSE)</f>
        <v>0</v>
      </c>
    </row>
    <row r="928" spans="1:33" ht="46.5" hidden="1" customHeight="1" x14ac:dyDescent="0.25">
      <c r="A928" s="78" t="s">
        <v>2919</v>
      </c>
      <c r="B928" s="78" t="s">
        <v>4285</v>
      </c>
      <c r="C928" s="79" t="s">
        <v>147</v>
      </c>
      <c r="D928" s="78" t="s">
        <v>2845</v>
      </c>
      <c r="E928" s="78" t="s">
        <v>2843</v>
      </c>
      <c r="F928" s="78" t="s">
        <v>494</v>
      </c>
      <c r="G928" s="78" t="s">
        <v>4286</v>
      </c>
      <c r="H928" s="78" t="s">
        <v>4287</v>
      </c>
      <c r="I928" s="78" t="s">
        <v>2334</v>
      </c>
      <c r="J928" s="78" t="s">
        <v>2335</v>
      </c>
      <c r="K928" s="80" t="s">
        <v>147</v>
      </c>
      <c r="L928" s="81"/>
      <c r="M928" s="82"/>
      <c r="N928" s="78"/>
      <c r="O928" s="78" t="s">
        <v>2336</v>
      </c>
      <c r="P928" s="83"/>
      <c r="Q928" s="84" t="s">
        <v>233</v>
      </c>
      <c r="R928" s="84" t="s">
        <v>214</v>
      </c>
      <c r="S928" s="84"/>
      <c r="T928" s="85"/>
      <c r="U928" s="78"/>
      <c r="V928" s="78">
        <v>100</v>
      </c>
      <c r="W928" s="78"/>
      <c r="X928" s="86">
        <v>100</v>
      </c>
      <c r="Y928" s="86"/>
      <c r="Z928" s="87">
        <v>100</v>
      </c>
      <c r="AA928" s="88">
        <v>0</v>
      </c>
      <c r="AB928" s="89"/>
      <c r="AC928" s="90"/>
      <c r="AD928" s="91" t="str">
        <f>VLOOKUP($G928,'[1]datos totales (FINAL) 2022'!$A$2:$F$408,3,FALSE)</f>
        <v>NO</v>
      </c>
      <c r="AE928" s="78">
        <f>VLOOKUP($G928,'[1]datos totales (FINAL) 2022'!$A$2:$F$408,4,FALSE)</f>
        <v>0</v>
      </c>
      <c r="AF928" s="92">
        <f>VLOOKUP($G928,'[1]datos totales (FINAL) 2022'!$A$2:$F$408,5,FALSE)</f>
        <v>0</v>
      </c>
      <c r="AG928" s="93">
        <f>VLOOKUP($G928,'[1]datos totales (FINAL) 2022'!$A$2:$F$408,6,FALSE)</f>
        <v>0</v>
      </c>
    </row>
    <row r="929" spans="1:33" ht="46.5" hidden="1" customHeight="1" x14ac:dyDescent="0.25">
      <c r="A929" s="78" t="s">
        <v>2919</v>
      </c>
      <c r="B929" s="78" t="s">
        <v>4285</v>
      </c>
      <c r="C929" s="79" t="s">
        <v>147</v>
      </c>
      <c r="D929" s="78" t="s">
        <v>2845</v>
      </c>
      <c r="E929" s="78" t="s">
        <v>2843</v>
      </c>
      <c r="F929" s="78" t="s">
        <v>494</v>
      </c>
      <c r="G929" s="78" t="s">
        <v>4286</v>
      </c>
      <c r="H929" s="78" t="s">
        <v>4287</v>
      </c>
      <c r="I929" s="78" t="s">
        <v>2331</v>
      </c>
      <c r="J929" s="78" t="s">
        <v>2332</v>
      </c>
      <c r="K929" s="80" t="s">
        <v>147</v>
      </c>
      <c r="L929" s="81"/>
      <c r="M929" s="82"/>
      <c r="N929" s="78"/>
      <c r="O929" s="78" t="s">
        <v>2333</v>
      </c>
      <c r="P929" s="83"/>
      <c r="Q929" s="84" t="s">
        <v>233</v>
      </c>
      <c r="R929" s="84"/>
      <c r="S929" s="84"/>
      <c r="T929" s="85"/>
      <c r="U929" s="78"/>
      <c r="V929" s="78"/>
      <c r="W929" s="78"/>
      <c r="X929" s="86">
        <v>1800</v>
      </c>
      <c r="Y929" s="86"/>
      <c r="Z929" s="87">
        <v>1500</v>
      </c>
      <c r="AA929" s="88">
        <v>300</v>
      </c>
      <c r="AB929" s="89" t="s">
        <v>2314</v>
      </c>
      <c r="AC929" s="90"/>
      <c r="AD929" s="91" t="str">
        <f>VLOOKUP($G929,'[1]datos totales (FINAL) 2022'!$A$2:$F$408,3,FALSE)</f>
        <v>NO</v>
      </c>
      <c r="AE929" s="78">
        <f>VLOOKUP($G929,'[1]datos totales (FINAL) 2022'!$A$2:$F$408,4,FALSE)</f>
        <v>0</v>
      </c>
      <c r="AF929" s="92">
        <f>VLOOKUP($G929,'[1]datos totales (FINAL) 2022'!$A$2:$F$408,5,FALSE)</f>
        <v>0</v>
      </c>
      <c r="AG929" s="93">
        <f>VLOOKUP($G929,'[1]datos totales (FINAL) 2022'!$A$2:$F$408,6,FALSE)</f>
        <v>0</v>
      </c>
    </row>
    <row r="930" spans="1:33" ht="46.5" hidden="1" customHeight="1" x14ac:dyDescent="0.25">
      <c r="A930" s="78" t="s">
        <v>2919</v>
      </c>
      <c r="B930" s="78" t="s">
        <v>4285</v>
      </c>
      <c r="C930" s="79" t="s">
        <v>147</v>
      </c>
      <c r="D930" s="78" t="s">
        <v>2845</v>
      </c>
      <c r="E930" s="78" t="s">
        <v>2843</v>
      </c>
      <c r="F930" s="78" t="s">
        <v>494</v>
      </c>
      <c r="G930" s="78" t="s">
        <v>4286</v>
      </c>
      <c r="H930" s="78" t="s">
        <v>4287</v>
      </c>
      <c r="I930" s="78" t="s">
        <v>2328</v>
      </c>
      <c r="J930" s="78" t="s">
        <v>2329</v>
      </c>
      <c r="K930" s="80" t="s">
        <v>147</v>
      </c>
      <c r="L930" s="81"/>
      <c r="M930" s="82"/>
      <c r="N930" s="78"/>
      <c r="O930" s="78" t="s">
        <v>2330</v>
      </c>
      <c r="P930" s="83"/>
      <c r="Q930" s="84" t="s">
        <v>233</v>
      </c>
      <c r="R930" s="84"/>
      <c r="S930" s="84"/>
      <c r="T930" s="85"/>
      <c r="U930" s="78"/>
      <c r="V930" s="78">
        <v>700</v>
      </c>
      <c r="W930" s="78"/>
      <c r="X930" s="86">
        <v>1500</v>
      </c>
      <c r="Y930" s="86"/>
      <c r="Z930" s="87">
        <v>1500</v>
      </c>
      <c r="AA930" s="88">
        <v>0</v>
      </c>
      <c r="AB930" s="89"/>
      <c r="AC930" s="90"/>
      <c r="AD930" s="91" t="str">
        <f>VLOOKUP($G930,'[1]datos totales (FINAL) 2022'!$A$2:$F$408,3,FALSE)</f>
        <v>NO</v>
      </c>
      <c r="AE930" s="78">
        <f>VLOOKUP($G930,'[1]datos totales (FINAL) 2022'!$A$2:$F$408,4,FALSE)</f>
        <v>0</v>
      </c>
      <c r="AF930" s="92">
        <f>VLOOKUP($G930,'[1]datos totales (FINAL) 2022'!$A$2:$F$408,5,FALSE)</f>
        <v>0</v>
      </c>
      <c r="AG930" s="93">
        <f>VLOOKUP($G930,'[1]datos totales (FINAL) 2022'!$A$2:$F$408,6,FALSE)</f>
        <v>0</v>
      </c>
    </row>
    <row r="931" spans="1:33" ht="46.5" customHeight="1" x14ac:dyDescent="0.25">
      <c r="A931" s="78" t="s">
        <v>2940</v>
      </c>
      <c r="B931" s="78" t="s">
        <v>2940</v>
      </c>
      <c r="C931" s="79" t="s">
        <v>114</v>
      </c>
      <c r="D931" s="78" t="s">
        <v>2845</v>
      </c>
      <c r="E931" s="78" t="s">
        <v>2843</v>
      </c>
      <c r="F931" s="78" t="s">
        <v>494</v>
      </c>
      <c r="G931" s="92" t="s">
        <v>4321</v>
      </c>
      <c r="H931" s="92" t="s">
        <v>4322</v>
      </c>
      <c r="I931" s="78" t="s">
        <v>547</v>
      </c>
      <c r="J931" s="78" t="s">
        <v>548</v>
      </c>
      <c r="K931" s="80" t="s">
        <v>114</v>
      </c>
      <c r="L931" s="81">
        <v>5500</v>
      </c>
      <c r="M931" s="82">
        <v>5500</v>
      </c>
      <c r="N931" s="78"/>
      <c r="O931" s="78" t="s">
        <v>549</v>
      </c>
      <c r="P931" s="83"/>
      <c r="Q931" s="84"/>
      <c r="R931" s="84" t="s">
        <v>214</v>
      </c>
      <c r="S931" s="84"/>
      <c r="T931" s="85"/>
      <c r="U931" s="78"/>
      <c r="V931" s="78"/>
      <c r="W931" s="78"/>
      <c r="X931" s="86">
        <v>5500</v>
      </c>
      <c r="Y931" s="86">
        <v>2506.2600000000002</v>
      </c>
      <c r="Z931" s="87">
        <v>5500</v>
      </c>
      <c r="AA931" s="88">
        <v>0</v>
      </c>
      <c r="AB931" s="89"/>
      <c r="AC931" s="90"/>
      <c r="AD931" s="91" t="str">
        <f>VLOOKUP($G931,'[1]datos totales (FINAL) 2022'!$A$2:$F$408,3,FALSE)</f>
        <v>SI</v>
      </c>
      <c r="AE931" s="78" t="str">
        <f>VLOOKUP($G931,'[1]datos totales (FINAL) 2022'!$A$2:$F$408,4,FALSE)</f>
        <v>OBJETIVO 9: CONSTRUIR INFRAESTRUCTURAS RESILIENTES, PROMOVER LA INDUSTRIALIZACIÓN SOSTENIBLE Y FOMENTAR LA INNOVACIÓN</v>
      </c>
      <c r="AF931" s="92">
        <f>VLOOKUP($G931,'[1]datos totales (FINAL) 2022'!$A$2:$F$408,5,FALSE)</f>
        <v>0</v>
      </c>
      <c r="AG931" s="93">
        <f>VLOOKUP($G931,'[1]datos totales (FINAL) 2022'!$A$2:$F$408,6,FALSE)</f>
        <v>0</v>
      </c>
    </row>
    <row r="932" spans="1:33" ht="46.5" customHeight="1" x14ac:dyDescent="0.25">
      <c r="A932" s="78" t="s">
        <v>2940</v>
      </c>
      <c r="B932" s="78" t="s">
        <v>2940</v>
      </c>
      <c r="C932" s="79" t="s">
        <v>209</v>
      </c>
      <c r="D932" s="78" t="s">
        <v>2845</v>
      </c>
      <c r="E932" s="78" t="s">
        <v>2843</v>
      </c>
      <c r="F932" s="78" t="s">
        <v>494</v>
      </c>
      <c r="G932" s="92" t="s">
        <v>4323</v>
      </c>
      <c r="H932" s="92" t="s">
        <v>4324</v>
      </c>
      <c r="I932" s="78"/>
      <c r="J932" s="78"/>
      <c r="K932" s="80"/>
      <c r="L932" s="81">
        <v>11100</v>
      </c>
      <c r="M932" s="82">
        <v>12150</v>
      </c>
      <c r="N932" s="78"/>
      <c r="O932" s="78"/>
      <c r="P932" s="83"/>
      <c r="Q932" s="84"/>
      <c r="R932" s="84"/>
      <c r="S932" s="84"/>
      <c r="T932" s="85"/>
      <c r="U932" s="78"/>
      <c r="V932" s="78"/>
      <c r="W932" s="78"/>
      <c r="X932" s="86"/>
      <c r="Y932" s="86"/>
      <c r="Z932" s="87"/>
      <c r="AA932" s="88"/>
      <c r="AB932" s="89"/>
      <c r="AC932" s="90"/>
      <c r="AD932" s="91" t="str">
        <f>VLOOKUP($G932,'[1]datos totales (FINAL) 2022'!$A$2:$F$408,3,FALSE)</f>
        <v>SI</v>
      </c>
      <c r="AE932" s="78" t="str">
        <f>VLOOKUP($G932,'[1]datos totales (FINAL) 2022'!$A$2:$F$408,4,FALSE)</f>
        <v>OBJETIVO 9: CONSTRUIR INFRAESTRUCTURAS RESILIENTES, PROMOVER LA INDUSTRIALIZACIÓN SOSTENIBLE Y FOMENTAR LA INNOVACIÓN</v>
      </c>
      <c r="AF932" s="92">
        <f>VLOOKUP($G932,'[1]datos totales (FINAL) 2022'!$A$2:$F$408,5,FALSE)</f>
        <v>0</v>
      </c>
      <c r="AG932" s="93" t="str">
        <f>VLOOKUP($G932,'[1]datos totales (FINAL) 2022'!$A$2:$F$408,6,FALSE)</f>
        <v>Tambien ODS 4 y 8</v>
      </c>
    </row>
    <row r="933" spans="1:33" ht="46.5" hidden="1" customHeight="1" x14ac:dyDescent="0.25">
      <c r="A933" s="78" t="s">
        <v>2940</v>
      </c>
      <c r="B933" s="78" t="s">
        <v>2940</v>
      </c>
      <c r="C933" s="79" t="s">
        <v>209</v>
      </c>
      <c r="D933" s="78" t="s">
        <v>2859</v>
      </c>
      <c r="E933" s="78" t="s">
        <v>2843</v>
      </c>
      <c r="F933" s="78" t="s">
        <v>494</v>
      </c>
      <c r="G933" s="78" t="s">
        <v>4325</v>
      </c>
      <c r="H933" s="78" t="s">
        <v>4326</v>
      </c>
      <c r="I933" s="78"/>
      <c r="J933" s="78"/>
      <c r="K933" s="80"/>
      <c r="L933" s="81">
        <v>0</v>
      </c>
      <c r="M933" s="82">
        <v>0</v>
      </c>
      <c r="N933" s="78"/>
      <c r="O933" s="78"/>
      <c r="P933" s="83"/>
      <c r="Q933" s="84"/>
      <c r="R933" s="84"/>
      <c r="S933" s="84"/>
      <c r="T933" s="85"/>
      <c r="U933" s="78"/>
      <c r="V933" s="78"/>
      <c r="W933" s="78"/>
      <c r="X933" s="86"/>
      <c r="Y933" s="86"/>
      <c r="Z933" s="87"/>
      <c r="AA933" s="88"/>
      <c r="AB933" s="89"/>
      <c r="AC933" s="90"/>
      <c r="AD933" s="91" t="s">
        <v>232</v>
      </c>
      <c r="AE933" s="89" t="s">
        <v>223</v>
      </c>
      <c r="AF933" s="95" t="s">
        <v>4842</v>
      </c>
      <c r="AG933" s="96" t="s">
        <v>5188</v>
      </c>
    </row>
    <row r="934" spans="1:33" ht="46.5" customHeight="1" x14ac:dyDescent="0.25">
      <c r="A934" s="78" t="s">
        <v>2940</v>
      </c>
      <c r="B934" s="78" t="s">
        <v>2940</v>
      </c>
      <c r="C934" s="79" t="s">
        <v>211</v>
      </c>
      <c r="D934" s="78" t="s">
        <v>4337</v>
      </c>
      <c r="E934" s="78" t="s">
        <v>2843</v>
      </c>
      <c r="F934" s="78" t="s">
        <v>4076</v>
      </c>
      <c r="G934" s="92" t="s">
        <v>4338</v>
      </c>
      <c r="H934" s="92" t="s">
        <v>4339</v>
      </c>
      <c r="I934" s="78" t="s">
        <v>550</v>
      </c>
      <c r="J934" s="78" t="s">
        <v>551</v>
      </c>
      <c r="K934" s="80" t="s">
        <v>211</v>
      </c>
      <c r="L934" s="81">
        <v>4000</v>
      </c>
      <c r="M934" s="82">
        <v>4000</v>
      </c>
      <c r="N934" s="78" t="s">
        <v>109</v>
      </c>
      <c r="O934" s="78" t="s">
        <v>552</v>
      </c>
      <c r="P934" s="83" t="s">
        <v>258</v>
      </c>
      <c r="Q934" s="84" t="s">
        <v>232</v>
      </c>
      <c r="R934" s="84" t="s">
        <v>226</v>
      </c>
      <c r="S934" s="84" t="s">
        <v>226</v>
      </c>
      <c r="T934" s="85" t="s">
        <v>5324</v>
      </c>
      <c r="U934" s="78">
        <v>1</v>
      </c>
      <c r="V934" s="78" t="s">
        <v>553</v>
      </c>
      <c r="W934" s="78">
        <v>1</v>
      </c>
      <c r="X934" s="86">
        <v>4000</v>
      </c>
      <c r="Y934" s="86">
        <v>233.98</v>
      </c>
      <c r="Z934" s="87">
        <v>4000</v>
      </c>
      <c r="AA934" s="88">
        <v>0</v>
      </c>
      <c r="AB934" s="89"/>
      <c r="AC934" s="90"/>
      <c r="AD934" s="91" t="str">
        <f>VLOOKUP($G934,'[1]datos totales (FINAL) 2022'!$A$2:$F$408,3,FALSE)</f>
        <v>SI</v>
      </c>
      <c r="AE934" s="78" t="str">
        <f>VLOOKUP($G934,'[1]datos totales (FINAL) 2022'!$A$2:$F$408,4,FALSE)</f>
        <v>OBJETIVO 9: CONSTRUIR INFRAESTRUCTURAS RESILIENTES, PROMOVER LA INDUSTRIALIZACIÓN SOSTENIBLE Y FOMENTAR LA INNOVACIÓN</v>
      </c>
      <c r="AF934" s="92">
        <f>VLOOKUP($G934,'[1]datos totales (FINAL) 2022'!$A$2:$F$408,5,FALSE)</f>
        <v>0</v>
      </c>
      <c r="AG934" s="93" t="str">
        <f>VLOOKUP($G934,'[1]datos totales (FINAL) 2022'!$A$2:$F$408,6,FALSE)</f>
        <v>Tambien ODS 4 y 8</v>
      </c>
    </row>
    <row r="935" spans="1:33" ht="46.5" customHeight="1" x14ac:dyDescent="0.25">
      <c r="A935" s="78" t="s">
        <v>2940</v>
      </c>
      <c r="B935" s="78" t="s">
        <v>2940</v>
      </c>
      <c r="C935" s="79" t="s">
        <v>211</v>
      </c>
      <c r="D935" s="78" t="s">
        <v>2845</v>
      </c>
      <c r="E935" s="78" t="s">
        <v>2843</v>
      </c>
      <c r="F935" s="78" t="s">
        <v>494</v>
      </c>
      <c r="G935" s="92" t="s">
        <v>4327</v>
      </c>
      <c r="H935" s="92" t="s">
        <v>4328</v>
      </c>
      <c r="I935" s="78"/>
      <c r="J935" s="78"/>
      <c r="K935" s="80"/>
      <c r="L935" s="81">
        <v>11100</v>
      </c>
      <c r="M935" s="82">
        <v>19050</v>
      </c>
      <c r="N935" s="78"/>
      <c r="O935" s="78"/>
      <c r="P935" s="83"/>
      <c r="Q935" s="84"/>
      <c r="R935" s="84"/>
      <c r="S935" s="84"/>
      <c r="T935" s="85"/>
      <c r="U935" s="78"/>
      <c r="V935" s="78"/>
      <c r="W935" s="78"/>
      <c r="X935" s="86"/>
      <c r="Y935" s="86"/>
      <c r="Z935" s="87"/>
      <c r="AA935" s="88"/>
      <c r="AB935" s="89"/>
      <c r="AC935" s="90"/>
      <c r="AD935" s="94" t="s">
        <v>232</v>
      </c>
      <c r="AE935" s="89" t="s">
        <v>223</v>
      </c>
      <c r="AF935" s="95"/>
      <c r="AG935" s="96" t="s">
        <v>5188</v>
      </c>
    </row>
    <row r="936" spans="1:33" ht="46.5" customHeight="1" x14ac:dyDescent="0.25">
      <c r="A936" s="78" t="s">
        <v>2940</v>
      </c>
      <c r="B936" s="78" t="s">
        <v>2940</v>
      </c>
      <c r="C936" s="79" t="s">
        <v>211</v>
      </c>
      <c r="D936" s="78" t="s">
        <v>2848</v>
      </c>
      <c r="E936" s="78" t="s">
        <v>2843</v>
      </c>
      <c r="F936" s="78" t="s">
        <v>494</v>
      </c>
      <c r="G936" s="92" t="s">
        <v>4329</v>
      </c>
      <c r="H936" s="92" t="s">
        <v>4330</v>
      </c>
      <c r="I936" s="78" t="s">
        <v>558</v>
      </c>
      <c r="J936" s="78" t="s">
        <v>559</v>
      </c>
      <c r="K936" s="80" t="s">
        <v>211</v>
      </c>
      <c r="L936" s="81">
        <v>10000</v>
      </c>
      <c r="M936" s="82">
        <v>10000</v>
      </c>
      <c r="N936" s="78" t="s">
        <v>109</v>
      </c>
      <c r="O936" s="78" t="s">
        <v>560</v>
      </c>
      <c r="P936" s="83" t="s">
        <v>258</v>
      </c>
      <c r="Q936" s="84" t="s">
        <v>232</v>
      </c>
      <c r="R936" s="84" t="s">
        <v>223</v>
      </c>
      <c r="S936" s="84" t="s">
        <v>223</v>
      </c>
      <c r="T936" s="85" t="s">
        <v>5325</v>
      </c>
      <c r="U936" s="78">
        <v>1</v>
      </c>
      <c r="V936" s="78" t="s">
        <v>561</v>
      </c>
      <c r="W936" s="78"/>
      <c r="X936" s="86">
        <v>10000</v>
      </c>
      <c r="Y936" s="86">
        <v>3818.15</v>
      </c>
      <c r="Z936" s="87">
        <v>10000</v>
      </c>
      <c r="AA936" s="88">
        <v>0</v>
      </c>
      <c r="AB936" s="89"/>
      <c r="AC936" s="90"/>
      <c r="AD936" s="91" t="str">
        <f>VLOOKUP($G936,'[1]datos totales (FINAL) 2022'!$A$2:$F$408,3,FALSE)</f>
        <v>SI</v>
      </c>
      <c r="AE936" s="78" t="str">
        <f>VLOOKUP($G936,'[1]datos totales (FINAL) 2022'!$A$2:$F$408,4,FALSE)</f>
        <v>OBJETIVO 9: CONSTRUIR INFRAESTRUCTURAS RESILIENTES, PROMOVER LA INDUSTRIALIZACIÓN SOSTENIBLE Y FOMENTAR LA INNOVACIÓN</v>
      </c>
      <c r="AF936" s="92" t="str">
        <f>VLOOKUP($G936,'[1]datos totales (FINAL) 2022'!$A$2:$F$408,5,FALSE)</f>
        <v>Meta 9.5</v>
      </c>
      <c r="AG936" s="93" t="str">
        <f>VLOOKUP($G936,'[1]datos totales (FINAL) 2022'!$A$2:$F$408,6,FALSE)</f>
        <v>Tambien ODS 4 y 8</v>
      </c>
    </row>
    <row r="937" spans="1:33" ht="46.5" customHeight="1" x14ac:dyDescent="0.25">
      <c r="A937" s="78" t="s">
        <v>2940</v>
      </c>
      <c r="B937" s="78" t="s">
        <v>2940</v>
      </c>
      <c r="C937" s="79" t="s">
        <v>211</v>
      </c>
      <c r="D937" s="78" t="s">
        <v>2851</v>
      </c>
      <c r="E937" s="78" t="s">
        <v>2843</v>
      </c>
      <c r="F937" s="78" t="s">
        <v>494</v>
      </c>
      <c r="G937" s="92" t="s">
        <v>4331</v>
      </c>
      <c r="H937" s="92" t="s">
        <v>4332</v>
      </c>
      <c r="I937" s="78" t="s">
        <v>554</v>
      </c>
      <c r="J937" s="78" t="s">
        <v>555</v>
      </c>
      <c r="K937" s="80" t="s">
        <v>211</v>
      </c>
      <c r="L937" s="81">
        <v>5000</v>
      </c>
      <c r="M937" s="82">
        <v>5000</v>
      </c>
      <c r="N937" s="78" t="s">
        <v>109</v>
      </c>
      <c r="O937" s="78" t="s">
        <v>556</v>
      </c>
      <c r="P937" s="83" t="s">
        <v>258</v>
      </c>
      <c r="Q937" s="84" t="s">
        <v>232</v>
      </c>
      <c r="R937" s="84" t="s">
        <v>223</v>
      </c>
      <c r="S937" s="84" t="s">
        <v>223</v>
      </c>
      <c r="T937" s="85" t="s">
        <v>5326</v>
      </c>
      <c r="U937" s="78">
        <v>1</v>
      </c>
      <c r="V937" s="78" t="s">
        <v>557</v>
      </c>
      <c r="W937" s="78"/>
      <c r="X937" s="86">
        <v>5000</v>
      </c>
      <c r="Y937" s="86">
        <v>102.04</v>
      </c>
      <c r="Z937" s="87">
        <v>5000</v>
      </c>
      <c r="AA937" s="88">
        <v>0</v>
      </c>
      <c r="AB937" s="89"/>
      <c r="AC937" s="90"/>
      <c r="AD937" s="91" t="str">
        <f>VLOOKUP($G937,'[1]datos totales (FINAL) 2022'!$A$2:$F$408,3,FALSE)</f>
        <v>SI</v>
      </c>
      <c r="AE937" s="78" t="str">
        <f>VLOOKUP($G937,'[1]datos totales (FINAL) 2022'!$A$2:$F$408,4,FALSE)</f>
        <v>OBJETIVO 9: CONSTRUIR INFRAESTRUCTURAS RESILIENTES, PROMOVER LA INDUSTRIALIZACIÓN SOSTENIBLE Y FOMENTAR LA INNOVACIÓN</v>
      </c>
      <c r="AF937" s="92" t="str">
        <f>VLOOKUP($G937,'[1]datos totales (FINAL) 2022'!$A$2:$F$408,5,FALSE)</f>
        <v>Meta 9.5</v>
      </c>
      <c r="AG937" s="93" t="str">
        <f>VLOOKUP($G937,'[1]datos totales (FINAL) 2022'!$A$2:$F$408,6,FALSE)</f>
        <v>Tambien ODS 4</v>
      </c>
    </row>
    <row r="938" spans="1:33" ht="46.5" customHeight="1" x14ac:dyDescent="0.25">
      <c r="A938" s="78" t="s">
        <v>2882</v>
      </c>
      <c r="B938" s="78" t="s">
        <v>2940</v>
      </c>
      <c r="C938" s="79" t="s">
        <v>211</v>
      </c>
      <c r="D938" s="78" t="s">
        <v>2941</v>
      </c>
      <c r="E938" s="78" t="s">
        <v>2911</v>
      </c>
      <c r="F938" s="78" t="s">
        <v>2942</v>
      </c>
      <c r="G938" s="92" t="s">
        <v>2760</v>
      </c>
      <c r="H938" s="92" t="s">
        <v>539</v>
      </c>
      <c r="I938" s="78" t="s">
        <v>567</v>
      </c>
      <c r="J938" s="78" t="s">
        <v>568</v>
      </c>
      <c r="K938" s="80" t="s">
        <v>211</v>
      </c>
      <c r="L938" s="81">
        <v>57000</v>
      </c>
      <c r="M938" s="82">
        <v>57000</v>
      </c>
      <c r="N938" s="78" t="s">
        <v>109</v>
      </c>
      <c r="O938" s="78" t="s">
        <v>538</v>
      </c>
      <c r="P938" s="83" t="s">
        <v>258</v>
      </c>
      <c r="Q938" s="84" t="s">
        <v>232</v>
      </c>
      <c r="R938" s="84" t="s">
        <v>218</v>
      </c>
      <c r="S938" s="84" t="s">
        <v>218</v>
      </c>
      <c r="T938" s="85" t="s">
        <v>569</v>
      </c>
      <c r="U938" s="78">
        <v>1</v>
      </c>
      <c r="V938" s="78">
        <v>1</v>
      </c>
      <c r="W938" s="78">
        <v>1</v>
      </c>
      <c r="X938" s="86">
        <v>57000</v>
      </c>
      <c r="Y938" s="86" t="s">
        <v>570</v>
      </c>
      <c r="Z938" s="87">
        <v>57000</v>
      </c>
      <c r="AA938" s="88">
        <v>0</v>
      </c>
      <c r="AB938" s="89" t="s">
        <v>571</v>
      </c>
      <c r="AC938" s="90"/>
      <c r="AD938" s="94" t="s">
        <v>232</v>
      </c>
      <c r="AE938" s="89" t="s">
        <v>218</v>
      </c>
      <c r="AF938" s="95" t="s">
        <v>5319</v>
      </c>
      <c r="AG938" s="96"/>
    </row>
    <row r="939" spans="1:33" ht="46.5" hidden="1" customHeight="1" x14ac:dyDescent="0.25">
      <c r="A939" s="78" t="s">
        <v>2882</v>
      </c>
      <c r="B939" s="78" t="s">
        <v>2940</v>
      </c>
      <c r="C939" s="79" t="s">
        <v>211</v>
      </c>
      <c r="D939" s="78" t="s">
        <v>2941</v>
      </c>
      <c r="E939" s="78" t="s">
        <v>2911</v>
      </c>
      <c r="F939" s="78" t="s">
        <v>2942</v>
      </c>
      <c r="G939" s="78" t="s">
        <v>2760</v>
      </c>
      <c r="H939" s="78" t="s">
        <v>539</v>
      </c>
      <c r="I939" s="78" t="s">
        <v>583</v>
      </c>
      <c r="J939" s="78" t="s">
        <v>568</v>
      </c>
      <c r="K939" s="80" t="s">
        <v>211</v>
      </c>
      <c r="L939" s="81"/>
      <c r="M939" s="82"/>
      <c r="N939" s="78"/>
      <c r="O939" s="78" t="s">
        <v>538</v>
      </c>
      <c r="P939" s="83"/>
      <c r="Q939" s="84"/>
      <c r="R939" s="84"/>
      <c r="S939" s="84"/>
      <c r="T939" s="85"/>
      <c r="U939" s="78"/>
      <c r="V939" s="78"/>
      <c r="W939" s="78"/>
      <c r="X939" s="86"/>
      <c r="Y939" s="86"/>
      <c r="Z939" s="87"/>
      <c r="AA939" s="88">
        <v>0</v>
      </c>
      <c r="AB939" s="89" t="s">
        <v>584</v>
      </c>
      <c r="AC939" s="90"/>
      <c r="AD939" s="94" t="s">
        <v>232</v>
      </c>
      <c r="AE939" s="89" t="s">
        <v>218</v>
      </c>
      <c r="AF939" s="98" t="s">
        <v>5327</v>
      </c>
      <c r="AG939" s="96"/>
    </row>
    <row r="940" spans="1:33" ht="46.5" customHeight="1" x14ac:dyDescent="0.25">
      <c r="A940" s="78" t="s">
        <v>3463</v>
      </c>
      <c r="B940" s="78" t="s">
        <v>2940</v>
      </c>
      <c r="C940" s="79" t="s">
        <v>211</v>
      </c>
      <c r="D940" s="78" t="s">
        <v>3618</v>
      </c>
      <c r="E940" s="78" t="s">
        <v>2843</v>
      </c>
      <c r="F940" s="78" t="s">
        <v>2883</v>
      </c>
      <c r="G940" s="92" t="s">
        <v>3619</v>
      </c>
      <c r="H940" s="92" t="s">
        <v>3620</v>
      </c>
      <c r="I940" s="78" t="s">
        <v>562</v>
      </c>
      <c r="J940" s="78" t="s">
        <v>563</v>
      </c>
      <c r="K940" s="80" t="s">
        <v>211</v>
      </c>
      <c r="L940" s="81">
        <v>6500</v>
      </c>
      <c r="M940" s="82">
        <v>6500</v>
      </c>
      <c r="N940" s="78" t="s">
        <v>109</v>
      </c>
      <c r="O940" s="78" t="s">
        <v>564</v>
      </c>
      <c r="P940" s="83" t="s">
        <v>258</v>
      </c>
      <c r="Q940" s="84" t="s">
        <v>232</v>
      </c>
      <c r="R940" s="84" t="s">
        <v>218</v>
      </c>
      <c r="S940" s="84" t="s">
        <v>218</v>
      </c>
      <c r="T940" s="85" t="s">
        <v>565</v>
      </c>
      <c r="U940" s="78">
        <v>1</v>
      </c>
      <c r="V940" s="78" t="s">
        <v>566</v>
      </c>
      <c r="W940" s="78">
        <v>1</v>
      </c>
      <c r="X940" s="86">
        <v>6500</v>
      </c>
      <c r="Y940" s="86">
        <v>5862.75</v>
      </c>
      <c r="Z940" s="87">
        <v>6500</v>
      </c>
      <c r="AA940" s="88">
        <v>0</v>
      </c>
      <c r="AB940" s="89"/>
      <c r="AC940" s="90"/>
      <c r="AD940" s="91" t="str">
        <f>VLOOKUP($G940,'[1]datos totales (FINAL) 2022'!$A$2:$F$408,3,FALSE)</f>
        <v>SI</v>
      </c>
      <c r="AE940" s="78" t="str">
        <f>VLOOKUP($G940,'[1]datos totales (FINAL) 2022'!$A$2:$F$408,4,FALSE)</f>
        <v>OBJETIVO 4: GARANTIZAR UNA EDUCACIÓN INCLUSIVA, EQUITATIVA Y DE CALIDAD Y PROMOVER OPORTUNIDADES DE APRENDIZAJE DURANTE TODA LA VIDA PARA TODOS</v>
      </c>
      <c r="AF940" s="92">
        <f>VLOOKUP($G940,'[1]datos totales (FINAL) 2022'!$A$2:$F$408,5,FALSE)</f>
        <v>0</v>
      </c>
      <c r="AG940" s="93">
        <f>VLOOKUP($G940,'[1]datos totales (FINAL) 2022'!$A$2:$F$408,6,FALSE)</f>
        <v>0</v>
      </c>
    </row>
    <row r="941" spans="1:33" ht="46.5" customHeight="1" x14ac:dyDescent="0.25">
      <c r="A941" s="78" t="s">
        <v>2944</v>
      </c>
      <c r="B941" s="78" t="s">
        <v>2940</v>
      </c>
      <c r="C941" s="79" t="s">
        <v>211</v>
      </c>
      <c r="D941" s="78" t="s">
        <v>3123</v>
      </c>
      <c r="E941" s="78" t="s">
        <v>2911</v>
      </c>
      <c r="F941" s="78" t="s">
        <v>3037</v>
      </c>
      <c r="G941" s="92" t="s">
        <v>2801</v>
      </c>
      <c r="H941" s="92" t="s">
        <v>2802</v>
      </c>
      <c r="I941" s="78" t="s">
        <v>572</v>
      </c>
      <c r="J941" s="78" t="s">
        <v>573</v>
      </c>
      <c r="K941" s="80" t="s">
        <v>211</v>
      </c>
      <c r="L941" s="81">
        <v>40000</v>
      </c>
      <c r="M941" s="82">
        <v>40000</v>
      </c>
      <c r="N941" s="78" t="s">
        <v>109</v>
      </c>
      <c r="O941" s="78" t="s">
        <v>574</v>
      </c>
      <c r="P941" s="83" t="s">
        <v>258</v>
      </c>
      <c r="Q941" s="84" t="s">
        <v>232</v>
      </c>
      <c r="R941" s="84" t="s">
        <v>223</v>
      </c>
      <c r="S941" s="84" t="s">
        <v>223</v>
      </c>
      <c r="T941" s="85" t="s">
        <v>569</v>
      </c>
      <c r="U941" s="78">
        <v>1</v>
      </c>
      <c r="V941" s="78">
        <v>1</v>
      </c>
      <c r="W941" s="78">
        <v>1</v>
      </c>
      <c r="X941" s="86">
        <v>40000</v>
      </c>
      <c r="Y941" s="86" t="s">
        <v>570</v>
      </c>
      <c r="Z941" s="87">
        <v>40000</v>
      </c>
      <c r="AA941" s="88">
        <v>0</v>
      </c>
      <c r="AB941" s="89" t="s">
        <v>575</v>
      </c>
      <c r="AC941" s="90"/>
      <c r="AD941" s="94" t="s">
        <v>232</v>
      </c>
      <c r="AE941" s="89" t="s">
        <v>223</v>
      </c>
      <c r="AF941" s="95" t="s">
        <v>5323</v>
      </c>
      <c r="AG941" s="96" t="s">
        <v>5285</v>
      </c>
    </row>
    <row r="942" spans="1:33" ht="46.5" customHeight="1" x14ac:dyDescent="0.25">
      <c r="A942" s="78" t="s">
        <v>2882</v>
      </c>
      <c r="B942" s="78" t="s">
        <v>2940</v>
      </c>
      <c r="C942" s="79" t="s">
        <v>211</v>
      </c>
      <c r="D942" s="78" t="s">
        <v>2943</v>
      </c>
      <c r="E942" s="78" t="s">
        <v>2911</v>
      </c>
      <c r="F942" s="78" t="s">
        <v>2942</v>
      </c>
      <c r="G942" s="92" t="s">
        <v>2761</v>
      </c>
      <c r="H942" s="92" t="s">
        <v>528</v>
      </c>
      <c r="I942" s="78" t="s">
        <v>576</v>
      </c>
      <c r="J942" s="78" t="s">
        <v>577</v>
      </c>
      <c r="K942" s="80" t="s">
        <v>211</v>
      </c>
      <c r="L942" s="81">
        <v>55900</v>
      </c>
      <c r="M942" s="82">
        <v>55900</v>
      </c>
      <c r="N942" s="78" t="s">
        <v>109</v>
      </c>
      <c r="O942" s="78" t="s">
        <v>527</v>
      </c>
      <c r="P942" s="83" t="s">
        <v>258</v>
      </c>
      <c r="Q942" s="84" t="s">
        <v>232</v>
      </c>
      <c r="R942" s="84" t="s">
        <v>218</v>
      </c>
      <c r="S942" s="84" t="s">
        <v>218</v>
      </c>
      <c r="T942" s="85" t="s">
        <v>569</v>
      </c>
      <c r="U942" s="78">
        <v>1</v>
      </c>
      <c r="V942" s="78" t="s">
        <v>578</v>
      </c>
      <c r="W942" s="78">
        <v>1</v>
      </c>
      <c r="X942" s="86">
        <v>55900</v>
      </c>
      <c r="Y942" s="86">
        <v>23500</v>
      </c>
      <c r="Z942" s="87">
        <v>55900</v>
      </c>
      <c r="AA942" s="88">
        <v>0</v>
      </c>
      <c r="AB942" s="89" t="s">
        <v>579</v>
      </c>
      <c r="AC942" s="90"/>
      <c r="AD942" s="94" t="s">
        <v>232</v>
      </c>
      <c r="AE942" s="89" t="s">
        <v>218</v>
      </c>
      <c r="AF942" s="95" t="s">
        <v>5328</v>
      </c>
      <c r="AG942" s="96"/>
    </row>
    <row r="943" spans="1:33" ht="46.5" hidden="1" customHeight="1" x14ac:dyDescent="0.25">
      <c r="A943" s="78" t="s">
        <v>2882</v>
      </c>
      <c r="B943" s="78" t="s">
        <v>2940</v>
      </c>
      <c r="C943" s="79" t="s">
        <v>211</v>
      </c>
      <c r="D943" s="78" t="s">
        <v>2943</v>
      </c>
      <c r="E943" s="78" t="s">
        <v>2911</v>
      </c>
      <c r="F943" s="78" t="s">
        <v>2942</v>
      </c>
      <c r="G943" s="78" t="s">
        <v>2761</v>
      </c>
      <c r="H943" s="78" t="s">
        <v>528</v>
      </c>
      <c r="I943" s="78" t="s">
        <v>580</v>
      </c>
      <c r="J943" s="78" t="s">
        <v>581</v>
      </c>
      <c r="K943" s="80" t="s">
        <v>211</v>
      </c>
      <c r="L943" s="81"/>
      <c r="M943" s="82"/>
      <c r="N943" s="78"/>
      <c r="O943" s="78" t="s">
        <v>527</v>
      </c>
      <c r="P943" s="83"/>
      <c r="Q943" s="84"/>
      <c r="R943" s="84"/>
      <c r="S943" s="84"/>
      <c r="T943" s="85"/>
      <c r="U943" s="78"/>
      <c r="V943" s="78"/>
      <c r="W943" s="78"/>
      <c r="X943" s="86"/>
      <c r="Y943" s="86"/>
      <c r="Z943" s="87"/>
      <c r="AA943" s="88"/>
      <c r="AB943" s="89" t="s">
        <v>582</v>
      </c>
      <c r="AC943" s="90"/>
      <c r="AD943" s="94" t="s">
        <v>232</v>
      </c>
      <c r="AE943" s="89" t="s">
        <v>218</v>
      </c>
      <c r="AF943" s="98" t="s">
        <v>5329</v>
      </c>
      <c r="AG943" s="96"/>
    </row>
    <row r="944" spans="1:33" ht="46.5" hidden="1" customHeight="1" x14ac:dyDescent="0.25">
      <c r="A944" s="78" t="s">
        <v>2940</v>
      </c>
      <c r="B944" s="78" t="s">
        <v>2940</v>
      </c>
      <c r="C944" s="79" t="s">
        <v>211</v>
      </c>
      <c r="D944" s="78" t="s">
        <v>4333</v>
      </c>
      <c r="E944" s="78" t="s">
        <v>2843</v>
      </c>
      <c r="F944" s="78" t="s">
        <v>4334</v>
      </c>
      <c r="G944" s="78" t="s">
        <v>4335</v>
      </c>
      <c r="H944" s="78" t="s">
        <v>4336</v>
      </c>
      <c r="I944" s="78"/>
      <c r="J944" s="78"/>
      <c r="K944" s="80"/>
      <c r="L944" s="81">
        <v>0</v>
      </c>
      <c r="M944" s="82">
        <v>0</v>
      </c>
      <c r="N944" s="78"/>
      <c r="O944" s="78"/>
      <c r="P944" s="83"/>
      <c r="Q944" s="84"/>
      <c r="R944" s="84"/>
      <c r="S944" s="84"/>
      <c r="T944" s="85"/>
      <c r="U944" s="78"/>
      <c r="V944" s="78"/>
      <c r="W944" s="78"/>
      <c r="X944" s="86"/>
      <c r="Y944" s="86"/>
      <c r="Z944" s="87"/>
      <c r="AA944" s="88"/>
      <c r="AB944" s="89"/>
      <c r="AC944" s="90"/>
      <c r="AD944" s="91" t="str">
        <f>VLOOKUP($G944,'[1]datos totales (FINAL) 2022'!$A$2:$F$408,3,FALSE)</f>
        <v>SI</v>
      </c>
      <c r="AE944" s="78" t="str">
        <f>VLOOKUP($G944,'[1]datos totales (FINAL) 2022'!$A$2:$F$408,4,FALSE)</f>
        <v>OBJETIVO 9: CONSTRUIR INFRAESTRUCTURAS RESILIENTES, PROMOVER LA INDUSTRIALIZACIÓN SOSTENIBLE Y FOMENTAR LA INNOVACIÓN</v>
      </c>
      <c r="AF944" s="92">
        <f>VLOOKUP($G944,'[1]datos totales (FINAL) 2022'!$A$2:$F$408,5,FALSE)</f>
        <v>0</v>
      </c>
      <c r="AG944" s="93" t="str">
        <f>VLOOKUP($G944,'[1]datos totales (FINAL) 2022'!$A$2:$F$408,6,FALSE)</f>
        <v>ODS 8, Metas 8.5 (lograr el pleno empleo y trabajo decente) y 8.6 (reducción de los jovenes sin trabajo nin estudios) y ODS 9, Meta 9B (Desarrollo de la tecnología tecnología, investigación en innvoación)</v>
      </c>
    </row>
    <row r="945" spans="1:33" ht="46.5" customHeight="1" x14ac:dyDescent="0.25">
      <c r="A945" s="78" t="s">
        <v>5317</v>
      </c>
      <c r="B945" s="78" t="s">
        <v>3912</v>
      </c>
      <c r="C945" s="79" t="s">
        <v>3913</v>
      </c>
      <c r="D945" s="78" t="s">
        <v>2842</v>
      </c>
      <c r="E945" s="78" t="s">
        <v>2843</v>
      </c>
      <c r="F945" s="78" t="s">
        <v>494</v>
      </c>
      <c r="G945" s="92" t="s">
        <v>3914</v>
      </c>
      <c r="H945" s="92" t="s">
        <v>3915</v>
      </c>
      <c r="I945" s="78"/>
      <c r="J945" s="78"/>
      <c r="K945" s="80"/>
      <c r="L945" s="81">
        <v>1990.92</v>
      </c>
      <c r="M945" s="82">
        <v>2002.26</v>
      </c>
      <c r="N945" s="78"/>
      <c r="O945" s="78"/>
      <c r="P945" s="83"/>
      <c r="Q945" s="84"/>
      <c r="R945" s="84"/>
      <c r="S945" s="84"/>
      <c r="T945" s="85"/>
      <c r="U945" s="78"/>
      <c r="V945" s="78"/>
      <c r="W945" s="78"/>
      <c r="X945" s="86"/>
      <c r="Y945" s="86"/>
      <c r="Z945" s="87"/>
      <c r="AA945" s="88"/>
      <c r="AB945" s="89"/>
      <c r="AC945" s="90"/>
      <c r="AD945" s="91" t="str">
        <f>VLOOKUP($G945,'[1]datos totales (FINAL) 2022'!$A$2:$F$408,3,FALSE)</f>
        <v>SI</v>
      </c>
      <c r="AE945" s="78" t="str">
        <f>VLOOKUP($G945,'[1]datos totales (FINAL) 2022'!$A$2:$F$408,4,FALSE)</f>
        <v>OBJETIVO 4: GARANTIZAR UNA EDUCACIÓN INCLUSIVA, EQUITATIVA Y DE CALIDAD Y PROMOVER OPORTUNIDADES DE APRENDIZAJE DURANTE TODA LA VIDA PARA TODOS</v>
      </c>
      <c r="AF945" s="92">
        <f>VLOOKUP($G945,'[1]datos totales (FINAL) 2022'!$A$2:$F$408,5,FALSE)</f>
        <v>0</v>
      </c>
      <c r="AG945" s="93" t="str">
        <f>VLOOKUP($G945,'[1]datos totales (FINAL) 2022'!$A$2:$F$408,6,FALSE)</f>
        <v>También ODS 9</v>
      </c>
    </row>
    <row r="946" spans="1:33" ht="46.5" hidden="1" customHeight="1" x14ac:dyDescent="0.25">
      <c r="A946" s="78" t="s">
        <v>5317</v>
      </c>
      <c r="B946" s="78" t="s">
        <v>3912</v>
      </c>
      <c r="C946" s="79" t="s">
        <v>3913</v>
      </c>
      <c r="D946" s="78" t="s">
        <v>2815</v>
      </c>
      <c r="E946" s="78" t="s">
        <v>2843</v>
      </c>
      <c r="F946" s="78" t="s">
        <v>494</v>
      </c>
      <c r="G946" s="78" t="s">
        <v>3916</v>
      </c>
      <c r="H946" s="78" t="s">
        <v>3917</v>
      </c>
      <c r="I946" s="78"/>
      <c r="J946" s="78"/>
      <c r="K946" s="80"/>
      <c r="L946" s="81">
        <v>20735.66</v>
      </c>
      <c r="M946" s="82">
        <v>0</v>
      </c>
      <c r="N946" s="78"/>
      <c r="O946" s="78"/>
      <c r="P946" s="83"/>
      <c r="Q946" s="84"/>
      <c r="R946" s="84"/>
      <c r="S946" s="84"/>
      <c r="T946" s="85"/>
      <c r="U946" s="78"/>
      <c r="V946" s="78"/>
      <c r="W946" s="78"/>
      <c r="X946" s="86"/>
      <c r="Y946" s="86"/>
      <c r="Z946" s="87"/>
      <c r="AA946" s="88"/>
      <c r="AB946" s="89"/>
      <c r="AC946" s="90"/>
      <c r="AD946" s="94" t="s">
        <v>232</v>
      </c>
      <c r="AE946" s="89" t="s">
        <v>218</v>
      </c>
      <c r="AF946" s="95"/>
      <c r="AG946" s="96"/>
    </row>
    <row r="947" spans="1:33" ht="46.5" hidden="1" customHeight="1" x14ac:dyDescent="0.25">
      <c r="A947" s="78" t="s">
        <v>5317</v>
      </c>
      <c r="B947" s="78" t="s">
        <v>3912</v>
      </c>
      <c r="C947" s="79" t="s">
        <v>3913</v>
      </c>
      <c r="D947" s="78" t="s">
        <v>2924</v>
      </c>
      <c r="E947" s="78" t="s">
        <v>2843</v>
      </c>
      <c r="F947" s="78" t="s">
        <v>2383</v>
      </c>
      <c r="G947" s="78" t="s">
        <v>3918</v>
      </c>
      <c r="H947" s="78" t="s">
        <v>3727</v>
      </c>
      <c r="I947" s="78"/>
      <c r="J947" s="78"/>
      <c r="K947" s="80"/>
      <c r="L947" s="81">
        <v>499.95</v>
      </c>
      <c r="M947" s="82">
        <v>0</v>
      </c>
      <c r="N947" s="78"/>
      <c r="O947" s="78"/>
      <c r="P947" s="83"/>
      <c r="Q947" s="84"/>
      <c r="R947" s="84"/>
      <c r="S947" s="84"/>
      <c r="T947" s="85"/>
      <c r="U947" s="78"/>
      <c r="V947" s="78"/>
      <c r="W947" s="78"/>
      <c r="X947" s="86"/>
      <c r="Y947" s="86"/>
      <c r="Z947" s="87"/>
      <c r="AA947" s="88"/>
      <c r="AB947" s="89"/>
      <c r="AC947" s="90"/>
      <c r="AD947" s="94" t="s">
        <v>232</v>
      </c>
      <c r="AE947" s="89" t="s">
        <v>225</v>
      </c>
      <c r="AF947" s="95" t="s">
        <v>5318</v>
      </c>
      <c r="AG947" s="96" t="s">
        <v>5180</v>
      </c>
    </row>
    <row r="948" spans="1:33" ht="46.5" customHeight="1" x14ac:dyDescent="0.25">
      <c r="A948" s="78" t="s">
        <v>5317</v>
      </c>
      <c r="B948" s="78" t="s">
        <v>3912</v>
      </c>
      <c r="C948" s="79" t="s">
        <v>3913</v>
      </c>
      <c r="D948" s="78" t="s">
        <v>3728</v>
      </c>
      <c r="E948" s="78" t="s">
        <v>2843</v>
      </c>
      <c r="F948" s="78" t="s">
        <v>494</v>
      </c>
      <c r="G948" s="92" t="s">
        <v>3919</v>
      </c>
      <c r="H948" s="92" t="s">
        <v>3920</v>
      </c>
      <c r="I948" s="78"/>
      <c r="J948" s="78"/>
      <c r="K948" s="80"/>
      <c r="L948" s="81">
        <v>0</v>
      </c>
      <c r="M948" s="82">
        <v>4000</v>
      </c>
      <c r="N948" s="78"/>
      <c r="O948" s="78"/>
      <c r="P948" s="83"/>
      <c r="Q948" s="84"/>
      <c r="R948" s="84"/>
      <c r="S948" s="84"/>
      <c r="T948" s="85"/>
      <c r="U948" s="78"/>
      <c r="V948" s="78"/>
      <c r="W948" s="78"/>
      <c r="X948" s="86"/>
      <c r="Y948" s="86"/>
      <c r="Z948" s="87"/>
      <c r="AA948" s="88"/>
      <c r="AB948" s="89"/>
      <c r="AC948" s="90"/>
      <c r="AD948" s="94" t="s">
        <v>232</v>
      </c>
      <c r="AE948" s="89" t="s">
        <v>218</v>
      </c>
      <c r="AF948" s="95"/>
      <c r="AG948" s="96"/>
    </row>
    <row r="949" spans="1:33" ht="46.5" customHeight="1" x14ac:dyDescent="0.25">
      <c r="A949" s="78" t="s">
        <v>5317</v>
      </c>
      <c r="B949" s="78" t="s">
        <v>3921</v>
      </c>
      <c r="C949" s="79" t="s">
        <v>3922</v>
      </c>
      <c r="D949" s="78" t="s">
        <v>2842</v>
      </c>
      <c r="E949" s="78" t="s">
        <v>2843</v>
      </c>
      <c r="F949" s="78" t="s">
        <v>494</v>
      </c>
      <c r="G949" s="92" t="s">
        <v>3923</v>
      </c>
      <c r="H949" s="92" t="s">
        <v>3924</v>
      </c>
      <c r="I949" s="78"/>
      <c r="J949" s="78"/>
      <c r="K949" s="80"/>
      <c r="L949" s="81">
        <v>3117.92</v>
      </c>
      <c r="M949" s="82">
        <v>3240.15</v>
      </c>
      <c r="N949" s="78"/>
      <c r="O949" s="78"/>
      <c r="P949" s="83"/>
      <c r="Q949" s="84"/>
      <c r="R949" s="84"/>
      <c r="S949" s="84"/>
      <c r="T949" s="85"/>
      <c r="U949" s="78"/>
      <c r="V949" s="78"/>
      <c r="W949" s="78"/>
      <c r="X949" s="86"/>
      <c r="Y949" s="86"/>
      <c r="Z949" s="87"/>
      <c r="AA949" s="88"/>
      <c r="AB949" s="89"/>
      <c r="AC949" s="90"/>
      <c r="AD949" s="91" t="str">
        <f>VLOOKUP($G949,'[1]datos totales (FINAL) 2022'!$A$2:$F$408,3,FALSE)</f>
        <v>SI</v>
      </c>
      <c r="AE949" s="78" t="str">
        <f>VLOOKUP($G949,'[1]datos totales (FINAL) 2022'!$A$2:$F$408,4,FALSE)</f>
        <v>OBJETIVO 4: GARANTIZAR UNA EDUCACIÓN INCLUSIVA, EQUITATIVA Y DE CALIDAD Y PROMOVER OPORTUNIDADES DE APRENDIZAJE DURANTE TODA LA VIDA PARA TODOS</v>
      </c>
      <c r="AF949" s="92">
        <f>VLOOKUP($G949,'[1]datos totales (FINAL) 2022'!$A$2:$F$408,5,FALSE)</f>
        <v>0</v>
      </c>
      <c r="AG949" s="93" t="str">
        <f>VLOOKUP($G949,'[1]datos totales (FINAL) 2022'!$A$2:$F$408,6,FALSE)</f>
        <v>También ODS 9</v>
      </c>
    </row>
    <row r="950" spans="1:33" ht="46.5" hidden="1" customHeight="1" x14ac:dyDescent="0.25">
      <c r="A950" s="78" t="s">
        <v>5317</v>
      </c>
      <c r="B950" s="78" t="s">
        <v>3921</v>
      </c>
      <c r="C950" s="79" t="s">
        <v>3922</v>
      </c>
      <c r="D950" s="78" t="s">
        <v>2815</v>
      </c>
      <c r="E950" s="78" t="s">
        <v>2843</v>
      </c>
      <c r="F950" s="78" t="s">
        <v>494</v>
      </c>
      <c r="G950" s="78" t="s">
        <v>3925</v>
      </c>
      <c r="H950" s="78" t="s">
        <v>3926</v>
      </c>
      <c r="I950" s="78"/>
      <c r="J950" s="78"/>
      <c r="K950" s="80"/>
      <c r="L950" s="81">
        <v>38995.61</v>
      </c>
      <c r="M950" s="82">
        <v>0</v>
      </c>
      <c r="N950" s="78"/>
      <c r="O950" s="78"/>
      <c r="P950" s="83"/>
      <c r="Q950" s="84"/>
      <c r="R950" s="84"/>
      <c r="S950" s="84"/>
      <c r="T950" s="85"/>
      <c r="U950" s="78"/>
      <c r="V950" s="78"/>
      <c r="W950" s="78"/>
      <c r="X950" s="86"/>
      <c r="Y950" s="86"/>
      <c r="Z950" s="87"/>
      <c r="AA950" s="88"/>
      <c r="AB950" s="89"/>
      <c r="AC950" s="90"/>
      <c r="AD950" s="94" t="s">
        <v>232</v>
      </c>
      <c r="AE950" s="89" t="s">
        <v>218</v>
      </c>
      <c r="AF950" s="95"/>
      <c r="AG950" s="96"/>
    </row>
    <row r="951" spans="1:33" ht="46.5" hidden="1" customHeight="1" x14ac:dyDescent="0.25">
      <c r="A951" s="78" t="s">
        <v>5317</v>
      </c>
      <c r="B951" s="78" t="s">
        <v>3921</v>
      </c>
      <c r="C951" s="79" t="s">
        <v>3922</v>
      </c>
      <c r="D951" s="78" t="s">
        <v>2924</v>
      </c>
      <c r="E951" s="78" t="s">
        <v>2843</v>
      </c>
      <c r="F951" s="78" t="s">
        <v>2383</v>
      </c>
      <c r="G951" s="78" t="s">
        <v>3927</v>
      </c>
      <c r="H951" s="78" t="s">
        <v>3727</v>
      </c>
      <c r="I951" s="78"/>
      <c r="J951" s="78"/>
      <c r="K951" s="80"/>
      <c r="L951" s="81">
        <v>595.32000000000005</v>
      </c>
      <c r="M951" s="82">
        <v>0</v>
      </c>
      <c r="N951" s="78"/>
      <c r="O951" s="78"/>
      <c r="P951" s="83"/>
      <c r="Q951" s="84"/>
      <c r="R951" s="84"/>
      <c r="S951" s="84"/>
      <c r="T951" s="85"/>
      <c r="U951" s="78"/>
      <c r="V951" s="78"/>
      <c r="W951" s="78"/>
      <c r="X951" s="86"/>
      <c r="Y951" s="86"/>
      <c r="Z951" s="87"/>
      <c r="AA951" s="88"/>
      <c r="AB951" s="89"/>
      <c r="AC951" s="90"/>
      <c r="AD951" s="94" t="s">
        <v>232</v>
      </c>
      <c r="AE951" s="89" t="s">
        <v>225</v>
      </c>
      <c r="AF951" s="95" t="s">
        <v>5318</v>
      </c>
      <c r="AG951" s="96" t="s">
        <v>5180</v>
      </c>
    </row>
    <row r="952" spans="1:33" ht="46.5" hidden="1" customHeight="1" x14ac:dyDescent="0.25">
      <c r="A952" s="78" t="s">
        <v>5317</v>
      </c>
      <c r="B952" s="78" t="s">
        <v>3921</v>
      </c>
      <c r="C952" s="79" t="s">
        <v>3922</v>
      </c>
      <c r="D952" s="78" t="s">
        <v>3728</v>
      </c>
      <c r="E952" s="78" t="s">
        <v>2843</v>
      </c>
      <c r="F952" s="78" t="s">
        <v>494</v>
      </c>
      <c r="G952" s="78" t="s">
        <v>3928</v>
      </c>
      <c r="H952" s="78" t="s">
        <v>3929</v>
      </c>
      <c r="I952" s="78"/>
      <c r="J952" s="78"/>
      <c r="K952" s="80"/>
      <c r="L952" s="81">
        <v>9500</v>
      </c>
      <c r="M952" s="82">
        <v>0</v>
      </c>
      <c r="N952" s="78"/>
      <c r="O952" s="78"/>
      <c r="P952" s="83"/>
      <c r="Q952" s="84"/>
      <c r="R952" s="84"/>
      <c r="S952" s="84"/>
      <c r="T952" s="85"/>
      <c r="U952" s="78"/>
      <c r="V952" s="78"/>
      <c r="W952" s="78"/>
      <c r="X952" s="86"/>
      <c r="Y952" s="86"/>
      <c r="Z952" s="87"/>
      <c r="AA952" s="88"/>
      <c r="AB952" s="89"/>
      <c r="AC952" s="90"/>
      <c r="AD952" s="94" t="s">
        <v>232</v>
      </c>
      <c r="AE952" s="89" t="s">
        <v>218</v>
      </c>
      <c r="AF952" s="95"/>
      <c r="AG952" s="96"/>
    </row>
    <row r="953" spans="1:33" ht="46.5" customHeight="1" x14ac:dyDescent="0.25">
      <c r="A953" s="78" t="s">
        <v>5317</v>
      </c>
      <c r="B953" s="78" t="s">
        <v>3930</v>
      </c>
      <c r="C953" s="79" t="s">
        <v>3931</v>
      </c>
      <c r="D953" s="78" t="s">
        <v>2842</v>
      </c>
      <c r="E953" s="78" t="s">
        <v>2843</v>
      </c>
      <c r="F953" s="78" t="s">
        <v>494</v>
      </c>
      <c r="G953" s="92" t="s">
        <v>3932</v>
      </c>
      <c r="H953" s="92" t="s">
        <v>3933</v>
      </c>
      <c r="I953" s="78"/>
      <c r="J953" s="78"/>
      <c r="K953" s="80"/>
      <c r="L953" s="81">
        <v>2121.1999999999998</v>
      </c>
      <c r="M953" s="82">
        <v>1882.03</v>
      </c>
      <c r="N953" s="78"/>
      <c r="O953" s="78"/>
      <c r="P953" s="83"/>
      <c r="Q953" s="84"/>
      <c r="R953" s="84"/>
      <c r="S953" s="84"/>
      <c r="T953" s="85"/>
      <c r="U953" s="78"/>
      <c r="V953" s="78"/>
      <c r="W953" s="78"/>
      <c r="X953" s="86"/>
      <c r="Y953" s="86"/>
      <c r="Z953" s="87"/>
      <c r="AA953" s="88"/>
      <c r="AB953" s="89"/>
      <c r="AC953" s="90"/>
      <c r="AD953" s="91" t="str">
        <f>VLOOKUP($G953,'[1]datos totales (FINAL) 2022'!$A$2:$F$408,3,FALSE)</f>
        <v>SI</v>
      </c>
      <c r="AE953" s="78" t="str">
        <f>VLOOKUP($G953,'[1]datos totales (FINAL) 2022'!$A$2:$F$408,4,FALSE)</f>
        <v>OBJETIVO 4: GARANTIZAR UNA EDUCACIÓN INCLUSIVA, EQUITATIVA Y DE CALIDAD Y PROMOVER OPORTUNIDADES DE APRENDIZAJE DURANTE TODA LA VIDA PARA TODOS</v>
      </c>
      <c r="AF953" s="92">
        <f>VLOOKUP($G953,'[1]datos totales (FINAL) 2022'!$A$2:$F$408,5,FALSE)</f>
        <v>0</v>
      </c>
      <c r="AG953" s="93" t="str">
        <f>VLOOKUP($G953,'[1]datos totales (FINAL) 2022'!$A$2:$F$408,6,FALSE)</f>
        <v>También ODS 9</v>
      </c>
    </row>
    <row r="954" spans="1:33" ht="46.5" hidden="1" customHeight="1" x14ac:dyDescent="0.25">
      <c r="A954" s="78" t="s">
        <v>5317</v>
      </c>
      <c r="B954" s="78" t="s">
        <v>3930</v>
      </c>
      <c r="C954" s="79" t="s">
        <v>3931</v>
      </c>
      <c r="D954" s="78" t="s">
        <v>2815</v>
      </c>
      <c r="E954" s="78" t="s">
        <v>2843</v>
      </c>
      <c r="F954" s="78" t="s">
        <v>494</v>
      </c>
      <c r="G954" s="78" t="s">
        <v>3934</v>
      </c>
      <c r="H954" s="78" t="s">
        <v>3935</v>
      </c>
      <c r="I954" s="78"/>
      <c r="J954" s="78"/>
      <c r="K954" s="80"/>
      <c r="L954" s="81">
        <v>45875.09</v>
      </c>
      <c r="M954" s="82">
        <v>0</v>
      </c>
      <c r="N954" s="78"/>
      <c r="O954" s="78"/>
      <c r="P954" s="83"/>
      <c r="Q954" s="84"/>
      <c r="R954" s="84"/>
      <c r="S954" s="84"/>
      <c r="T954" s="85"/>
      <c r="U954" s="78"/>
      <c r="V954" s="78"/>
      <c r="W954" s="78"/>
      <c r="X954" s="86"/>
      <c r="Y954" s="86"/>
      <c r="Z954" s="87"/>
      <c r="AA954" s="88"/>
      <c r="AB954" s="89"/>
      <c r="AC954" s="90"/>
      <c r="AD954" s="94" t="s">
        <v>232</v>
      </c>
      <c r="AE954" s="89" t="s">
        <v>218</v>
      </c>
      <c r="AF954" s="95"/>
      <c r="AG954" s="96"/>
    </row>
    <row r="955" spans="1:33" ht="46.5" hidden="1" customHeight="1" x14ac:dyDescent="0.25">
      <c r="A955" s="78" t="s">
        <v>5317</v>
      </c>
      <c r="B955" s="78" t="s">
        <v>3930</v>
      </c>
      <c r="C955" s="79" t="s">
        <v>3931</v>
      </c>
      <c r="D955" s="78" t="s">
        <v>2924</v>
      </c>
      <c r="E955" s="78" t="s">
        <v>2843</v>
      </c>
      <c r="F955" s="78" t="s">
        <v>2383</v>
      </c>
      <c r="G955" s="78" t="s">
        <v>3936</v>
      </c>
      <c r="H955" s="78" t="s">
        <v>3727</v>
      </c>
      <c r="I955" s="78"/>
      <c r="J955" s="78"/>
      <c r="K955" s="80"/>
      <c r="L955" s="81">
        <v>1377.09</v>
      </c>
      <c r="M955" s="82">
        <v>0</v>
      </c>
      <c r="N955" s="78"/>
      <c r="O955" s="78"/>
      <c r="P955" s="83"/>
      <c r="Q955" s="84"/>
      <c r="R955" s="84"/>
      <c r="S955" s="84"/>
      <c r="T955" s="85"/>
      <c r="U955" s="78"/>
      <c r="V955" s="78"/>
      <c r="W955" s="78"/>
      <c r="X955" s="86"/>
      <c r="Y955" s="86"/>
      <c r="Z955" s="87"/>
      <c r="AA955" s="88"/>
      <c r="AB955" s="89"/>
      <c r="AC955" s="90"/>
      <c r="AD955" s="91" t="s">
        <v>232</v>
      </c>
      <c r="AE955" s="78" t="s">
        <v>218</v>
      </c>
      <c r="AF955" s="92"/>
      <c r="AG955" s="93" t="s">
        <v>5265</v>
      </c>
    </row>
    <row r="956" spans="1:33" ht="46.5" hidden="1" customHeight="1" thickBot="1" x14ac:dyDescent="0.3">
      <c r="A956" s="78" t="s">
        <v>2944</v>
      </c>
      <c r="B956" s="78" t="s">
        <v>3124</v>
      </c>
      <c r="C956" s="79" t="s">
        <v>3125</v>
      </c>
      <c r="D956" s="78" t="s">
        <v>2815</v>
      </c>
      <c r="E956" s="78" t="s">
        <v>2843</v>
      </c>
      <c r="F956" s="78" t="s">
        <v>494</v>
      </c>
      <c r="G956" s="78" t="s">
        <v>3126</v>
      </c>
      <c r="H956" s="78" t="s">
        <v>3127</v>
      </c>
      <c r="I956" s="78"/>
      <c r="J956" s="78"/>
      <c r="K956" s="80"/>
      <c r="L956" s="81">
        <v>38700</v>
      </c>
      <c r="M956" s="82">
        <v>0</v>
      </c>
      <c r="N956" s="78"/>
      <c r="O956" s="78"/>
      <c r="P956" s="83"/>
      <c r="Q956" s="84"/>
      <c r="R956" s="84"/>
      <c r="S956" s="84"/>
      <c r="T956" s="85"/>
      <c r="U956" s="78"/>
      <c r="V956" s="78"/>
      <c r="W956" s="78"/>
      <c r="X956" s="86"/>
      <c r="Y956" s="86"/>
      <c r="Z956" s="87"/>
      <c r="AA956" s="88"/>
      <c r="AB956" s="89"/>
      <c r="AC956" s="90"/>
      <c r="AD956" s="121" t="str">
        <f>VLOOKUP($G956,'[1]datos totales (FINAL) 2022'!$A$2:$F$408,3,FALSE)</f>
        <v>SI</v>
      </c>
      <c r="AE956" s="122" t="str">
        <f>VLOOKUP($G956,'[1]datos totales (FINAL) 2022'!$A$2:$F$408,4,FALSE)</f>
        <v>OBJETIVO 4: GARANTIZAR UNA EDUCACIÓN INCLUSIVA, EQUITATIVA Y DE CALIDAD Y PROMOVER OPORTUNIDADES DE APRENDIZAJE DURANTE TODA LA VIDA PARA TODOS</v>
      </c>
      <c r="AF956" s="123">
        <f>VLOOKUP($G956,'[1]datos totales (FINAL) 2022'!$A$2:$F$408,5,FALSE)</f>
        <v>0</v>
      </c>
      <c r="AG956" s="124" t="str">
        <f>VLOOKUP($G956,'[1]datos totales (FINAL) 2022'!$A$2:$F$408,6,FALSE)</f>
        <v>También ODS 9</v>
      </c>
    </row>
    <row r="957" spans="1:33" ht="46.5" hidden="1" customHeight="1" x14ac:dyDescent="0.25">
      <c r="A957" s="125"/>
      <c r="B957" s="125"/>
      <c r="C957" s="126"/>
      <c r="D957" s="125"/>
      <c r="E957" s="125"/>
      <c r="F957" s="125"/>
      <c r="G957" s="125"/>
      <c r="H957" s="125"/>
      <c r="I957" s="125"/>
      <c r="J957" s="125"/>
      <c r="L957" s="125"/>
      <c r="M957" s="127"/>
      <c r="N957" s="125"/>
      <c r="O957" s="125"/>
      <c r="P957" s="125"/>
      <c r="Q957" s="125"/>
      <c r="R957" s="125"/>
      <c r="S957" s="128"/>
      <c r="T957" s="125"/>
      <c r="U957" s="125"/>
      <c r="V957" s="125"/>
      <c r="W957" s="125"/>
      <c r="X957" s="125"/>
      <c r="Y957" s="125"/>
      <c r="Z957" s="129"/>
      <c r="AA957" s="125"/>
      <c r="AB957" s="125"/>
      <c r="AC957" s="130"/>
    </row>
    <row r="958" spans="1:33" ht="46.5" hidden="1" customHeight="1" x14ac:dyDescent="0.25">
      <c r="A958" s="125"/>
      <c r="B958" s="125"/>
      <c r="C958" s="126"/>
      <c r="D958" s="125"/>
      <c r="E958" s="125"/>
      <c r="F958" s="125"/>
      <c r="G958" s="125"/>
      <c r="H958" s="125"/>
      <c r="I958" s="125"/>
      <c r="J958" s="125"/>
      <c r="L958" s="125"/>
      <c r="M958" s="127"/>
      <c r="N958" s="125"/>
      <c r="O958" s="125"/>
      <c r="P958" s="125"/>
      <c r="Q958" s="125"/>
      <c r="R958" s="125"/>
      <c r="S958" s="128"/>
      <c r="T958" s="125"/>
      <c r="U958" s="125"/>
      <c r="V958" s="125"/>
      <c r="W958" s="125"/>
      <c r="X958" s="125"/>
      <c r="Y958" s="125"/>
      <c r="Z958" s="129"/>
      <c r="AA958" s="125"/>
      <c r="AB958" s="125"/>
      <c r="AC958" s="130"/>
      <c r="AD958" s="125"/>
      <c r="AE958" s="125"/>
      <c r="AF958" s="125"/>
      <c r="AG958" s="125"/>
    </row>
    <row r="959" spans="1:33" ht="46.5" hidden="1" customHeight="1" x14ac:dyDescent="0.25">
      <c r="A959" s="125"/>
      <c r="B959" s="125"/>
      <c r="C959" s="126"/>
      <c r="D959" s="125"/>
      <c r="E959" s="125"/>
      <c r="F959" s="125"/>
      <c r="G959" s="125" t="s">
        <v>232</v>
      </c>
      <c r="H959" s="125"/>
      <c r="I959" s="125"/>
      <c r="J959" s="125"/>
      <c r="L959" s="125"/>
      <c r="M959" s="127"/>
      <c r="N959" s="125"/>
      <c r="O959" s="125"/>
      <c r="P959" s="125"/>
      <c r="Q959" s="125"/>
      <c r="R959" s="125"/>
      <c r="S959" s="128"/>
      <c r="T959" s="125"/>
      <c r="U959" s="125"/>
      <c r="V959" s="125"/>
      <c r="W959" s="125"/>
      <c r="X959" s="125"/>
      <c r="Y959" s="125"/>
      <c r="Z959" s="129"/>
      <c r="AA959" s="125"/>
      <c r="AB959" s="125"/>
      <c r="AC959" s="130"/>
      <c r="AD959" s="125"/>
      <c r="AE959" s="125"/>
      <c r="AF959" s="125"/>
      <c r="AG959" s="125"/>
    </row>
    <row r="960" spans="1:33" ht="46.5" hidden="1" customHeight="1" x14ac:dyDescent="0.25">
      <c r="A960" s="125"/>
      <c r="B960" s="125"/>
      <c r="C960" s="126"/>
      <c r="D960" s="125"/>
      <c r="E960" s="125"/>
      <c r="F960" s="125"/>
      <c r="G960" s="125" t="s">
        <v>233</v>
      </c>
      <c r="H960" s="125"/>
      <c r="I960" s="125"/>
      <c r="J960" s="125"/>
      <c r="K960" s="131"/>
      <c r="L960" s="125"/>
      <c r="M960" s="127"/>
      <c r="N960" s="125"/>
      <c r="O960" s="125"/>
      <c r="P960" s="125"/>
      <c r="Q960" s="125"/>
      <c r="R960" s="125"/>
      <c r="S960" s="128"/>
      <c r="T960" s="125"/>
      <c r="U960" s="125"/>
      <c r="V960" s="125"/>
      <c r="W960" s="125"/>
      <c r="X960" s="125"/>
      <c r="Y960" s="125"/>
      <c r="Z960" s="129"/>
      <c r="AA960" s="125"/>
      <c r="AB960" s="125"/>
      <c r="AC960" s="130"/>
      <c r="AD960" s="125"/>
      <c r="AE960" s="125"/>
      <c r="AF960" s="125"/>
      <c r="AG960" s="125"/>
    </row>
    <row r="961" spans="1:33" ht="46.5" hidden="1" customHeight="1" x14ac:dyDescent="0.25">
      <c r="A961" s="125"/>
      <c r="B961" s="125"/>
      <c r="C961" s="126"/>
      <c r="D961" s="125"/>
      <c r="E961" s="125"/>
      <c r="F961" s="125"/>
      <c r="G961" s="125" t="s">
        <v>215</v>
      </c>
      <c r="H961" s="125"/>
      <c r="I961" s="125"/>
      <c r="J961" s="125"/>
      <c r="K961" s="131"/>
      <c r="L961" s="125"/>
      <c r="M961" s="127"/>
      <c r="N961" s="125"/>
      <c r="O961" s="125"/>
      <c r="P961" s="125"/>
      <c r="Q961" s="125"/>
      <c r="R961" s="125"/>
      <c r="S961" s="128"/>
      <c r="T961" s="125"/>
      <c r="U961" s="125"/>
      <c r="V961" s="125"/>
      <c r="W961" s="125"/>
      <c r="X961" s="125"/>
      <c r="Y961" s="125"/>
      <c r="Z961" s="129"/>
      <c r="AA961" s="125"/>
      <c r="AB961" s="125"/>
      <c r="AC961" s="130"/>
      <c r="AD961" s="125"/>
      <c r="AE961" s="125"/>
      <c r="AF961" s="125"/>
      <c r="AG961" s="125"/>
    </row>
    <row r="962" spans="1:33" ht="46.5" hidden="1" customHeight="1" x14ac:dyDescent="0.25">
      <c r="A962" s="125"/>
      <c r="B962" s="125"/>
      <c r="C962" s="126"/>
      <c r="D962" s="125"/>
      <c r="E962" s="125"/>
      <c r="F962" s="125"/>
      <c r="G962" s="125" t="s">
        <v>216</v>
      </c>
      <c r="H962" s="125"/>
      <c r="I962" s="125"/>
      <c r="J962" s="125"/>
      <c r="K962" s="131"/>
      <c r="L962" s="125"/>
      <c r="M962" s="127"/>
      <c r="N962" s="125"/>
      <c r="O962" s="125"/>
      <c r="P962" s="125"/>
      <c r="Q962" s="125"/>
      <c r="R962" s="125"/>
      <c r="S962" s="128"/>
      <c r="T962" s="125"/>
      <c r="U962" s="125"/>
      <c r="V962" s="125"/>
      <c r="W962" s="125"/>
      <c r="X962" s="125"/>
      <c r="Y962" s="125"/>
      <c r="Z962" s="129"/>
      <c r="AA962" s="125"/>
      <c r="AB962" s="125"/>
      <c r="AC962" s="130"/>
      <c r="AD962" s="125"/>
      <c r="AE962" s="125"/>
      <c r="AF962" s="125"/>
      <c r="AG962" s="125"/>
    </row>
    <row r="963" spans="1:33" ht="46.5" hidden="1" customHeight="1" x14ac:dyDescent="0.25">
      <c r="A963" s="125"/>
      <c r="B963" s="125"/>
      <c r="C963" s="126"/>
      <c r="D963" s="125"/>
      <c r="E963" s="125"/>
      <c r="F963" s="125"/>
      <c r="G963" s="125" t="s">
        <v>217</v>
      </c>
      <c r="H963" s="125"/>
      <c r="I963" s="125"/>
      <c r="J963" s="125"/>
      <c r="K963" s="131"/>
      <c r="L963" s="125"/>
      <c r="M963" s="127"/>
      <c r="N963" s="125"/>
      <c r="O963" s="125"/>
      <c r="P963" s="125"/>
      <c r="Q963" s="125"/>
      <c r="R963" s="125"/>
      <c r="S963" s="128"/>
      <c r="T963" s="125"/>
      <c r="U963" s="125"/>
      <c r="V963" s="125"/>
      <c r="W963" s="125"/>
      <c r="X963" s="125"/>
      <c r="Y963" s="125"/>
      <c r="Z963" s="129"/>
      <c r="AA963" s="125"/>
      <c r="AB963" s="125"/>
      <c r="AC963" s="130"/>
      <c r="AD963" s="125"/>
      <c r="AE963" s="125"/>
      <c r="AF963" s="125"/>
      <c r="AG963" s="125"/>
    </row>
    <row r="964" spans="1:33" ht="46.5" hidden="1" customHeight="1" x14ac:dyDescent="0.25">
      <c r="A964" s="125"/>
      <c r="B964" s="125"/>
      <c r="C964" s="126"/>
      <c r="D964" s="125"/>
      <c r="E964" s="125"/>
      <c r="F964" s="125"/>
      <c r="G964" s="125" t="s">
        <v>218</v>
      </c>
      <c r="H964" s="125"/>
      <c r="I964" s="125"/>
      <c r="J964" s="125"/>
      <c r="K964" s="131"/>
      <c r="L964" s="125"/>
      <c r="M964" s="127"/>
      <c r="N964" s="125"/>
      <c r="O964" s="125"/>
      <c r="P964" s="125"/>
      <c r="Q964" s="125"/>
      <c r="R964" s="125"/>
      <c r="S964" s="128"/>
      <c r="T964" s="125"/>
      <c r="U964" s="125"/>
      <c r="V964" s="125"/>
      <c r="W964" s="125"/>
      <c r="X964" s="125"/>
      <c r="Y964" s="125"/>
      <c r="Z964" s="129"/>
      <c r="AA964" s="125"/>
      <c r="AB964" s="125"/>
      <c r="AC964" s="130"/>
      <c r="AD964" s="125"/>
      <c r="AE964" s="125"/>
      <c r="AF964" s="125"/>
      <c r="AG964" s="125"/>
    </row>
    <row r="965" spans="1:33" ht="46.5" hidden="1" customHeight="1" x14ac:dyDescent="0.25">
      <c r="A965" s="125"/>
      <c r="B965" s="125"/>
      <c r="C965" s="126"/>
      <c r="D965" s="125"/>
      <c r="E965" s="125"/>
      <c r="F965" s="125"/>
      <c r="G965" s="125" t="s">
        <v>219</v>
      </c>
      <c r="H965" s="125"/>
      <c r="I965" s="125"/>
      <c r="J965" s="125"/>
      <c r="K965" s="131"/>
      <c r="L965" s="125"/>
      <c r="M965" s="127"/>
      <c r="N965" s="125"/>
      <c r="O965" s="125"/>
      <c r="P965" s="125"/>
      <c r="Q965" s="125"/>
      <c r="R965" s="125"/>
      <c r="S965" s="128"/>
      <c r="T965" s="125"/>
      <c r="U965" s="125"/>
      <c r="V965" s="125"/>
      <c r="W965" s="125"/>
      <c r="X965" s="125"/>
      <c r="Y965" s="125"/>
      <c r="Z965" s="129"/>
      <c r="AA965" s="125"/>
      <c r="AB965" s="125"/>
      <c r="AC965" s="130"/>
      <c r="AD965" s="125"/>
      <c r="AE965" s="125"/>
      <c r="AF965" s="125"/>
      <c r="AG965" s="125"/>
    </row>
    <row r="966" spans="1:33" ht="46.5" hidden="1" customHeight="1" x14ac:dyDescent="0.25">
      <c r="A966" s="125"/>
      <c r="B966" s="125"/>
      <c r="C966" s="126"/>
      <c r="D966" s="125"/>
      <c r="E966" s="125"/>
      <c r="F966" s="125"/>
      <c r="G966" s="125" t="s">
        <v>220</v>
      </c>
      <c r="H966" s="125"/>
      <c r="I966" s="125"/>
      <c r="J966" s="125"/>
      <c r="K966" s="131"/>
      <c r="L966" s="125"/>
      <c r="M966" s="127"/>
      <c r="N966" s="125"/>
      <c r="O966" s="125"/>
      <c r="P966" s="125"/>
      <c r="Q966" s="125"/>
      <c r="R966" s="125"/>
      <c r="S966" s="128"/>
      <c r="T966" s="125"/>
      <c r="U966" s="125"/>
      <c r="V966" s="125"/>
      <c r="W966" s="125"/>
      <c r="X966" s="125"/>
      <c r="Y966" s="125"/>
      <c r="Z966" s="129"/>
      <c r="AA966" s="125"/>
      <c r="AB966" s="125"/>
      <c r="AC966" s="130"/>
      <c r="AD966" s="125"/>
      <c r="AE966" s="125"/>
      <c r="AF966" s="125"/>
      <c r="AG966" s="125"/>
    </row>
    <row r="967" spans="1:33" ht="46.5" hidden="1" customHeight="1" x14ac:dyDescent="0.25">
      <c r="A967" s="125"/>
      <c r="B967" s="125"/>
      <c r="C967" s="126"/>
      <c r="D967" s="125"/>
      <c r="E967" s="125"/>
      <c r="F967" s="125"/>
      <c r="G967" s="125" t="s">
        <v>221</v>
      </c>
      <c r="H967" s="125"/>
      <c r="I967" s="125"/>
      <c r="J967" s="125"/>
      <c r="K967" s="131"/>
      <c r="L967" s="125"/>
      <c r="M967" s="127"/>
      <c r="N967" s="125"/>
      <c r="O967" s="125"/>
      <c r="P967" s="125"/>
      <c r="Q967" s="125"/>
      <c r="R967" s="125"/>
      <c r="S967" s="128"/>
      <c r="T967" s="125"/>
      <c r="U967" s="125"/>
      <c r="V967" s="125"/>
      <c r="W967" s="125"/>
      <c r="X967" s="125"/>
      <c r="Y967" s="125"/>
      <c r="Z967" s="129"/>
      <c r="AA967" s="125"/>
      <c r="AB967" s="125"/>
      <c r="AC967" s="130"/>
      <c r="AD967" s="125"/>
      <c r="AE967" s="125"/>
      <c r="AF967" s="125"/>
      <c r="AG967" s="125"/>
    </row>
    <row r="968" spans="1:33" ht="46.5" hidden="1" customHeight="1" x14ac:dyDescent="0.25">
      <c r="A968" s="125"/>
      <c r="B968" s="125"/>
      <c r="C968" s="126"/>
      <c r="D968" s="125"/>
      <c r="E968" s="125"/>
      <c r="F968" s="125"/>
      <c r="G968" s="125" t="s">
        <v>222</v>
      </c>
      <c r="H968" s="125"/>
      <c r="I968" s="125"/>
      <c r="J968" s="125"/>
      <c r="K968" s="131"/>
      <c r="L968" s="125"/>
      <c r="M968" s="127"/>
      <c r="N968" s="125"/>
      <c r="O968" s="125"/>
      <c r="P968" s="125"/>
      <c r="Q968" s="125"/>
      <c r="R968" s="125"/>
      <c r="S968" s="128"/>
      <c r="T968" s="125"/>
      <c r="U968" s="125"/>
      <c r="V968" s="125"/>
      <c r="W968" s="125"/>
      <c r="X968" s="125"/>
      <c r="Y968" s="125"/>
      <c r="Z968" s="129"/>
      <c r="AA968" s="125"/>
      <c r="AB968" s="125"/>
      <c r="AC968" s="130"/>
      <c r="AD968" s="125"/>
      <c r="AE968" s="125"/>
      <c r="AF968" s="125"/>
      <c r="AG968" s="125"/>
    </row>
    <row r="969" spans="1:33" ht="46.5" hidden="1" customHeight="1" x14ac:dyDescent="0.25">
      <c r="A969" s="125"/>
      <c r="B969" s="125"/>
      <c r="C969" s="126"/>
      <c r="D969" s="125"/>
      <c r="E969" s="125"/>
      <c r="F969" s="125"/>
      <c r="G969" s="125" t="s">
        <v>223</v>
      </c>
      <c r="H969" s="125"/>
      <c r="I969" s="125"/>
      <c r="J969" s="125"/>
      <c r="K969" s="131"/>
      <c r="L969" s="125"/>
      <c r="M969" s="127"/>
      <c r="N969" s="125"/>
      <c r="O969" s="125"/>
      <c r="P969" s="125"/>
      <c r="Q969" s="125"/>
      <c r="R969" s="125"/>
      <c r="S969" s="128"/>
      <c r="T969" s="125"/>
      <c r="U969" s="125"/>
      <c r="V969" s="125"/>
      <c r="W969" s="125"/>
      <c r="X969" s="125"/>
      <c r="Y969" s="125"/>
      <c r="Z969" s="129"/>
      <c r="AA969" s="125"/>
      <c r="AB969" s="125"/>
      <c r="AC969" s="130"/>
      <c r="AD969" s="125"/>
      <c r="AE969" s="125"/>
      <c r="AF969" s="125"/>
      <c r="AG969" s="125"/>
    </row>
    <row r="970" spans="1:33" ht="46.5" hidden="1" customHeight="1" x14ac:dyDescent="0.25">
      <c r="A970" s="125"/>
      <c r="B970" s="125"/>
      <c r="C970" s="126"/>
      <c r="D970" s="125"/>
      <c r="E970" s="125"/>
      <c r="F970" s="125"/>
      <c r="G970" s="125" t="s">
        <v>224</v>
      </c>
      <c r="H970" s="125"/>
      <c r="I970" s="125"/>
      <c r="J970" s="125"/>
      <c r="K970" s="131"/>
      <c r="L970" s="125"/>
      <c r="M970" s="127"/>
      <c r="N970" s="125"/>
      <c r="O970" s="125"/>
      <c r="P970" s="125"/>
      <c r="Q970" s="125"/>
      <c r="R970" s="125"/>
      <c r="S970" s="128"/>
      <c r="T970" s="125"/>
      <c r="U970" s="125"/>
      <c r="V970" s="125"/>
      <c r="W970" s="125"/>
      <c r="X970" s="125"/>
      <c r="Y970" s="125"/>
      <c r="Z970" s="129"/>
      <c r="AA970" s="125"/>
      <c r="AB970" s="125"/>
      <c r="AC970" s="130"/>
      <c r="AD970" s="125"/>
      <c r="AE970" s="125"/>
      <c r="AF970" s="125"/>
      <c r="AG970" s="125"/>
    </row>
    <row r="971" spans="1:33" ht="46.5" hidden="1" customHeight="1" x14ac:dyDescent="0.25">
      <c r="A971" s="125"/>
      <c r="B971" s="125"/>
      <c r="C971" s="126"/>
      <c r="D971" s="125"/>
      <c r="E971" s="125"/>
      <c r="F971" s="125"/>
      <c r="G971" s="125" t="s">
        <v>225</v>
      </c>
      <c r="H971" s="125"/>
      <c r="I971" s="125"/>
      <c r="J971" s="125"/>
      <c r="K971" s="131"/>
      <c r="L971" s="125"/>
      <c r="M971" s="127"/>
      <c r="N971" s="125"/>
      <c r="O971" s="125"/>
      <c r="P971" s="125"/>
      <c r="Q971" s="125"/>
      <c r="R971" s="125"/>
      <c r="S971" s="128"/>
      <c r="T971" s="125"/>
      <c r="U971" s="125"/>
      <c r="V971" s="125"/>
      <c r="W971" s="125"/>
      <c r="X971" s="125"/>
      <c r="Y971" s="125"/>
      <c r="Z971" s="129"/>
      <c r="AA971" s="125"/>
      <c r="AB971" s="125"/>
      <c r="AC971" s="130"/>
      <c r="AD971" s="125"/>
      <c r="AE971" s="125"/>
      <c r="AF971" s="125"/>
      <c r="AG971" s="125"/>
    </row>
    <row r="972" spans="1:33" ht="46.5" hidden="1" customHeight="1" x14ac:dyDescent="0.25">
      <c r="A972" s="125"/>
      <c r="B972" s="125"/>
      <c r="C972" s="126"/>
      <c r="D972" s="125"/>
      <c r="E972" s="125"/>
      <c r="F972" s="125"/>
      <c r="G972" s="125" t="s">
        <v>226</v>
      </c>
      <c r="H972" s="125"/>
      <c r="I972" s="125"/>
      <c r="J972" s="125"/>
      <c r="K972" s="131"/>
      <c r="L972" s="125"/>
      <c r="M972" s="127"/>
      <c r="N972" s="125"/>
      <c r="O972" s="125"/>
      <c r="P972" s="125"/>
      <c r="Q972" s="125"/>
      <c r="R972" s="125"/>
      <c r="S972" s="128"/>
      <c r="T972" s="125"/>
      <c r="U972" s="125"/>
      <c r="V972" s="125"/>
      <c r="W972" s="125"/>
      <c r="X972" s="125"/>
      <c r="Y972" s="125"/>
      <c r="Z972" s="129"/>
      <c r="AA972" s="125"/>
      <c r="AB972" s="125"/>
      <c r="AC972" s="130"/>
      <c r="AD972" s="125"/>
      <c r="AE972" s="125"/>
      <c r="AF972" s="125"/>
      <c r="AG972" s="125"/>
    </row>
    <row r="973" spans="1:33" ht="46.5" hidden="1" customHeight="1" x14ac:dyDescent="0.25">
      <c r="A973" s="125"/>
      <c r="B973" s="125"/>
      <c r="C973" s="126"/>
      <c r="D973" s="125"/>
      <c r="E973" s="125"/>
      <c r="F973" s="125"/>
      <c r="G973" s="125" t="s">
        <v>227</v>
      </c>
      <c r="H973" s="125"/>
      <c r="I973" s="125"/>
      <c r="J973" s="125"/>
      <c r="K973" s="131"/>
      <c r="L973" s="125"/>
      <c r="M973" s="127"/>
      <c r="N973" s="125"/>
      <c r="O973" s="125"/>
      <c r="P973" s="125"/>
      <c r="Q973" s="125"/>
      <c r="R973" s="125"/>
      <c r="S973" s="128"/>
      <c r="T973" s="125"/>
      <c r="U973" s="125"/>
      <c r="V973" s="125"/>
      <c r="W973" s="125"/>
      <c r="X973" s="125"/>
      <c r="Y973" s="125"/>
      <c r="Z973" s="129"/>
      <c r="AA973" s="125"/>
      <c r="AB973" s="125"/>
      <c r="AC973" s="130"/>
      <c r="AD973" s="125"/>
      <c r="AE973" s="125"/>
      <c r="AF973" s="125"/>
      <c r="AG973" s="125"/>
    </row>
    <row r="974" spans="1:33" ht="46.5" hidden="1" customHeight="1" x14ac:dyDescent="0.25">
      <c r="A974" s="125"/>
      <c r="B974" s="125"/>
      <c r="C974" s="126"/>
      <c r="D974" s="125"/>
      <c r="E974" s="125"/>
      <c r="F974" s="125"/>
      <c r="G974" s="125" t="s">
        <v>228</v>
      </c>
      <c r="H974" s="125"/>
      <c r="I974" s="125"/>
      <c r="J974" s="125"/>
      <c r="K974" s="131"/>
      <c r="L974" s="125"/>
      <c r="M974" s="127"/>
      <c r="N974" s="125"/>
      <c r="O974" s="125"/>
      <c r="P974" s="125"/>
      <c r="Q974" s="125"/>
      <c r="R974" s="125"/>
      <c r="S974" s="128"/>
      <c r="T974" s="125"/>
      <c r="U974" s="125"/>
      <c r="V974" s="125"/>
      <c r="W974" s="125"/>
      <c r="X974" s="125"/>
      <c r="Y974" s="125"/>
      <c r="Z974" s="129"/>
      <c r="AA974" s="125"/>
      <c r="AB974" s="125"/>
      <c r="AC974" s="130"/>
      <c r="AD974" s="125"/>
      <c r="AE974" s="125"/>
      <c r="AF974" s="125"/>
      <c r="AG974" s="125"/>
    </row>
    <row r="975" spans="1:33" ht="46.5" hidden="1" customHeight="1" x14ac:dyDescent="0.25">
      <c r="A975" s="125"/>
      <c r="B975" s="125"/>
      <c r="C975" s="126"/>
      <c r="D975" s="125"/>
      <c r="E975" s="125"/>
      <c r="F975" s="125"/>
      <c r="G975" s="125" t="s">
        <v>229</v>
      </c>
      <c r="H975" s="125"/>
      <c r="I975" s="125"/>
      <c r="J975" s="125"/>
      <c r="K975" s="131"/>
      <c r="L975" s="125"/>
      <c r="M975" s="127"/>
      <c r="N975" s="125"/>
      <c r="O975" s="125"/>
      <c r="P975" s="125"/>
      <c r="Q975" s="125"/>
      <c r="R975" s="125"/>
      <c r="S975" s="128"/>
      <c r="T975" s="125"/>
      <c r="U975" s="125"/>
      <c r="V975" s="125"/>
      <c r="W975" s="125"/>
      <c r="X975" s="125"/>
      <c r="Y975" s="125"/>
      <c r="Z975" s="129"/>
      <c r="AA975" s="125"/>
      <c r="AB975" s="125"/>
      <c r="AC975" s="130"/>
      <c r="AD975" s="125"/>
      <c r="AE975" s="125"/>
      <c r="AF975" s="125"/>
      <c r="AG975" s="125"/>
    </row>
    <row r="976" spans="1:33" ht="46.5" hidden="1" customHeight="1" x14ac:dyDescent="0.25">
      <c r="A976" s="125"/>
      <c r="B976" s="125"/>
      <c r="C976" s="126"/>
      <c r="D976" s="125"/>
      <c r="E976" s="125"/>
      <c r="F976" s="125"/>
      <c r="G976" s="125" t="s">
        <v>230</v>
      </c>
      <c r="H976" s="125"/>
      <c r="I976" s="125"/>
      <c r="J976" s="125"/>
      <c r="K976" s="131"/>
      <c r="L976" s="125"/>
      <c r="M976" s="127"/>
      <c r="N976" s="125"/>
      <c r="O976" s="125"/>
      <c r="P976" s="125"/>
      <c r="Q976" s="125"/>
      <c r="R976" s="125"/>
      <c r="S976" s="128"/>
      <c r="T976" s="125"/>
      <c r="U976" s="125"/>
      <c r="V976" s="125"/>
      <c r="W976" s="125"/>
      <c r="X976" s="125"/>
      <c r="Y976" s="125"/>
      <c r="Z976" s="129"/>
      <c r="AA976" s="125"/>
      <c r="AB976" s="125"/>
      <c r="AC976" s="130"/>
      <c r="AD976" s="125"/>
      <c r="AE976" s="125"/>
      <c r="AF976" s="125"/>
      <c r="AG976" s="125"/>
    </row>
    <row r="977" spans="1:33" ht="46.5" hidden="1" customHeight="1" x14ac:dyDescent="0.25">
      <c r="A977" s="125"/>
      <c r="B977" s="125"/>
      <c r="C977" s="126"/>
      <c r="D977" s="125"/>
      <c r="E977" s="125"/>
      <c r="F977" s="125"/>
      <c r="G977" s="125" t="s">
        <v>231</v>
      </c>
      <c r="H977" s="125"/>
      <c r="I977" s="125"/>
      <c r="J977" s="125"/>
      <c r="K977" s="131"/>
      <c r="L977" s="125"/>
      <c r="M977" s="127"/>
      <c r="N977" s="125"/>
      <c r="O977" s="125"/>
      <c r="P977" s="125"/>
      <c r="Q977" s="125"/>
      <c r="R977" s="125"/>
      <c r="S977" s="128"/>
      <c r="T977" s="125"/>
      <c r="U977" s="125"/>
      <c r="V977" s="125"/>
      <c r="W977" s="125"/>
      <c r="X977" s="125"/>
      <c r="Y977" s="125"/>
      <c r="Z977" s="129"/>
      <c r="AA977" s="125"/>
      <c r="AB977" s="125"/>
      <c r="AC977" s="130"/>
      <c r="AD977" s="125"/>
      <c r="AE977" s="125"/>
      <c r="AF977" s="125"/>
      <c r="AG977" s="125"/>
    </row>
  </sheetData>
  <autoFilter ref="A3:XFB956" xr:uid="{A8E1F53B-8452-495C-8833-AA2E16042395}">
    <filterColumn colId="12">
      <filters>
        <filter val="1.000,00"/>
        <filter val="1.011.540,65"/>
        <filter val="1.040,81"/>
        <filter val="1.050,00"/>
        <filter val="1.063,56"/>
        <filter val="1.100,00"/>
        <filter val="1.126,13"/>
        <filter val="1.200,00"/>
        <filter val="1.250,00"/>
        <filter val="1.285,94"/>
        <filter val="1.291,01"/>
        <filter val="1.300,00"/>
        <filter val="1.303,69"/>
        <filter val="1.311.318,76"/>
        <filter val="1.344.933,00"/>
        <filter val="1.390,11"/>
        <filter val="1.400,00"/>
        <filter val="1.500,00"/>
        <filter val="1.547,25"/>
        <filter val="1.571,14"/>
        <filter val="1.600,00"/>
        <filter val="1.604,94"/>
        <filter val="1.611.538,83"/>
        <filter val="1.750,00"/>
        <filter val="1.882,03"/>
        <filter val="1.900,00"/>
        <filter val="1.921,46"/>
        <filter val="1.950,00"/>
        <filter val="10.000,00"/>
        <filter val="10.050,00"/>
        <filter val="10.100,00"/>
        <filter val="10.141,35"/>
        <filter val="10.500,00"/>
        <filter val="10.750,00"/>
        <filter val="100.000,00"/>
        <filter val="108.000,00"/>
        <filter val="108.635,69"/>
        <filter val="109.200,00"/>
        <filter val="11.000,00"/>
        <filter val="11.380,66"/>
        <filter val="11.438,00"/>
        <filter val="11.450,00"/>
        <filter val="11.600,00"/>
        <filter val="110.000,00"/>
        <filter val="111.800,00"/>
        <filter val="111.945,96"/>
        <filter val="115.000,00"/>
        <filter val="118.240,00"/>
        <filter val="12.000,00"/>
        <filter val="12.150,00"/>
        <filter val="12.180,00"/>
        <filter val="12.400,00"/>
        <filter val="12.500,00"/>
        <filter val="120.000,00"/>
        <filter val="121.301,00"/>
        <filter val="124.335,36"/>
        <filter val="125.000,00"/>
        <filter val="129.782,09"/>
        <filter val="13.000,00"/>
        <filter val="13.287,42"/>
        <filter val="13.400,00"/>
        <filter val="13.500,00"/>
        <filter val="13.700,00"/>
        <filter val="13.930,00"/>
        <filter val="130.000,00"/>
        <filter val="132.990,00"/>
        <filter val="139.971,61"/>
        <filter val="14.000,00"/>
        <filter val="14.500,00"/>
        <filter val="140.400,00"/>
        <filter val="142.856,40"/>
        <filter val="15.000,00"/>
        <filter val="15.011,00"/>
        <filter val="15.263,86"/>
        <filter val="15.415,00"/>
        <filter val="15.500,00"/>
        <filter val="15.800,00"/>
        <filter val="15.909,88"/>
        <filter val="150,00"/>
        <filter val="150.000,00"/>
        <filter val="155.000,00"/>
        <filter val="157.000,00"/>
        <filter val="16.000,00"/>
        <filter val="16.500,00"/>
        <filter val="16.619,00"/>
        <filter val="161.619,35"/>
        <filter val="167.627,29"/>
        <filter val="17.000,00"/>
        <filter val="17.600,00"/>
        <filter val="171.860,84"/>
        <filter val="175.000,00"/>
        <filter val="175.500,00"/>
        <filter val="176.000,00"/>
        <filter val="177.167,34"/>
        <filter val="18.000,00"/>
        <filter val="18.050,00"/>
        <filter val="185.000,00"/>
        <filter val="188.000,00"/>
        <filter val="19.050,00"/>
        <filter val="19.188,19"/>
        <filter val="19.500,00"/>
        <filter val="19.900,00"/>
        <filter val="2.000,00"/>
        <filter val="2.002,26"/>
        <filter val="2.059,19"/>
        <filter val="2.183,19"/>
        <filter val="2.362,35"/>
        <filter val="2.420,00"/>
        <filter val="2.442,34"/>
        <filter val="2.500,00"/>
        <filter val="2.514,02"/>
        <filter val="2.639,46"/>
        <filter val="2.705,14"/>
        <filter val="2.742,85"/>
        <filter val="2.800,00"/>
        <filter val="2.811,09"/>
        <filter val="2.817,48"/>
        <filter val="2.853.587,65"/>
        <filter val="2.877,69"/>
        <filter val="2.900,00"/>
        <filter val="2.920,38"/>
        <filter val="2.950,00"/>
        <filter val="20.000,00"/>
        <filter val="20.540,00"/>
        <filter val="200.000,00"/>
        <filter val="203.885,57"/>
        <filter val="21.000,00"/>
        <filter val="21.800,00"/>
        <filter val="213.852,16"/>
        <filter val="217.769,87"/>
        <filter val="22.000,00"/>
        <filter val="22.600,00"/>
        <filter val="22.700,00"/>
        <filter val="23.000,00"/>
        <filter val="23.500,00"/>
        <filter val="23.653,32"/>
        <filter val="23.800,00"/>
        <filter val="24.000,00"/>
        <filter val="24.500,00"/>
        <filter val="25.000,00"/>
        <filter val="25.864,00"/>
        <filter val="262.880,00"/>
        <filter val="268.320,00"/>
        <filter val="27.000,00"/>
        <filter val="28.000,00"/>
        <filter val="282.947,64"/>
        <filter val="283.500,00"/>
        <filter val="29.618,03"/>
        <filter val="295.278,90"/>
        <filter val="298.800,00"/>
        <filter val="3.000,00"/>
        <filter val="3.072,75"/>
        <filter val="3.116,00"/>
        <filter val="3.146,00"/>
        <filter val="3.170,00"/>
        <filter val="3.176,55"/>
        <filter val="3.200,00"/>
        <filter val="3.218,60"/>
        <filter val="3.226,75"/>
        <filter val="3.240,15"/>
        <filter val="3.265,17"/>
        <filter val="3.278,77"/>
        <filter val="3.385.428,24"/>
        <filter val="3.418,25"/>
        <filter val="3.470,98"/>
        <filter val="3.477,17"/>
        <filter val="3.500,00"/>
        <filter val="3.550,00"/>
        <filter val="3.600,00"/>
        <filter val="3.657,62"/>
        <filter val="3.800,00"/>
        <filter val="3.904,00"/>
        <filter val="30.000,00"/>
        <filter val="300,00"/>
        <filter val="300.000,00"/>
        <filter val="31.000,00"/>
        <filter val="31.500,00"/>
        <filter val="310.000,00"/>
        <filter val="32.000,00"/>
        <filter val="32.090,00"/>
        <filter val="325.000,00"/>
        <filter val="34.994,53"/>
        <filter val="35.000,00"/>
        <filter val="35.640,00"/>
        <filter val="350,00"/>
        <filter val="36.000,00"/>
        <filter val="36.300,00"/>
        <filter val="37,52"/>
        <filter val="37.500,00"/>
        <filter val="372.990,47"/>
        <filter val="375.686,73"/>
        <filter val="378.000,00"/>
        <filter val="398.104,63"/>
        <filter val="4.000,00"/>
        <filter val="4.098,04"/>
        <filter val="4.100,00"/>
        <filter val="4.200,00"/>
        <filter val="4.430,90"/>
        <filter val="4.500,00"/>
        <filter val="4.678,00"/>
        <filter val="4.763.418,82"/>
        <filter val="4.850,00"/>
        <filter val="4.852,53"/>
        <filter val="4.900,00"/>
        <filter val="40.000,00"/>
        <filter val="400,00"/>
        <filter val="402.389,76"/>
        <filter val="403.554,73"/>
        <filter val="41.176,30"/>
        <filter val="42.352,20"/>
        <filter val="44.220,00"/>
        <filter val="44.463,95"/>
        <filter val="46.360,00"/>
        <filter val="473.535,08"/>
        <filter val="475,00"/>
        <filter val="48.800,00"/>
        <filter val="5.000,00"/>
        <filter val="5.256,16"/>
        <filter val="5.300,00"/>
        <filter val="5.400,00"/>
        <filter val="5.402,28"/>
        <filter val="5.500,00"/>
        <filter val="5.797,15"/>
        <filter val="50.000,00"/>
        <filter val="500,00"/>
        <filter val="510.300,00"/>
        <filter val="518.000,00"/>
        <filter val="53.200,00"/>
        <filter val="53.225,00"/>
        <filter val="54.200,00"/>
        <filter val="55.000,00"/>
        <filter val="55.100,00"/>
        <filter val="55.900,00"/>
        <filter val="57.000,00"/>
        <filter val="6.000,00"/>
        <filter val="6.133,70"/>
        <filter val="6.500,00"/>
        <filter val="6.617,44"/>
        <filter val="6.707,78"/>
        <filter val="6.991,74"/>
        <filter val="60.000,00"/>
        <filter val="600,00"/>
        <filter val="620,00"/>
        <filter val="63.000,00"/>
        <filter val="664.377,53"/>
        <filter val="69.700,00"/>
        <filter val="7.000,00"/>
        <filter val="7.050,00"/>
        <filter val="7.167,13"/>
        <filter val="7.200,00"/>
        <filter val="7.400,00"/>
        <filter val="7.500,00"/>
        <filter val="7.600,00"/>
        <filter val="7.700,00"/>
        <filter val="7.800,00"/>
        <filter val="7.900,00"/>
        <filter val="70.000,00"/>
        <filter val="70.130,65"/>
        <filter val="70.517,86"/>
        <filter val="700,00"/>
        <filter val="706.285,84"/>
        <filter val="71.000,00"/>
        <filter val="71.500,00"/>
        <filter val="72.000,00"/>
        <filter val="74.410,00"/>
        <filter val="75.000,00"/>
        <filter val="750,00"/>
        <filter val="776.802,14"/>
        <filter val="78.000,00"/>
        <filter val="8.000,00"/>
        <filter val="8.083,32"/>
        <filter val="8.200,00"/>
        <filter val="8.351,45"/>
        <filter val="8.500,00"/>
        <filter val="8.600,00"/>
        <filter val="8.640,00"/>
        <filter val="8.676,46"/>
        <filter val="80.000,00"/>
        <filter val="80.400,00"/>
        <filter val="800,00"/>
        <filter val="809.323,75"/>
        <filter val="81.968,50"/>
        <filter val="82.990,00"/>
        <filter val="84.525,00"/>
        <filter val="85.277,00"/>
        <filter val="879.710,14"/>
        <filter val="883,51"/>
        <filter val="9.000,00"/>
        <filter val="9.200,00"/>
        <filter val="9.298,62"/>
        <filter val="9.350,00"/>
        <filter val="9.600,00"/>
        <filter val="9.700,00"/>
        <filter val="91.000,00"/>
        <filter val="91.400,00"/>
        <filter val="92.000,00"/>
        <filter val="92.117,11"/>
        <filter val="94.000,00"/>
        <filter val="950,00"/>
        <filter val="97.848,76"/>
        <filter val="98.627,58"/>
      </filters>
    </filterColumn>
  </autoFilter>
  <mergeCells count="4">
    <mergeCell ref="A1:AG1"/>
    <mergeCell ref="I2:J2"/>
    <mergeCell ref="M2:T2"/>
    <mergeCell ref="AD2:AG2"/>
  </mergeCells>
  <dataValidations count="38">
    <dataValidation type="list" allowBlank="1" showInputMessage="1" showErrorMessage="1" sqref="N439:N441 N443:N446" xr:uid="{4A831A3F-F895-412B-B223-5B068AC01625}">
      <formula1>#REF!</formula1>
    </dataValidation>
    <dataValidation type="list" allowBlank="1" showInputMessage="1" showErrorMessage="1" sqref="N443:N450" xr:uid="{A1AD4E60-0687-4C08-877B-1D269F20C022}">
      <formula1>$B$427:$B$428</formula1>
    </dataValidation>
    <dataValidation type="list" allowBlank="1" showInputMessage="1" showErrorMessage="1" sqref="N442:N446" xr:uid="{10B4ABDD-1F30-4F7D-9A00-156A9F125CE9}">
      <formula1>$B$506:$B$507</formula1>
    </dataValidation>
    <dataValidation type="list" allowBlank="1" showInputMessage="1" showErrorMessage="1" sqref="N447" xr:uid="{0A7998E1-F5FC-4E19-857E-F97ED87000A9}">
      <formula1>$B$442:$B$444</formula1>
    </dataValidation>
    <dataValidation type="list" allowBlank="1" showInputMessage="1" showErrorMessage="1" sqref="N445" xr:uid="{C092273C-10C1-4BB0-89C4-75A678D2B665}">
      <formula1>$B$502:$B$502</formula1>
    </dataValidation>
    <dataValidation type="list" showInputMessage="1" showErrorMessage="1" promptTitle="Elige un ODS de los disponibles " sqref="T322" xr:uid="{B51CFC24-8BFF-466E-AC0D-635DDEBB802D}">
      <formula1>#REF!</formula1>
    </dataValidation>
    <dataValidation type="list" allowBlank="1" showErrorMessage="1" sqref="N471 N496:N497" xr:uid="{F2E6A3FA-EA19-4ECA-B131-2E3C41EBCDFF}">
      <formula1>$L$32:$L$33</formula1>
    </dataValidation>
    <dataValidation type="list" allowBlank="1" showErrorMessage="1" sqref="N437:N438" xr:uid="{0F6665AE-0D19-4C6A-822A-CCE0B39D860B}">
      <formula1>$L$510:$L$511</formula1>
    </dataValidation>
    <dataValidation type="list" allowBlank="1" showErrorMessage="1" sqref="Q12:Q21 Q28 N12:N37 Q31:Q37 N111:N113 Q111:Q113 N115:N116 Q115:Q116 N118 Q118 N122:N138 Q122:Q138 N140 Q140 N142 Q142 N144:N158 Q144:Q158 N161:N164 Q161:Q164 N166:N168 Q166:Q168 N170:N172 Q170:Q172 N174:N177 Q174:Q177 N179:N180 Q179:Q180 N182:N188 Q182:Q188 Q193:Q291 N193:N294 Q293:Q294 Q297 N296:N299 N302:N303 Q302:Q303 N305:N308 Q305:Q308 N312:N318 Q312:Q318 N320 Q320 N388:N392 Q388:Q392 N400:N404 Q400:Q404 N407:N412 Q407:Q412 N414:N421 Q414:Q421 N423:N424 Q423:Q424 Q428:Q435 N428:N436 N505:N506 Q505:Q506 N510:N516 Q510:Q516 N518:N519 Q518:Q519 N521 Q521 N679 Q679 N682 Q682 N687 Q687 N690 Q690 N693:N694 Q693:Q694 N708:N710 Q708:Q710 N712:N718 Q712:Q718 N720:N721 Q720:Q721 N724:N727 Q724:Q727 N729:N730 Q729:Q730 N732:N733 Q732:Q733 N737 Q737 N739:N741 Q739:Q741 N758:N759 Q758:Q759 N768 Q768 N775:N777 Q775:Q777 N781:N785 Q781:Q785 N793:N796 Q793:Q796 N799 N806:N810 Q799:Q810 N847:N944 Q847:Q944 N946 Q946 N949 Q949 N953:N954 Q953:Q954 N956 Q956" xr:uid="{82344E71-9249-4EBD-A88E-18271B5705BC}">
      <formula1>#REF!</formula1>
    </dataValidation>
    <dataValidation type="list" allowBlank="1" showInputMessage="1" showErrorMessage="1" prompt="Elige un ODS de los disponibles " sqref="R256:R263 R793:R796" xr:uid="{3FF721E4-637D-46BE-8E2E-BD79345F7D98}">
      <formula1>$L$955:$L$956</formula1>
    </dataValidation>
    <dataValidation type="list" allowBlank="1" showInputMessage="1" showErrorMessage="1" prompt="Elige un ODS de los disponibles " sqref="R38:R42" xr:uid="{7B6A2464-6510-4500-80BE-1BEF763DE949}">
      <formula1>$L$29:$L$64</formula1>
    </dataValidation>
    <dataValidation type="list" allowBlank="1" showErrorMessage="1" sqref="Q22:Q27 Q29:Q30" xr:uid="{51FAF01C-C984-4A96-954B-905B7D4875C6}">
      <formula1>$L$28:$L$956</formula1>
    </dataValidation>
    <dataValidation type="list" allowBlank="1" showInputMessage="1" showErrorMessage="1" prompt="Elige un ODS de los disponibles " sqref="R12:R37 R43:R51 R53:R57 R111:R113 R115:R116 R118 R122:R138 R140 R142 R144:R158 R161:R164 R166:R168 R170:R172 R174:R177 R179:R180 R182:R188 R193:R255 R264:R291 R293:R294 R297 R302:R303 R305:R308 T317 R312:R318 R320 R368:R369 R371:R373 R388:R404 R407:R412 R414:R421 R423:R424 R428:R435 R505:R506 R510:R516 R518:R519 R521 R679:R710 R712:R718 R720:R721 R724:R727 R729:R730 R732:R733 R737 R739:R741 R758:R759 R768 R775:R777 R781:R785 R799:R818 R821:R944 R946 R949 R953:R954 R956" xr:uid="{4EBFF818-FD3F-407D-919D-1564E2426339}">
      <formula1>#REF!</formula1>
    </dataValidation>
    <dataValidation type="list" allowBlank="1" showErrorMessage="1" sqref="AE11:AE953" xr:uid="{1844E0CE-DCAF-4DB1-A666-8AA4BB3DCBC9}">
      <formula1>$G$961:$G$977</formula1>
    </dataValidation>
    <dataValidation type="list" allowBlank="1" showErrorMessage="1" sqref="N489:N495" xr:uid="{EDC5BCF3-63B4-40CA-8B8D-ECFD1115C2C2}">
      <formula1>$L$31:$L$32</formula1>
    </dataValidation>
    <dataValidation type="list" allowBlank="1" showInputMessage="1" showErrorMessage="1" prompt="Elige un ODS de los disponibles " sqref="R292 R761 R517 R509 R507 R502:R504 R497:R498 R484:R488 R474:R482 R436:R471 R425:R427 R422 R413 R405:R406 R387 R378:R383 R370 R333:R367 R321:R331 R309:R311 R304 R298:R301 R295:R296" xr:uid="{FC85E74E-B143-4FB0-B4B7-2D4B8D23B7CD}">
      <formula1>$K$130:$K$163</formula1>
    </dataValidation>
    <dataValidation type="list" allowBlank="1" showErrorMessage="1" sqref="Q38:Q51 Q319 Q119:Q120 Q102 Q63 Q61 Q53:Q59" xr:uid="{04224A60-E447-46C1-9C3B-4A195FCA8A46}">
      <formula1>$L$777</formula1>
    </dataValidation>
    <dataValidation type="list" allowBlank="1" showInputMessage="1" showErrorMessage="1" prompt="Elige un ODS de los disponibles " sqref="R489:R495" xr:uid="{15891FB1-5CB9-4F67-9952-90E63EA05645}">
      <formula1>$K$34:$K$36</formula1>
    </dataValidation>
    <dataValidation type="list" allowBlank="1" showErrorMessage="1" sqref="N472:N473 N499:N501" xr:uid="{17E3480A-F330-4EC8-90E0-E8AE17AE61F3}">
      <formula1>$L$85:$L$86</formula1>
    </dataValidation>
    <dataValidation type="list" allowBlank="1" showErrorMessage="1" sqref="N467:N468" xr:uid="{F68F0308-E01B-44AC-9DE5-223EEC9B2ACD}">
      <formula1>$L$142:$L$161</formula1>
    </dataValidation>
    <dataValidation type="list" allowBlank="1" showErrorMessage="1" sqref="Q489:Q495" xr:uid="{7C4017CB-A921-445F-896E-B938092BDAF9}">
      <formula1>$K$33:$K$956</formula1>
    </dataValidation>
    <dataValidation type="list" allowBlank="1" showErrorMessage="1" sqref="N474:N478" xr:uid="{202509F6-865F-42C0-8CA6-99E8703B0FA3}">
      <formula1>$L$133</formula1>
    </dataValidation>
    <dataValidation type="list" allowBlank="1" showInputMessage="1" showErrorMessage="1" prompt="Elige un ODS de los disponibles " sqref="R760" xr:uid="{452EE93A-F637-40CD-91F6-83B9BF6D3C29}">
      <formula1>$K$27:$K$63</formula1>
    </dataValidation>
    <dataValidation type="list" allowBlank="1" showErrorMessage="1" sqref="N760" xr:uid="{FCDCC5C8-8056-4C37-BE1B-3A680489B16A}">
      <formula1>$L$84:$L$85</formula1>
    </dataValidation>
    <dataValidation type="list" allowBlank="1" showErrorMessage="1" sqref="N38:N51 N319 N119:N120 N102 N63:N64 N61 N53:N59" xr:uid="{A8D32DFF-8E5A-4B8C-B5F9-3F372CBB3A9B}">
      <formula1>$M$31:$M$32</formula1>
    </dataValidation>
    <dataValidation type="list" allowBlank="1" showErrorMessage="1" sqref="N487:N488" xr:uid="{E90057C8-8C2B-4365-8720-84DDCF9B6E4D}">
      <formula1>$L$25</formula1>
    </dataValidation>
    <dataValidation type="list" allowBlank="1" showErrorMessage="1" sqref="N479:N484" xr:uid="{BBEA7AC5-BC3A-4601-883D-9A4F62680702}">
      <formula1>$L$130</formula1>
    </dataValidation>
    <dataValidation type="list" allowBlank="1" showInputMessage="1" showErrorMessage="1" prompt="Elige un ODS de los disponibles " sqref="R472:R473 R499:R501" xr:uid="{9645EA1F-C03C-4A22-8D59-BB59DD1F5D6C}">
      <formula1>$K$27:$K$64</formula1>
    </dataValidation>
    <dataValidation type="list" allowBlank="1" showErrorMessage="1" sqref="N469" xr:uid="{17716AE2-65C4-455E-97DF-BC834852DD89}">
      <formula1>$L$136</formula1>
    </dataValidation>
    <dataValidation type="list" allowBlank="1" showErrorMessage="1" sqref="AD11:AD953" xr:uid="{FE998493-58AB-4338-A521-03973383D410}">
      <formula1>$G$959:$G$960</formula1>
    </dataValidation>
    <dataValidation type="list" allowBlank="1" showInputMessage="1" showErrorMessage="1" prompt="Elige un ODS de los disponibles " sqref="R496" xr:uid="{3A1F4F10-2F6F-4FF5-8392-8DACEC467BC5}">
      <formula1>$K$34:$K$37</formula1>
    </dataValidation>
    <dataValidation type="list" allowBlank="1" showErrorMessage="1" sqref="N465:N466" xr:uid="{C8C07BFB-2966-4C5E-A1B9-EB0093651B08}">
      <formula1>$L$247:$L$248</formula1>
    </dataValidation>
    <dataValidation type="list" allowBlank="1" showErrorMessage="1" sqref="Q472:Q473 Q760 Q499:Q501" xr:uid="{96AD32F1-347F-4DE1-BFD5-01DE1F056471}">
      <formula1>$K$26</formula1>
    </dataValidation>
    <dataValidation type="list" allowBlank="1" showErrorMessage="1" sqref="N300:N301 N509 N507 N502:N504 N498 N461:N463 N517 N451:N458 N425:N427 N422 N413 N405:N406 N387 N378:N383 N370 N333:N367 N321:N331 N309:N311 N304" xr:uid="{40002AFF-5263-48A7-B3E5-36F9719885B3}">
      <formula1>$L$422:$L$423</formula1>
    </dataValidation>
    <dataValidation type="list" allowBlank="1" showErrorMessage="1" sqref="Q292 Q761 Q517 Q509 Q507 Q502:Q504 Q497:Q498 Q484:Q488 Q474:Q482 Q436:Q471 Q425:Q427 Q422 Q413 Q405:Q406 Q387 Q378:Q383 Q370 Q333:Q367 Q321:Q331 Q309:Q311 Q304 Q298:Q301 Q295:Q296" xr:uid="{4A30EE8C-53C4-4632-9749-50A45D8B6847}">
      <formula1>$K$128:$K$129</formula1>
    </dataValidation>
    <dataValidation type="list" allowBlank="1" showInputMessage="1" showErrorMessage="1" prompt="Elige un ODS de los disponibles " sqref="R58:R59 R319 R119:R120 R102 R63 R61" xr:uid="{3430E2E4-0C32-429C-8B64-CA263B9A5AC7}">
      <formula1>$L$29:$L$58</formula1>
    </dataValidation>
    <dataValidation type="list" allowBlank="1" showErrorMessage="1" sqref="N761" xr:uid="{0DE3720C-1F91-4487-A3F3-4D5E28C82C67}">
      <formula1>$L$126:$L$127</formula1>
    </dataValidation>
    <dataValidation type="list" allowBlank="1" showErrorMessage="1" sqref="N464" xr:uid="{939E8282-4951-470F-BB89-5C9E35D20A76}">
      <formula1>$L$144:$L$256</formula1>
    </dataValidation>
  </dataValidations>
  <pageMargins left="0.25" right="0.25" top="0.75" bottom="0.75" header="0.3" footer="0.3"/>
  <pageSetup paperSize="9" scale="1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1"/>
  <sheetViews>
    <sheetView topLeftCell="D1" workbookViewId="0">
      <selection activeCell="K20" sqref="K20"/>
    </sheetView>
  </sheetViews>
  <sheetFormatPr baseColWidth="10" defaultColWidth="11.42578125" defaultRowHeight="15" x14ac:dyDescent="0.25"/>
  <cols>
    <col min="1" max="1" width="11.42578125" style="30" hidden="1" customWidth="1"/>
    <col min="2" max="3" width="17.5703125" style="30" hidden="1" customWidth="1"/>
    <col min="4" max="4" width="17.5703125" style="30" customWidth="1"/>
    <col min="5" max="5" width="35.7109375" style="30" customWidth="1"/>
    <col min="6" max="6" width="21" style="30" customWidth="1"/>
    <col min="7" max="7" width="21.7109375" style="30" customWidth="1"/>
    <col min="8" max="8" width="27.5703125" style="30" customWidth="1"/>
    <col min="9" max="9" width="40.28515625" style="30" customWidth="1"/>
    <col min="10" max="16384" width="11.42578125" style="30"/>
  </cols>
  <sheetData>
    <row r="1" spans="1:9" s="12" customFormat="1" x14ac:dyDescent="0.25">
      <c r="A1" s="12" t="e">
        <f>+[0]!_xlnm.Print_Area+Hoja5!H28</f>
        <v>#REF!</v>
      </c>
    </row>
    <row r="2" spans="1:9" s="12" customFormat="1" ht="15.75" x14ac:dyDescent="0.25">
      <c r="D2" s="426" t="s">
        <v>170</v>
      </c>
      <c r="E2" s="426"/>
      <c r="F2" s="426"/>
      <c r="G2" s="427"/>
      <c r="H2" s="427"/>
      <c r="I2" s="427"/>
    </row>
    <row r="3" spans="1:9" s="12" customFormat="1" ht="15.75" x14ac:dyDescent="0.25">
      <c r="D3" s="15"/>
      <c r="E3" s="15"/>
      <c r="F3" s="15"/>
      <c r="G3" s="15"/>
      <c r="H3" s="428" t="s">
        <v>148</v>
      </c>
      <c r="I3" s="428"/>
    </row>
    <row r="4" spans="1:9" s="12" customFormat="1" x14ac:dyDescent="0.25">
      <c r="D4" s="13"/>
      <c r="E4" s="429" t="e">
        <f>#REF!</f>
        <v>#REF!</v>
      </c>
      <c r="F4" s="429"/>
      <c r="G4" s="429"/>
      <c r="H4" s="429"/>
      <c r="I4" s="429"/>
    </row>
    <row r="5" spans="1:9" s="12" customFormat="1" x14ac:dyDescent="0.25">
      <c r="A5" s="14"/>
      <c r="B5" s="14"/>
      <c r="C5" s="14"/>
    </row>
    <row r="6" spans="1:9" s="12" customFormat="1" ht="28.5" x14ac:dyDescent="0.45">
      <c r="A6" s="14"/>
      <c r="B6" s="14"/>
      <c r="C6" s="14"/>
      <c r="E6" s="58" t="s">
        <v>168</v>
      </c>
      <c r="F6" s="58"/>
      <c r="G6" s="58"/>
      <c r="H6" s="58"/>
      <c r="I6" s="58"/>
    </row>
    <row r="7" spans="1:9" s="12" customFormat="1" x14ac:dyDescent="0.25">
      <c r="A7" s="14"/>
      <c r="B7" s="14"/>
      <c r="C7" s="14"/>
    </row>
    <row r="8" spans="1:9" s="12" customFormat="1" ht="15.75" thickBot="1" x14ac:dyDescent="0.3">
      <c r="A8" s="14"/>
      <c r="B8" s="14"/>
      <c r="C8" s="14"/>
    </row>
    <row r="9" spans="1:9" ht="37.5" thickTop="1" thickBot="1" x14ac:dyDescent="0.3">
      <c r="B9" s="3" t="s">
        <v>12</v>
      </c>
      <c r="C9" s="3" t="s">
        <v>13</v>
      </c>
      <c r="D9" s="37" t="s">
        <v>149</v>
      </c>
      <c r="E9" s="37" t="s">
        <v>150</v>
      </c>
      <c r="F9" s="37" t="s">
        <v>171</v>
      </c>
      <c r="G9" s="37" t="s">
        <v>151</v>
      </c>
      <c r="H9" s="37" t="s">
        <v>152</v>
      </c>
      <c r="I9" s="37" t="s">
        <v>153</v>
      </c>
    </row>
    <row r="10" spans="1:9" ht="19.5" thickTop="1" x14ac:dyDescent="0.25">
      <c r="B10" s="35" t="e">
        <f>#REF!</f>
        <v>#REF!</v>
      </c>
      <c r="C10" s="39"/>
      <c r="D10" s="43"/>
      <c r="E10" s="44"/>
      <c r="F10" s="44"/>
      <c r="G10" s="45"/>
      <c r="H10" s="46"/>
      <c r="I10" s="47"/>
    </row>
    <row r="11" spans="1:9" ht="18.75" x14ac:dyDescent="0.25">
      <c r="B11" s="35" t="e">
        <f>#REF!</f>
        <v>#REF!</v>
      </c>
      <c r="C11" s="39"/>
      <c r="D11" s="48"/>
      <c r="E11" s="49"/>
      <c r="F11" s="49"/>
      <c r="G11" s="50"/>
      <c r="H11" s="51"/>
      <c r="I11" s="52"/>
    </row>
    <row r="12" spans="1:9" ht="18.75" x14ac:dyDescent="0.25">
      <c r="B12" s="35"/>
      <c r="C12" s="39"/>
      <c r="D12" s="48"/>
      <c r="E12" s="49"/>
      <c r="F12" s="49"/>
      <c r="G12" s="50"/>
      <c r="H12" s="51"/>
      <c r="I12" s="52"/>
    </row>
    <row r="13" spans="1:9" ht="18.75" x14ac:dyDescent="0.25">
      <c r="B13" s="35"/>
      <c r="C13" s="39"/>
      <c r="D13" s="48"/>
      <c r="E13" s="49"/>
      <c r="F13" s="49"/>
      <c r="G13" s="50"/>
      <c r="H13" s="51"/>
      <c r="I13" s="52"/>
    </row>
    <row r="14" spans="1:9" ht="18.75" x14ac:dyDescent="0.25">
      <c r="B14" s="35"/>
      <c r="C14" s="39"/>
      <c r="D14" s="48"/>
      <c r="E14" s="49"/>
      <c r="F14" s="49"/>
      <c r="G14" s="50"/>
      <c r="H14" s="51"/>
      <c r="I14" s="52"/>
    </row>
    <row r="15" spans="1:9" ht="18.75" x14ac:dyDescent="0.25">
      <c r="B15" s="35"/>
      <c r="C15" s="39"/>
      <c r="D15" s="48"/>
      <c r="E15" s="49"/>
      <c r="F15" s="49"/>
      <c r="G15" s="50"/>
      <c r="H15" s="51"/>
      <c r="I15" s="52"/>
    </row>
    <row r="16" spans="1:9" ht="18.75" x14ac:dyDescent="0.25">
      <c r="B16" s="35"/>
      <c r="C16" s="39"/>
      <c r="D16" s="48"/>
      <c r="E16" s="49"/>
      <c r="F16" s="49"/>
      <c r="G16" s="50"/>
      <c r="H16" s="51"/>
      <c r="I16" s="52"/>
    </row>
    <row r="17" spans="1:9" ht="18.75" x14ac:dyDescent="0.25">
      <c r="B17" s="35"/>
      <c r="C17" s="39"/>
      <c r="D17" s="48"/>
      <c r="E17" s="49"/>
      <c r="F17" s="49"/>
      <c r="G17" s="50"/>
      <c r="H17" s="51"/>
      <c r="I17" s="52"/>
    </row>
    <row r="18" spans="1:9" ht="18.75" x14ac:dyDescent="0.25">
      <c r="B18" s="35"/>
      <c r="C18" s="39"/>
      <c r="D18" s="48"/>
      <c r="E18" s="49"/>
      <c r="F18" s="49"/>
      <c r="G18" s="50"/>
      <c r="H18" s="51"/>
      <c r="I18" s="52"/>
    </row>
    <row r="19" spans="1:9" ht="18.75" x14ac:dyDescent="0.25">
      <c r="B19" s="35"/>
      <c r="C19" s="39"/>
      <c r="D19" s="48"/>
      <c r="E19" s="49"/>
      <c r="F19" s="49"/>
      <c r="G19" s="50"/>
      <c r="H19" s="51"/>
      <c r="I19" s="52"/>
    </row>
    <row r="20" spans="1:9" ht="18.75" x14ac:dyDescent="0.25">
      <c r="B20" s="35" t="e">
        <f>#REF!</f>
        <v>#REF!</v>
      </c>
      <c r="C20" s="39"/>
      <c r="D20" s="48"/>
      <c r="E20" s="49"/>
      <c r="F20" s="49"/>
      <c r="G20" s="50"/>
      <c r="H20" s="51"/>
      <c r="I20" s="52"/>
    </row>
    <row r="21" spans="1:9" ht="18.75" x14ac:dyDescent="0.25">
      <c r="B21" s="35" t="e">
        <f>#REF!</f>
        <v>#REF!</v>
      </c>
      <c r="C21" s="39"/>
      <c r="D21" s="48"/>
      <c r="E21" s="49"/>
      <c r="F21" s="49"/>
      <c r="G21" s="50"/>
      <c r="H21" s="51"/>
      <c r="I21" s="52"/>
    </row>
    <row r="22" spans="1:9" ht="18.75" x14ac:dyDescent="0.25">
      <c r="B22" s="35" t="e">
        <f>#REF!</f>
        <v>#REF!</v>
      </c>
      <c r="C22" s="39"/>
      <c r="D22" s="48"/>
      <c r="E22" s="49"/>
      <c r="F22" s="49"/>
      <c r="G22" s="50"/>
      <c r="H22" s="51"/>
      <c r="I22" s="52"/>
    </row>
    <row r="23" spans="1:9" ht="18.75" x14ac:dyDescent="0.25">
      <c r="B23" s="35" t="e">
        <f>#REF!</f>
        <v>#REF!</v>
      </c>
      <c r="C23" s="39"/>
      <c r="D23" s="48"/>
      <c r="E23" s="49"/>
      <c r="F23" s="49"/>
      <c r="G23" s="50"/>
      <c r="H23" s="51"/>
      <c r="I23" s="52"/>
    </row>
    <row r="24" spans="1:9" ht="18.75" x14ac:dyDescent="0.25">
      <c r="B24" s="35" t="e">
        <f>#REF!</f>
        <v>#REF!</v>
      </c>
      <c r="C24" s="39"/>
      <c r="D24" s="48"/>
      <c r="E24" s="49"/>
      <c r="F24" s="49"/>
      <c r="G24" s="50"/>
      <c r="H24" s="51"/>
      <c r="I24" s="52"/>
    </row>
    <row r="25" spans="1:9" ht="18.75" x14ac:dyDescent="0.25">
      <c r="B25" s="35" t="e">
        <f>#REF!</f>
        <v>#REF!</v>
      </c>
      <c r="C25" s="39"/>
      <c r="D25" s="48"/>
      <c r="E25" s="49"/>
      <c r="F25" s="49"/>
      <c r="G25" s="50"/>
      <c r="H25" s="51"/>
      <c r="I25" s="52"/>
    </row>
    <row r="26" spans="1:9" ht="18.75" x14ac:dyDescent="0.25">
      <c r="B26" s="35" t="e">
        <f>#REF!</f>
        <v>#REF!</v>
      </c>
      <c r="C26" s="40"/>
      <c r="D26" s="53"/>
      <c r="E26" s="50"/>
      <c r="F26" s="50"/>
      <c r="G26" s="50"/>
      <c r="H26" s="51"/>
      <c r="I26" s="52"/>
    </row>
    <row r="27" spans="1:9" ht="18.75" x14ac:dyDescent="0.25">
      <c r="B27" s="35" t="e">
        <f>#REF!</f>
        <v>#REF!</v>
      </c>
      <c r="C27" s="41"/>
      <c r="D27" s="53"/>
      <c r="E27" s="50"/>
      <c r="F27" s="50"/>
      <c r="G27" s="50"/>
      <c r="H27" s="51"/>
      <c r="I27" s="52"/>
    </row>
    <row r="28" spans="1:9" ht="19.5" thickBot="1" x14ac:dyDescent="0.3">
      <c r="A28" s="5"/>
      <c r="B28" s="35" t="e">
        <f>#REF!</f>
        <v>#REF!</v>
      </c>
      <c r="C28" s="42"/>
      <c r="D28" s="54"/>
      <c r="E28" s="55"/>
      <c r="F28" s="55"/>
      <c r="G28" s="55"/>
      <c r="H28" s="56"/>
      <c r="I28" s="57"/>
    </row>
    <row r="29" spans="1:9" s="12" customFormat="1" ht="15.75" thickTop="1" x14ac:dyDescent="0.25">
      <c r="G29" s="16"/>
    </row>
    <row r="30" spans="1:9" x14ac:dyDescent="0.25">
      <c r="D30" s="430" t="s">
        <v>169</v>
      </c>
      <c r="E30" s="430"/>
      <c r="F30" s="430"/>
      <c r="G30" s="430"/>
      <c r="H30" s="430"/>
      <c r="I30" s="430"/>
    </row>
    <row r="31" spans="1:9" ht="23.25" customHeight="1" x14ac:dyDescent="0.25">
      <c r="D31" s="430"/>
      <c r="E31" s="430"/>
      <c r="F31" s="430"/>
      <c r="G31" s="430"/>
      <c r="H31" s="430"/>
      <c r="I31" s="430"/>
    </row>
    <row r="33" spans="7:9" ht="16.5" hidden="1" thickTop="1" thickBot="1" x14ac:dyDescent="0.3">
      <c r="G33" s="37" t="s">
        <v>151</v>
      </c>
      <c r="H33" s="3" t="s">
        <v>152</v>
      </c>
      <c r="I33" s="3" t="s">
        <v>153</v>
      </c>
    </row>
    <row r="34" spans="7:9" ht="15.75" hidden="1" thickTop="1" x14ac:dyDescent="0.25">
      <c r="G34" s="36" t="s">
        <v>166</v>
      </c>
      <c r="H34" s="6" t="s">
        <v>157</v>
      </c>
      <c r="I34" s="9" t="s">
        <v>159</v>
      </c>
    </row>
    <row r="35" spans="7:9" hidden="1" x14ac:dyDescent="0.25">
      <c r="G35" s="36" t="s">
        <v>154</v>
      </c>
      <c r="H35" s="7" t="s">
        <v>167</v>
      </c>
      <c r="I35" s="9" t="s">
        <v>160</v>
      </c>
    </row>
    <row r="36" spans="7:9" hidden="1" x14ac:dyDescent="0.25">
      <c r="G36" s="36" t="s">
        <v>155</v>
      </c>
      <c r="H36" s="7"/>
      <c r="I36" s="9" t="s">
        <v>161</v>
      </c>
    </row>
    <row r="37" spans="7:9" hidden="1" x14ac:dyDescent="0.25">
      <c r="G37" s="8" t="s">
        <v>156</v>
      </c>
      <c r="H37" s="7"/>
      <c r="I37" s="9" t="s">
        <v>162</v>
      </c>
    </row>
    <row r="38" spans="7:9" hidden="1" x14ac:dyDescent="0.25">
      <c r="G38" s="2"/>
      <c r="H38" s="7"/>
      <c r="I38" s="9" t="s">
        <v>163</v>
      </c>
    </row>
    <row r="39" spans="7:9" hidden="1" x14ac:dyDescent="0.25">
      <c r="G39" s="2"/>
      <c r="H39" s="7"/>
      <c r="I39" s="9" t="s">
        <v>164</v>
      </c>
    </row>
    <row r="40" spans="7:9" hidden="1" x14ac:dyDescent="0.25">
      <c r="G40" s="2"/>
      <c r="H40" s="7"/>
      <c r="I40" s="9" t="s">
        <v>165</v>
      </c>
    </row>
    <row r="41" spans="7:9" hidden="1" x14ac:dyDescent="0.25">
      <c r="G41" s="2"/>
      <c r="H41" s="7"/>
      <c r="I41" s="9" t="s">
        <v>155</v>
      </c>
    </row>
  </sheetData>
  <mergeCells count="4">
    <mergeCell ref="D2:I2"/>
    <mergeCell ref="H3:I3"/>
    <mergeCell ref="E4:I4"/>
    <mergeCell ref="D30:I31"/>
  </mergeCells>
  <dataValidations count="3">
    <dataValidation type="list" allowBlank="1" showInputMessage="1" showErrorMessage="1" sqref="G10:G28" xr:uid="{00000000-0002-0000-0F00-000000000000}">
      <formula1>$G$35:$G$37</formula1>
    </dataValidation>
    <dataValidation type="list" allowBlank="1" showInputMessage="1" showErrorMessage="1" sqref="H10:H28" xr:uid="{00000000-0002-0000-0F00-000001000000}">
      <formula1>$H$34:$H$35</formula1>
    </dataValidation>
    <dataValidation type="list" allowBlank="1" showInputMessage="1" showErrorMessage="1" sqref="I10:I28" xr:uid="{00000000-0002-0000-0F00-000002000000}">
      <formula1>$I$34:$I$41</formula1>
    </dataValidation>
  </dataValidations>
  <pageMargins left="0.23622047244094491" right="0.23622047244094491" top="0.74803149606299213" bottom="0.74803149606299213" header="0.31496062992125984" footer="0.31496062992125984"/>
  <pageSetup paperSize="9" scale="85"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D14"/>
  <sheetViews>
    <sheetView workbookViewId="0">
      <selection activeCell="C19" sqref="C19"/>
    </sheetView>
  </sheetViews>
  <sheetFormatPr baseColWidth="10" defaultRowHeight="15" x14ac:dyDescent="0.25"/>
  <cols>
    <col min="2" max="2" width="36.7109375" customWidth="1"/>
    <col min="3" max="3" width="20" customWidth="1"/>
    <col min="4" max="4" width="23.5703125" customWidth="1"/>
  </cols>
  <sheetData>
    <row r="3" spans="2:4" ht="15.75" thickBot="1" x14ac:dyDescent="0.3"/>
    <row r="4" spans="2:4" ht="25.5" thickTop="1" thickBot="1" x14ac:dyDescent="0.3">
      <c r="B4" s="3" t="s">
        <v>151</v>
      </c>
      <c r="C4" s="3" t="s">
        <v>152</v>
      </c>
      <c r="D4" s="3" t="s">
        <v>153</v>
      </c>
    </row>
    <row r="5" spans="2:4" ht="15.75" thickTop="1" x14ac:dyDescent="0.25">
      <c r="B5" s="2" t="s">
        <v>154</v>
      </c>
      <c r="C5" s="6" t="s">
        <v>157</v>
      </c>
      <c r="D5" s="9" t="s">
        <v>159</v>
      </c>
    </row>
    <row r="6" spans="2:4" x14ac:dyDescent="0.25">
      <c r="B6" s="2" t="s">
        <v>155</v>
      </c>
      <c r="C6" s="7" t="s">
        <v>158</v>
      </c>
      <c r="D6" s="9" t="s">
        <v>160</v>
      </c>
    </row>
    <row r="7" spans="2:4" x14ac:dyDescent="0.25">
      <c r="B7" s="2" t="s">
        <v>156</v>
      </c>
      <c r="C7" s="7"/>
      <c r="D7" s="9" t="s">
        <v>161</v>
      </c>
    </row>
    <row r="8" spans="2:4" x14ac:dyDescent="0.25">
      <c r="B8" s="2"/>
      <c r="C8" s="7"/>
      <c r="D8" s="9" t="s">
        <v>162</v>
      </c>
    </row>
    <row r="9" spans="2:4" x14ac:dyDescent="0.25">
      <c r="B9" s="2"/>
      <c r="C9" s="7"/>
      <c r="D9" s="9" t="s">
        <v>163</v>
      </c>
    </row>
    <row r="10" spans="2:4" x14ac:dyDescent="0.25">
      <c r="B10" s="2"/>
      <c r="C10" s="7"/>
      <c r="D10" s="9" t="s">
        <v>164</v>
      </c>
    </row>
    <row r="11" spans="2:4" x14ac:dyDescent="0.25">
      <c r="B11" s="2"/>
      <c r="C11" s="7"/>
      <c r="D11" s="9" t="s">
        <v>165</v>
      </c>
    </row>
    <row r="12" spans="2:4" x14ac:dyDescent="0.25">
      <c r="B12" s="2"/>
      <c r="C12" s="7"/>
      <c r="D12" s="9" t="s">
        <v>155</v>
      </c>
    </row>
    <row r="13" spans="2:4" x14ac:dyDescent="0.25">
      <c r="B13" s="1"/>
      <c r="C13" s="7"/>
      <c r="D13" s="10"/>
    </row>
    <row r="14" spans="2:4" x14ac:dyDescent="0.25">
      <c r="B14" s="4"/>
      <c r="C14" s="7"/>
      <c r="D14"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F84"/>
  <sheetViews>
    <sheetView workbookViewId="0">
      <selection activeCell="J35" sqref="J35"/>
    </sheetView>
  </sheetViews>
  <sheetFormatPr baseColWidth="10" defaultRowHeight="15" x14ac:dyDescent="0.25"/>
  <cols>
    <col min="5" max="5" width="14.7109375" customWidth="1"/>
  </cols>
  <sheetData>
    <row r="2" spans="2:6" x14ac:dyDescent="0.25">
      <c r="B2" s="17"/>
      <c r="C2" s="17"/>
      <c r="D2" s="17"/>
      <c r="E2" s="17"/>
      <c r="F2" s="17"/>
    </row>
    <row r="3" spans="2:6" x14ac:dyDescent="0.25">
      <c r="B3" s="17"/>
      <c r="C3" s="17"/>
      <c r="D3" s="17"/>
      <c r="E3" s="17"/>
      <c r="F3" s="17"/>
    </row>
    <row r="4" spans="2:6" x14ac:dyDescent="0.25">
      <c r="B4" s="431" t="s">
        <v>21</v>
      </c>
      <c r="C4" s="431" t="s">
        <v>22</v>
      </c>
      <c r="D4" s="431"/>
      <c r="E4" s="431"/>
      <c r="F4" s="431"/>
    </row>
    <row r="5" spans="2:6" ht="30" x14ac:dyDescent="0.25">
      <c r="B5" s="431"/>
      <c r="C5" s="22" t="s">
        <v>23</v>
      </c>
      <c r="D5" s="29" t="s">
        <v>24</v>
      </c>
      <c r="E5" s="23" t="s">
        <v>5</v>
      </c>
      <c r="F5" s="24" t="s">
        <v>25</v>
      </c>
    </row>
    <row r="6" spans="2:6" x14ac:dyDescent="0.25">
      <c r="B6" s="25">
        <v>1</v>
      </c>
      <c r="C6" s="20">
        <v>500</v>
      </c>
      <c r="D6" s="20">
        <v>2000</v>
      </c>
      <c r="E6" s="28">
        <v>2500</v>
      </c>
      <c r="F6" s="19"/>
    </row>
    <row r="7" spans="2:6" x14ac:dyDescent="0.25">
      <c r="B7" s="26">
        <v>2</v>
      </c>
      <c r="C7" s="20">
        <v>500</v>
      </c>
      <c r="D7" s="20">
        <v>2000</v>
      </c>
      <c r="E7" s="28">
        <v>3000</v>
      </c>
      <c r="F7" s="19">
        <v>500</v>
      </c>
    </row>
    <row r="8" spans="2:6" x14ac:dyDescent="0.25">
      <c r="B8" s="26">
        <v>3</v>
      </c>
      <c r="C8" s="20">
        <v>500</v>
      </c>
      <c r="D8" s="20">
        <v>2000</v>
      </c>
      <c r="E8" s="28">
        <v>3500</v>
      </c>
      <c r="F8" s="19">
        <v>500</v>
      </c>
    </row>
    <row r="9" spans="2:6" x14ac:dyDescent="0.25">
      <c r="B9" s="26">
        <v>4</v>
      </c>
      <c r="C9" s="20">
        <v>500</v>
      </c>
      <c r="D9" s="20">
        <v>2000</v>
      </c>
      <c r="E9" s="28">
        <v>4000</v>
      </c>
      <c r="F9" s="19">
        <v>500</v>
      </c>
    </row>
    <row r="10" spans="2:6" x14ac:dyDescent="0.25">
      <c r="B10" s="26">
        <v>5</v>
      </c>
      <c r="C10" s="20">
        <v>500</v>
      </c>
      <c r="D10" s="20">
        <v>2000</v>
      </c>
      <c r="E10" s="28">
        <v>4500</v>
      </c>
      <c r="F10" s="19">
        <v>500</v>
      </c>
    </row>
    <row r="11" spans="2:6" x14ac:dyDescent="0.25">
      <c r="B11" s="26">
        <v>6</v>
      </c>
      <c r="C11" s="20">
        <v>500</v>
      </c>
      <c r="D11" s="20">
        <v>2000</v>
      </c>
      <c r="E11" s="28">
        <v>5000</v>
      </c>
      <c r="F11" s="19">
        <v>500</v>
      </c>
    </row>
    <row r="12" spans="2:6" x14ac:dyDescent="0.25">
      <c r="B12" s="26">
        <v>7</v>
      </c>
      <c r="C12" s="20">
        <v>500</v>
      </c>
      <c r="D12" s="20">
        <v>2000</v>
      </c>
      <c r="E12" s="28">
        <v>5500</v>
      </c>
      <c r="F12" s="19">
        <v>500</v>
      </c>
    </row>
    <row r="13" spans="2:6" x14ac:dyDescent="0.25">
      <c r="B13" s="26">
        <v>8</v>
      </c>
      <c r="C13" s="20">
        <v>500</v>
      </c>
      <c r="D13" s="20">
        <v>2000</v>
      </c>
      <c r="E13" s="28">
        <v>6000</v>
      </c>
      <c r="F13" s="19">
        <v>500</v>
      </c>
    </row>
    <row r="14" spans="2:6" x14ac:dyDescent="0.25">
      <c r="B14" s="26">
        <v>9</v>
      </c>
      <c r="C14" s="20">
        <v>500</v>
      </c>
      <c r="D14" s="20">
        <v>2000</v>
      </c>
      <c r="E14" s="28">
        <v>6500</v>
      </c>
      <c r="F14" s="19">
        <v>500</v>
      </c>
    </row>
    <row r="15" spans="2:6" x14ac:dyDescent="0.25">
      <c r="B15" s="26">
        <v>10</v>
      </c>
      <c r="C15" s="20">
        <v>500</v>
      </c>
      <c r="D15" s="20">
        <v>2000</v>
      </c>
      <c r="E15" s="28">
        <v>7000</v>
      </c>
      <c r="F15" s="19">
        <v>500</v>
      </c>
    </row>
    <row r="16" spans="2:6" x14ac:dyDescent="0.25">
      <c r="B16" s="26">
        <v>11</v>
      </c>
      <c r="C16" s="20">
        <v>400</v>
      </c>
      <c r="D16" s="20">
        <v>3000</v>
      </c>
      <c r="E16" s="28">
        <v>7400</v>
      </c>
      <c r="F16" s="19">
        <v>400</v>
      </c>
    </row>
    <row r="17" spans="2:6" x14ac:dyDescent="0.25">
      <c r="B17" s="26">
        <v>12</v>
      </c>
      <c r="C17" s="20">
        <v>400</v>
      </c>
      <c r="D17" s="20">
        <v>3000</v>
      </c>
      <c r="E17" s="28">
        <v>7800</v>
      </c>
      <c r="F17" s="19">
        <v>400</v>
      </c>
    </row>
    <row r="18" spans="2:6" x14ac:dyDescent="0.25">
      <c r="B18" s="26">
        <v>13</v>
      </c>
      <c r="C18" s="20">
        <v>400</v>
      </c>
      <c r="D18" s="20">
        <v>3000</v>
      </c>
      <c r="E18" s="28">
        <v>8200</v>
      </c>
      <c r="F18" s="19">
        <v>400</v>
      </c>
    </row>
    <row r="19" spans="2:6" x14ac:dyDescent="0.25">
      <c r="B19" s="26">
        <v>14</v>
      </c>
      <c r="C19" s="20">
        <v>400</v>
      </c>
      <c r="D19" s="20">
        <v>3000</v>
      </c>
      <c r="E19" s="28">
        <v>8600</v>
      </c>
      <c r="F19" s="19">
        <v>400</v>
      </c>
    </row>
    <row r="20" spans="2:6" x14ac:dyDescent="0.25">
      <c r="B20" s="26">
        <v>15</v>
      </c>
      <c r="C20" s="20">
        <v>400</v>
      </c>
      <c r="D20" s="20">
        <v>3000</v>
      </c>
      <c r="E20" s="28">
        <v>9000</v>
      </c>
      <c r="F20" s="19">
        <v>400</v>
      </c>
    </row>
    <row r="21" spans="2:6" x14ac:dyDescent="0.25">
      <c r="B21" s="26">
        <v>16</v>
      </c>
      <c r="C21" s="20">
        <v>350</v>
      </c>
      <c r="D21" s="20">
        <v>3750</v>
      </c>
      <c r="E21" s="28">
        <v>9350</v>
      </c>
      <c r="F21" s="19">
        <v>350</v>
      </c>
    </row>
    <row r="22" spans="2:6" x14ac:dyDescent="0.25">
      <c r="B22" s="26">
        <v>17</v>
      </c>
      <c r="C22" s="20">
        <v>350</v>
      </c>
      <c r="D22" s="20">
        <v>3750</v>
      </c>
      <c r="E22" s="28">
        <v>9700</v>
      </c>
      <c r="F22" s="19">
        <v>350</v>
      </c>
    </row>
    <row r="23" spans="2:6" x14ac:dyDescent="0.25">
      <c r="B23" s="26">
        <v>18</v>
      </c>
      <c r="C23" s="20">
        <v>350</v>
      </c>
      <c r="D23" s="20">
        <v>3750</v>
      </c>
      <c r="E23" s="28">
        <v>10050</v>
      </c>
      <c r="F23" s="19">
        <v>350</v>
      </c>
    </row>
    <row r="24" spans="2:6" x14ac:dyDescent="0.25">
      <c r="B24" s="26">
        <v>19</v>
      </c>
      <c r="C24" s="20">
        <v>350</v>
      </c>
      <c r="D24" s="20">
        <v>3750</v>
      </c>
      <c r="E24" s="28">
        <v>10400</v>
      </c>
      <c r="F24" s="19">
        <v>350</v>
      </c>
    </row>
    <row r="25" spans="2:6" x14ac:dyDescent="0.25">
      <c r="B25" s="26">
        <v>20</v>
      </c>
      <c r="C25" s="20">
        <v>350</v>
      </c>
      <c r="D25" s="20">
        <v>3750</v>
      </c>
      <c r="E25" s="28">
        <v>10750</v>
      </c>
      <c r="F25" s="19">
        <v>350</v>
      </c>
    </row>
    <row r="26" spans="2:6" x14ac:dyDescent="0.25">
      <c r="B26" s="26">
        <v>21</v>
      </c>
      <c r="C26" s="20">
        <v>350</v>
      </c>
      <c r="D26" s="20">
        <v>3750</v>
      </c>
      <c r="E26" s="28">
        <v>11100</v>
      </c>
      <c r="F26" s="19">
        <v>350</v>
      </c>
    </row>
    <row r="27" spans="2:6" x14ac:dyDescent="0.25">
      <c r="B27" s="26">
        <v>22</v>
      </c>
      <c r="C27" s="20">
        <v>350</v>
      </c>
      <c r="D27" s="20">
        <v>3750</v>
      </c>
      <c r="E27" s="28">
        <v>11450</v>
      </c>
      <c r="F27" s="19">
        <v>350</v>
      </c>
    </row>
    <row r="28" spans="2:6" x14ac:dyDescent="0.25">
      <c r="B28" s="26">
        <v>23</v>
      </c>
      <c r="C28" s="20">
        <v>350</v>
      </c>
      <c r="D28" s="20">
        <v>3750</v>
      </c>
      <c r="E28" s="28">
        <v>11800</v>
      </c>
      <c r="F28" s="19">
        <v>350</v>
      </c>
    </row>
    <row r="29" spans="2:6" x14ac:dyDescent="0.25">
      <c r="B29" s="26">
        <v>24</v>
      </c>
      <c r="C29" s="20">
        <v>350</v>
      </c>
      <c r="D29" s="20">
        <v>3750</v>
      </c>
      <c r="E29" s="28">
        <v>12150</v>
      </c>
      <c r="F29" s="19">
        <v>350</v>
      </c>
    </row>
    <row r="30" spans="2:6" x14ac:dyDescent="0.25">
      <c r="B30" s="26">
        <v>25</v>
      </c>
      <c r="C30" s="20">
        <v>350</v>
      </c>
      <c r="D30" s="20">
        <v>3750</v>
      </c>
      <c r="E30" s="28">
        <v>12500</v>
      </c>
      <c r="F30" s="19">
        <v>350</v>
      </c>
    </row>
    <row r="31" spans="2:6" x14ac:dyDescent="0.25">
      <c r="B31" s="26">
        <v>26</v>
      </c>
      <c r="C31" s="20">
        <v>300</v>
      </c>
      <c r="D31" s="20">
        <v>5000</v>
      </c>
      <c r="E31" s="28">
        <v>12800</v>
      </c>
      <c r="F31" s="19">
        <v>300</v>
      </c>
    </row>
    <row r="32" spans="2:6" x14ac:dyDescent="0.25">
      <c r="B32" s="26">
        <v>27</v>
      </c>
      <c r="C32" s="20">
        <v>300</v>
      </c>
      <c r="D32" s="20">
        <v>5000</v>
      </c>
      <c r="E32" s="28">
        <v>13100</v>
      </c>
      <c r="F32" s="19">
        <v>300</v>
      </c>
    </row>
    <row r="33" spans="2:6" x14ac:dyDescent="0.25">
      <c r="B33" s="26">
        <v>28</v>
      </c>
      <c r="C33" s="20">
        <v>300</v>
      </c>
      <c r="D33" s="20">
        <v>5000</v>
      </c>
      <c r="E33" s="28">
        <v>13400</v>
      </c>
      <c r="F33" s="19">
        <v>300</v>
      </c>
    </row>
    <row r="34" spans="2:6" x14ac:dyDescent="0.25">
      <c r="B34" s="26">
        <v>29</v>
      </c>
      <c r="C34" s="20">
        <v>300</v>
      </c>
      <c r="D34" s="20">
        <v>5000</v>
      </c>
      <c r="E34" s="28">
        <v>13700</v>
      </c>
      <c r="F34" s="19">
        <v>300</v>
      </c>
    </row>
    <row r="35" spans="2:6" x14ac:dyDescent="0.25">
      <c r="B35" s="26">
        <v>30</v>
      </c>
      <c r="C35" s="20">
        <v>300</v>
      </c>
      <c r="D35" s="20">
        <v>5000</v>
      </c>
      <c r="E35" s="28">
        <v>14000</v>
      </c>
      <c r="F35" s="19">
        <v>300</v>
      </c>
    </row>
    <row r="36" spans="2:6" x14ac:dyDescent="0.25">
      <c r="B36" s="26">
        <v>31</v>
      </c>
      <c r="C36" s="20">
        <v>300</v>
      </c>
      <c r="D36" s="20">
        <v>5000</v>
      </c>
      <c r="E36" s="28">
        <v>14300</v>
      </c>
      <c r="F36" s="19">
        <v>300</v>
      </c>
    </row>
    <row r="37" spans="2:6" x14ac:dyDescent="0.25">
      <c r="B37" s="26">
        <v>32</v>
      </c>
      <c r="C37" s="20">
        <v>300</v>
      </c>
      <c r="D37" s="20">
        <v>5000</v>
      </c>
      <c r="E37" s="28">
        <v>14600</v>
      </c>
      <c r="F37" s="19">
        <v>300</v>
      </c>
    </row>
    <row r="38" spans="2:6" x14ac:dyDescent="0.25">
      <c r="B38" s="26">
        <v>33</v>
      </c>
      <c r="C38" s="20">
        <v>300</v>
      </c>
      <c r="D38" s="20">
        <v>5000</v>
      </c>
      <c r="E38" s="28">
        <v>14900</v>
      </c>
      <c r="F38" s="19">
        <v>300</v>
      </c>
    </row>
    <row r="39" spans="2:6" x14ac:dyDescent="0.25">
      <c r="B39" s="26">
        <v>34</v>
      </c>
      <c r="C39" s="20">
        <v>300</v>
      </c>
      <c r="D39" s="20">
        <v>5000</v>
      </c>
      <c r="E39" s="28">
        <v>15200</v>
      </c>
      <c r="F39" s="19">
        <v>300</v>
      </c>
    </row>
    <row r="40" spans="2:6" x14ac:dyDescent="0.25">
      <c r="B40" s="26">
        <v>35</v>
      </c>
      <c r="C40" s="20">
        <v>300</v>
      </c>
      <c r="D40" s="20">
        <v>5000</v>
      </c>
      <c r="E40" s="28">
        <v>15500</v>
      </c>
      <c r="F40" s="19">
        <v>300</v>
      </c>
    </row>
    <row r="41" spans="2:6" x14ac:dyDescent="0.25">
      <c r="B41" s="26">
        <v>36</v>
      </c>
      <c r="C41" s="20">
        <v>300</v>
      </c>
      <c r="D41" s="20">
        <v>5000</v>
      </c>
      <c r="E41" s="28">
        <v>15800</v>
      </c>
      <c r="F41" s="19">
        <v>300</v>
      </c>
    </row>
    <row r="42" spans="2:6" x14ac:dyDescent="0.25">
      <c r="B42" s="26">
        <v>37</v>
      </c>
      <c r="C42" s="20">
        <v>300</v>
      </c>
      <c r="D42" s="20">
        <v>5000</v>
      </c>
      <c r="E42" s="28">
        <v>16100</v>
      </c>
      <c r="F42" s="19">
        <v>300</v>
      </c>
    </row>
    <row r="43" spans="2:6" x14ac:dyDescent="0.25">
      <c r="B43" s="26">
        <v>38</v>
      </c>
      <c r="C43" s="20">
        <v>300</v>
      </c>
      <c r="D43" s="20">
        <v>5000</v>
      </c>
      <c r="E43" s="28">
        <v>16400</v>
      </c>
      <c r="F43" s="19">
        <v>300</v>
      </c>
    </row>
    <row r="44" spans="2:6" x14ac:dyDescent="0.25">
      <c r="B44" s="26">
        <v>39</v>
      </c>
      <c r="C44" s="20">
        <v>300</v>
      </c>
      <c r="D44" s="20">
        <v>5000</v>
      </c>
      <c r="E44" s="28">
        <v>16700</v>
      </c>
      <c r="F44" s="19">
        <v>300</v>
      </c>
    </row>
    <row r="45" spans="2:6" x14ac:dyDescent="0.25">
      <c r="B45" s="26">
        <v>40</v>
      </c>
      <c r="C45" s="20">
        <v>300</v>
      </c>
      <c r="D45" s="20">
        <v>5000</v>
      </c>
      <c r="E45" s="28">
        <v>17000</v>
      </c>
      <c r="F45" s="19">
        <v>300</v>
      </c>
    </row>
    <row r="46" spans="2:6" x14ac:dyDescent="0.25">
      <c r="B46" s="26">
        <v>41</v>
      </c>
      <c r="C46" s="20">
        <v>300</v>
      </c>
      <c r="D46" s="20">
        <v>4900</v>
      </c>
      <c r="E46" s="28">
        <v>17200</v>
      </c>
      <c r="F46" s="19">
        <v>200</v>
      </c>
    </row>
    <row r="47" spans="2:6" x14ac:dyDescent="0.25">
      <c r="B47" s="26">
        <v>42</v>
      </c>
      <c r="C47" s="20">
        <v>300</v>
      </c>
      <c r="D47" s="20">
        <v>4800</v>
      </c>
      <c r="E47" s="28">
        <v>17400</v>
      </c>
      <c r="F47" s="19">
        <v>200</v>
      </c>
    </row>
    <row r="48" spans="2:6" x14ac:dyDescent="0.25">
      <c r="B48" s="26">
        <v>43</v>
      </c>
      <c r="C48" s="20">
        <v>300</v>
      </c>
      <c r="D48" s="20">
        <v>4700</v>
      </c>
      <c r="E48" s="28">
        <v>17600</v>
      </c>
      <c r="F48" s="19">
        <v>200</v>
      </c>
    </row>
    <row r="49" spans="2:6" x14ac:dyDescent="0.25">
      <c r="B49" s="26">
        <v>44</v>
      </c>
      <c r="C49" s="20">
        <v>300</v>
      </c>
      <c r="D49" s="20">
        <v>4600</v>
      </c>
      <c r="E49" s="28">
        <v>17800</v>
      </c>
      <c r="F49" s="19">
        <v>200</v>
      </c>
    </row>
    <row r="50" spans="2:6" x14ac:dyDescent="0.25">
      <c r="B50" s="26">
        <v>45</v>
      </c>
      <c r="C50" s="20">
        <v>300</v>
      </c>
      <c r="D50" s="20">
        <v>4500</v>
      </c>
      <c r="E50" s="28">
        <v>18000</v>
      </c>
      <c r="F50" s="19">
        <v>200</v>
      </c>
    </row>
    <row r="51" spans="2:6" x14ac:dyDescent="0.25">
      <c r="B51" s="26">
        <v>46</v>
      </c>
      <c r="C51" s="20">
        <v>300</v>
      </c>
      <c r="D51" s="20">
        <v>4350</v>
      </c>
      <c r="E51" s="28">
        <v>18150</v>
      </c>
      <c r="F51" s="19">
        <v>150</v>
      </c>
    </row>
    <row r="52" spans="2:6" x14ac:dyDescent="0.25">
      <c r="B52" s="26">
        <v>47</v>
      </c>
      <c r="C52" s="20">
        <v>300</v>
      </c>
      <c r="D52" s="20">
        <v>4200</v>
      </c>
      <c r="E52" s="28">
        <v>18300</v>
      </c>
      <c r="F52" s="19">
        <v>150</v>
      </c>
    </row>
    <row r="53" spans="2:6" x14ac:dyDescent="0.25">
      <c r="B53" s="26">
        <v>48</v>
      </c>
      <c r="C53" s="20">
        <v>300</v>
      </c>
      <c r="D53" s="20">
        <v>4050</v>
      </c>
      <c r="E53" s="28">
        <v>18450</v>
      </c>
      <c r="F53" s="19">
        <v>150</v>
      </c>
    </row>
    <row r="54" spans="2:6" x14ac:dyDescent="0.25">
      <c r="B54" s="26">
        <v>49</v>
      </c>
      <c r="C54" s="20">
        <v>300</v>
      </c>
      <c r="D54" s="20">
        <v>3900</v>
      </c>
      <c r="E54" s="28">
        <v>18600</v>
      </c>
      <c r="F54" s="19">
        <v>150</v>
      </c>
    </row>
    <row r="55" spans="2:6" x14ac:dyDescent="0.25">
      <c r="B55" s="26">
        <v>50</v>
      </c>
      <c r="C55" s="20">
        <v>300</v>
      </c>
      <c r="D55" s="20">
        <v>3750</v>
      </c>
      <c r="E55" s="28">
        <v>18750</v>
      </c>
      <c r="F55" s="19">
        <v>150</v>
      </c>
    </row>
    <row r="56" spans="2:6" x14ac:dyDescent="0.25">
      <c r="B56" s="26">
        <v>51</v>
      </c>
      <c r="C56" s="20">
        <v>300</v>
      </c>
      <c r="D56" s="20">
        <v>3600</v>
      </c>
      <c r="E56" s="28">
        <v>18900</v>
      </c>
      <c r="F56" s="19">
        <v>150</v>
      </c>
    </row>
    <row r="57" spans="2:6" x14ac:dyDescent="0.25">
      <c r="B57" s="26">
        <v>52</v>
      </c>
      <c r="C57" s="20">
        <v>300</v>
      </c>
      <c r="D57" s="20">
        <v>3450</v>
      </c>
      <c r="E57" s="28">
        <v>19050</v>
      </c>
      <c r="F57" s="19">
        <v>150</v>
      </c>
    </row>
    <row r="58" spans="2:6" x14ac:dyDescent="0.25">
      <c r="B58" s="26">
        <v>53</v>
      </c>
      <c r="C58" s="20">
        <v>300</v>
      </c>
      <c r="D58" s="20">
        <v>3300</v>
      </c>
      <c r="E58" s="28">
        <v>19200</v>
      </c>
      <c r="F58" s="19">
        <v>150</v>
      </c>
    </row>
    <row r="59" spans="2:6" x14ac:dyDescent="0.25">
      <c r="B59" s="26">
        <v>54</v>
      </c>
      <c r="C59" s="20">
        <v>300</v>
      </c>
      <c r="D59" s="20">
        <v>3150</v>
      </c>
      <c r="E59" s="28">
        <v>19350</v>
      </c>
      <c r="F59" s="19">
        <v>150</v>
      </c>
    </row>
    <row r="60" spans="2:6" x14ac:dyDescent="0.25">
      <c r="B60" s="26">
        <v>55</v>
      </c>
      <c r="C60" s="20">
        <v>300</v>
      </c>
      <c r="D60" s="20">
        <v>3000</v>
      </c>
      <c r="E60" s="28">
        <v>19500</v>
      </c>
      <c r="F60" s="19">
        <v>150</v>
      </c>
    </row>
    <row r="61" spans="2:6" x14ac:dyDescent="0.25">
      <c r="B61" s="26">
        <v>56</v>
      </c>
      <c r="C61" s="20">
        <v>250</v>
      </c>
      <c r="D61" s="20">
        <v>5600</v>
      </c>
      <c r="E61" s="28">
        <v>19600</v>
      </c>
      <c r="F61" s="19">
        <v>100</v>
      </c>
    </row>
    <row r="62" spans="2:6" x14ac:dyDescent="0.25">
      <c r="B62" s="26">
        <v>57</v>
      </c>
      <c r="C62" s="20">
        <v>250</v>
      </c>
      <c r="D62" s="20">
        <v>5450</v>
      </c>
      <c r="E62" s="28">
        <v>19700</v>
      </c>
      <c r="F62" s="19">
        <v>100</v>
      </c>
    </row>
    <row r="63" spans="2:6" x14ac:dyDescent="0.25">
      <c r="B63" s="26">
        <v>58</v>
      </c>
      <c r="C63" s="20">
        <v>250</v>
      </c>
      <c r="D63" s="20">
        <v>5300</v>
      </c>
      <c r="E63" s="28">
        <v>19800</v>
      </c>
      <c r="F63" s="19">
        <v>100</v>
      </c>
    </row>
    <row r="64" spans="2:6" x14ac:dyDescent="0.25">
      <c r="B64" s="26">
        <v>59</v>
      </c>
      <c r="C64" s="20">
        <v>250</v>
      </c>
      <c r="D64" s="20">
        <v>5150</v>
      </c>
      <c r="E64" s="28">
        <v>19900</v>
      </c>
      <c r="F64" s="19">
        <v>100</v>
      </c>
    </row>
    <row r="65" spans="2:6" x14ac:dyDescent="0.25">
      <c r="B65" s="26">
        <v>60</v>
      </c>
      <c r="C65" s="20">
        <v>250</v>
      </c>
      <c r="D65" s="20">
        <v>5000</v>
      </c>
      <c r="E65" s="28">
        <v>20000</v>
      </c>
      <c r="F65" s="19">
        <v>100</v>
      </c>
    </row>
    <row r="66" spans="2:6" x14ac:dyDescent="0.25">
      <c r="B66" s="26">
        <v>61</v>
      </c>
      <c r="C66" s="20">
        <v>250</v>
      </c>
      <c r="D66" s="20">
        <v>4850</v>
      </c>
      <c r="E66" s="28">
        <v>20100</v>
      </c>
      <c r="F66" s="19">
        <v>100</v>
      </c>
    </row>
    <row r="67" spans="2:6" x14ac:dyDescent="0.25">
      <c r="B67" s="26">
        <v>62</v>
      </c>
      <c r="C67" s="20">
        <v>250</v>
      </c>
      <c r="D67" s="20">
        <v>4700</v>
      </c>
      <c r="E67" s="28">
        <v>20200</v>
      </c>
      <c r="F67" s="19">
        <v>100</v>
      </c>
    </row>
    <row r="68" spans="2:6" x14ac:dyDescent="0.25">
      <c r="B68" s="26">
        <v>63</v>
      </c>
      <c r="C68" s="20">
        <v>250</v>
      </c>
      <c r="D68" s="20">
        <v>4550</v>
      </c>
      <c r="E68" s="28">
        <v>20300</v>
      </c>
      <c r="F68" s="19">
        <v>100</v>
      </c>
    </row>
    <row r="69" spans="2:6" x14ac:dyDescent="0.25">
      <c r="B69" s="26">
        <v>64</v>
      </c>
      <c r="C69" s="20">
        <v>250</v>
      </c>
      <c r="D69" s="20">
        <v>4400</v>
      </c>
      <c r="E69" s="28">
        <v>20400</v>
      </c>
      <c r="F69" s="19">
        <v>100</v>
      </c>
    </row>
    <row r="70" spans="2:6" x14ac:dyDescent="0.25">
      <c r="B70" s="26">
        <v>65</v>
      </c>
      <c r="C70" s="20">
        <v>250</v>
      </c>
      <c r="D70" s="20">
        <v>4250</v>
      </c>
      <c r="E70" s="28">
        <v>20500</v>
      </c>
      <c r="F70" s="19">
        <v>100</v>
      </c>
    </row>
    <row r="71" spans="2:6" x14ac:dyDescent="0.25">
      <c r="B71" s="26">
        <v>66</v>
      </c>
      <c r="C71" s="20">
        <v>250</v>
      </c>
      <c r="D71" s="20">
        <v>4100</v>
      </c>
      <c r="E71" s="28">
        <v>20600</v>
      </c>
      <c r="F71" s="19">
        <v>100</v>
      </c>
    </row>
    <row r="72" spans="2:6" x14ac:dyDescent="0.25">
      <c r="B72" s="26">
        <v>67</v>
      </c>
      <c r="C72" s="20">
        <v>250</v>
      </c>
      <c r="D72" s="20">
        <v>3950</v>
      </c>
      <c r="E72" s="28">
        <v>20700</v>
      </c>
      <c r="F72" s="19">
        <v>100</v>
      </c>
    </row>
    <row r="73" spans="2:6" x14ac:dyDescent="0.25">
      <c r="B73" s="26">
        <v>68</v>
      </c>
      <c r="C73" s="20">
        <v>250</v>
      </c>
      <c r="D73" s="20">
        <v>3800</v>
      </c>
      <c r="E73" s="28">
        <v>20800</v>
      </c>
      <c r="F73" s="19">
        <v>100</v>
      </c>
    </row>
    <row r="74" spans="2:6" x14ac:dyDescent="0.25">
      <c r="B74" s="26">
        <v>69</v>
      </c>
      <c r="C74" s="20">
        <v>250</v>
      </c>
      <c r="D74" s="20">
        <v>3650</v>
      </c>
      <c r="E74" s="28">
        <v>20900</v>
      </c>
      <c r="F74" s="19">
        <v>100</v>
      </c>
    </row>
    <row r="75" spans="2:6" x14ac:dyDescent="0.25">
      <c r="B75" s="26">
        <v>70</v>
      </c>
      <c r="C75" s="20">
        <v>250</v>
      </c>
      <c r="D75" s="20">
        <v>3500</v>
      </c>
      <c r="E75" s="28">
        <v>21000</v>
      </c>
      <c r="F75" s="19">
        <v>100</v>
      </c>
    </row>
    <row r="76" spans="2:6" x14ac:dyDescent="0.25">
      <c r="B76" s="26">
        <v>71</v>
      </c>
      <c r="C76" s="20">
        <v>250</v>
      </c>
      <c r="D76" s="20">
        <v>3350</v>
      </c>
      <c r="E76" s="28">
        <v>21100</v>
      </c>
      <c r="F76" s="19">
        <v>100</v>
      </c>
    </row>
    <row r="77" spans="2:6" x14ac:dyDescent="0.25">
      <c r="B77" s="26">
        <v>72</v>
      </c>
      <c r="C77" s="20">
        <v>250</v>
      </c>
      <c r="D77" s="20">
        <v>3200</v>
      </c>
      <c r="E77" s="28">
        <v>21200</v>
      </c>
      <c r="F77" s="19">
        <v>100</v>
      </c>
    </row>
    <row r="78" spans="2:6" x14ac:dyDescent="0.25">
      <c r="B78" s="26">
        <v>73</v>
      </c>
      <c r="C78" s="20">
        <v>250</v>
      </c>
      <c r="D78" s="20">
        <v>3050</v>
      </c>
      <c r="E78" s="28">
        <v>21300</v>
      </c>
      <c r="F78" s="19">
        <v>100</v>
      </c>
    </row>
    <row r="79" spans="2:6" x14ac:dyDescent="0.25">
      <c r="B79" s="26">
        <v>74</v>
      </c>
      <c r="C79" s="20">
        <v>250</v>
      </c>
      <c r="D79" s="20">
        <v>2900</v>
      </c>
      <c r="E79" s="28">
        <v>21400</v>
      </c>
      <c r="F79" s="19">
        <v>100</v>
      </c>
    </row>
    <row r="80" spans="2:6" x14ac:dyDescent="0.25">
      <c r="B80" s="26">
        <v>75</v>
      </c>
      <c r="C80" s="20">
        <v>250</v>
      </c>
      <c r="D80" s="20">
        <v>2750</v>
      </c>
      <c r="E80" s="28">
        <v>21500</v>
      </c>
      <c r="F80" s="19">
        <v>100</v>
      </c>
    </row>
    <row r="81" spans="2:6" x14ac:dyDescent="0.25">
      <c r="B81" s="26">
        <v>76</v>
      </c>
      <c r="C81" s="20">
        <v>250</v>
      </c>
      <c r="D81" s="20">
        <v>2600</v>
      </c>
      <c r="E81" s="28">
        <v>21600</v>
      </c>
      <c r="F81" s="19">
        <v>100</v>
      </c>
    </row>
    <row r="82" spans="2:6" x14ac:dyDescent="0.25">
      <c r="B82" s="26">
        <v>77</v>
      </c>
      <c r="C82" s="20">
        <v>250</v>
      </c>
      <c r="D82" s="20">
        <v>2450</v>
      </c>
      <c r="E82" s="28">
        <v>21700</v>
      </c>
      <c r="F82" s="19">
        <v>100</v>
      </c>
    </row>
    <row r="83" spans="2:6" x14ac:dyDescent="0.25">
      <c r="B83" s="27">
        <v>78</v>
      </c>
      <c r="C83" s="20">
        <v>250</v>
      </c>
      <c r="D83" s="20">
        <v>2300</v>
      </c>
      <c r="E83" s="28">
        <v>21800</v>
      </c>
      <c r="F83" s="19">
        <v>100</v>
      </c>
    </row>
    <row r="84" spans="2:6" x14ac:dyDescent="0.25">
      <c r="B84" s="18"/>
      <c r="C84" s="18"/>
      <c r="D84" s="21"/>
      <c r="E84" s="18"/>
      <c r="F84" s="18"/>
    </row>
  </sheetData>
  <mergeCells count="2">
    <mergeCell ref="C4:F4"/>
    <mergeCell ref="B4: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C63"/>
  <sheetViews>
    <sheetView workbookViewId="0">
      <selection activeCell="H12" sqref="H12"/>
    </sheetView>
  </sheetViews>
  <sheetFormatPr baseColWidth="10" defaultColWidth="11.42578125" defaultRowHeight="15" x14ac:dyDescent="0.25"/>
  <cols>
    <col min="1" max="1" width="11.42578125" style="30"/>
    <col min="2" max="2" width="11.42578125" style="34"/>
    <col min="3" max="3" width="75.28515625" style="32" customWidth="1"/>
    <col min="4" max="16384" width="11.42578125" style="30"/>
  </cols>
  <sheetData>
    <row r="1" spans="2:3" ht="15.75" thickBot="1" x14ac:dyDescent="0.3">
      <c r="B1" s="33" t="s">
        <v>26</v>
      </c>
      <c r="C1" s="33" t="s">
        <v>27</v>
      </c>
    </row>
    <row r="2" spans="2:3" ht="15.75" thickBot="1" x14ac:dyDescent="0.3">
      <c r="B2" s="33" t="s">
        <v>28</v>
      </c>
      <c r="C2" s="33" t="s">
        <v>29</v>
      </c>
    </row>
    <row r="3" spans="2:3" ht="15.75" thickBot="1" x14ac:dyDescent="0.3">
      <c r="B3" s="33" t="s">
        <v>30</v>
      </c>
      <c r="C3" s="33" t="s">
        <v>31</v>
      </c>
    </row>
    <row r="4" spans="2:3" ht="15.75" thickBot="1" x14ac:dyDescent="0.3">
      <c r="B4" s="33" t="s">
        <v>77</v>
      </c>
      <c r="C4" s="33" t="s">
        <v>112</v>
      </c>
    </row>
    <row r="5" spans="2:3" ht="15.75" thickBot="1" x14ac:dyDescent="0.3">
      <c r="B5" s="33" t="s">
        <v>32</v>
      </c>
      <c r="C5" s="33" t="s">
        <v>113</v>
      </c>
    </row>
    <row r="6" spans="2:3" ht="15.75" thickBot="1" x14ac:dyDescent="0.3">
      <c r="B6" s="33" t="s">
        <v>33</v>
      </c>
      <c r="C6" s="33" t="s">
        <v>34</v>
      </c>
    </row>
    <row r="7" spans="2:3" ht="15.75" thickBot="1" x14ac:dyDescent="0.3">
      <c r="B7" s="33" t="s">
        <v>35</v>
      </c>
      <c r="C7" s="33" t="s">
        <v>175</v>
      </c>
    </row>
    <row r="8" spans="2:3" ht="15.75" thickBot="1" x14ac:dyDescent="0.3">
      <c r="B8" s="33" t="s">
        <v>36</v>
      </c>
      <c r="C8" s="33" t="s">
        <v>37</v>
      </c>
    </row>
    <row r="9" spans="2:3" ht="15.75" thickBot="1" x14ac:dyDescent="0.3">
      <c r="B9" s="33" t="s">
        <v>38</v>
      </c>
      <c r="C9" s="33" t="s">
        <v>174</v>
      </c>
    </row>
    <row r="10" spans="2:3" ht="15.75" thickBot="1" x14ac:dyDescent="0.3">
      <c r="B10" s="33" t="s">
        <v>201</v>
      </c>
      <c r="C10" s="33" t="s">
        <v>177</v>
      </c>
    </row>
    <row r="11" spans="2:3" ht="15.75" thickBot="1" x14ac:dyDescent="0.3">
      <c r="B11" s="33" t="s">
        <v>40</v>
      </c>
      <c r="C11" s="33" t="s">
        <v>191</v>
      </c>
    </row>
    <row r="12" spans="2:3" ht="15.75" thickBot="1" x14ac:dyDescent="0.3">
      <c r="B12" s="33" t="s">
        <v>42</v>
      </c>
      <c r="C12" s="33" t="s">
        <v>43</v>
      </c>
    </row>
    <row r="13" spans="2:3" ht="15.75" thickBot="1" x14ac:dyDescent="0.3">
      <c r="B13" s="33" t="s">
        <v>44</v>
      </c>
      <c r="C13" s="33" t="s">
        <v>45</v>
      </c>
    </row>
    <row r="14" spans="2:3" ht="15.75" thickBot="1" x14ac:dyDescent="0.3">
      <c r="B14" s="33" t="s">
        <v>50</v>
      </c>
      <c r="C14" s="33" t="s">
        <v>51</v>
      </c>
    </row>
    <row r="15" spans="2:3" ht="15.75" thickBot="1" x14ac:dyDescent="0.3">
      <c r="B15" s="33" t="s">
        <v>52</v>
      </c>
      <c r="C15" s="33" t="s">
        <v>178</v>
      </c>
    </row>
    <row r="16" spans="2:3" ht="15.75" thickBot="1" x14ac:dyDescent="0.3">
      <c r="B16" s="33" t="s">
        <v>115</v>
      </c>
      <c r="C16" s="33" t="s">
        <v>179</v>
      </c>
    </row>
    <row r="17" spans="2:3" ht="15.75" thickBot="1" x14ac:dyDescent="0.3">
      <c r="B17" s="33" t="s">
        <v>116</v>
      </c>
      <c r="C17" s="33" t="s">
        <v>193</v>
      </c>
    </row>
    <row r="18" spans="2:3" ht="15.75" thickBot="1" x14ac:dyDescent="0.3">
      <c r="B18" s="33" t="s">
        <v>117</v>
      </c>
      <c r="C18" s="33" t="s">
        <v>194</v>
      </c>
    </row>
    <row r="19" spans="2:3" ht="15.75" thickBot="1" x14ac:dyDescent="0.3">
      <c r="B19" s="33" t="s">
        <v>118</v>
      </c>
      <c r="C19" s="33" t="s">
        <v>58</v>
      </c>
    </row>
    <row r="20" spans="2:3" ht="15.75" thickBot="1" x14ac:dyDescent="0.3">
      <c r="B20" s="33" t="s">
        <v>119</v>
      </c>
      <c r="C20" s="33" t="s">
        <v>59</v>
      </c>
    </row>
    <row r="21" spans="2:3" ht="15.75" thickBot="1" x14ac:dyDescent="0.3">
      <c r="B21" s="33" t="s">
        <v>172</v>
      </c>
      <c r="C21" s="33" t="s">
        <v>173</v>
      </c>
    </row>
    <row r="22" spans="2:3" ht="15.75" thickBot="1" x14ac:dyDescent="0.3">
      <c r="B22" s="33" t="s">
        <v>120</v>
      </c>
      <c r="C22" s="33" t="s">
        <v>60</v>
      </c>
    </row>
    <row r="23" spans="2:3" ht="26.25" thickBot="1" x14ac:dyDescent="0.3">
      <c r="B23" s="33" t="s">
        <v>121</v>
      </c>
      <c r="C23" s="33" t="s">
        <v>61</v>
      </c>
    </row>
    <row r="24" spans="2:3" ht="15.75" thickBot="1" x14ac:dyDescent="0.3">
      <c r="B24" s="33" t="s">
        <v>195</v>
      </c>
      <c r="C24" s="33" t="s">
        <v>196</v>
      </c>
    </row>
    <row r="25" spans="2:3" ht="15.75" thickBot="1" x14ac:dyDescent="0.3">
      <c r="B25" s="33" t="s">
        <v>180</v>
      </c>
      <c r="C25" s="33" t="s">
        <v>197</v>
      </c>
    </row>
    <row r="26" spans="2:3" ht="15.75" thickBot="1" x14ac:dyDescent="0.3">
      <c r="B26" s="33" t="s">
        <v>176</v>
      </c>
      <c r="C26" s="33" t="s">
        <v>53</v>
      </c>
    </row>
    <row r="27" spans="2:3" ht="15.75" thickBot="1" x14ac:dyDescent="0.3">
      <c r="B27" s="33" t="s">
        <v>198</v>
      </c>
      <c r="C27" s="33" t="s">
        <v>54</v>
      </c>
    </row>
    <row r="28" spans="2:3" ht="15.75" thickBot="1" x14ac:dyDescent="0.3">
      <c r="B28" s="33" t="s">
        <v>199</v>
      </c>
      <c r="C28" s="33" t="s">
        <v>200</v>
      </c>
    </row>
    <row r="29" spans="2:3" ht="15.75" thickBot="1" x14ac:dyDescent="0.3">
      <c r="B29" s="33" t="s">
        <v>192</v>
      </c>
      <c r="C29" s="33" t="s">
        <v>46</v>
      </c>
    </row>
    <row r="30" spans="2:3" ht="15.75" thickBot="1" x14ac:dyDescent="0.3">
      <c r="B30" s="33" t="s">
        <v>122</v>
      </c>
      <c r="C30" s="33" t="s">
        <v>62</v>
      </c>
    </row>
    <row r="31" spans="2:3" ht="15.75" thickBot="1" x14ac:dyDescent="0.3">
      <c r="B31" s="33" t="s">
        <v>123</v>
      </c>
      <c r="C31" s="33" t="s">
        <v>181</v>
      </c>
    </row>
    <row r="32" spans="2:3" ht="15.75" thickBot="1" x14ac:dyDescent="0.3">
      <c r="B32" s="33" t="s">
        <v>124</v>
      </c>
      <c r="C32" s="33" t="s">
        <v>63</v>
      </c>
    </row>
    <row r="33" spans="2:3" ht="15.75" thickBot="1" x14ac:dyDescent="0.3">
      <c r="B33" s="33" t="s">
        <v>202</v>
      </c>
      <c r="C33" s="33" t="s">
        <v>203</v>
      </c>
    </row>
    <row r="34" spans="2:3" ht="15.75" thickBot="1" x14ac:dyDescent="0.3">
      <c r="B34" s="33" t="s">
        <v>204</v>
      </c>
      <c r="C34" s="33" t="s">
        <v>205</v>
      </c>
    </row>
    <row r="35" spans="2:3" ht="15.75" thickBot="1" x14ac:dyDescent="0.3">
      <c r="B35" s="33" t="s">
        <v>125</v>
      </c>
      <c r="C35" s="33" t="s">
        <v>65</v>
      </c>
    </row>
    <row r="36" spans="2:3" ht="15.75" thickBot="1" x14ac:dyDescent="0.3">
      <c r="B36" s="33" t="s">
        <v>126</v>
      </c>
      <c r="C36" s="33" t="s">
        <v>66</v>
      </c>
    </row>
    <row r="37" spans="2:3" ht="15.75" thickBot="1" x14ac:dyDescent="0.3">
      <c r="B37" s="33" t="s">
        <v>127</v>
      </c>
      <c r="C37" s="33" t="s">
        <v>235</v>
      </c>
    </row>
    <row r="38" spans="2:3" ht="15.75" thickBot="1" x14ac:dyDescent="0.3">
      <c r="B38" s="33" t="s">
        <v>128</v>
      </c>
      <c r="C38" s="33" t="s">
        <v>67</v>
      </c>
    </row>
    <row r="39" spans="2:3" ht="15.75" thickBot="1" x14ac:dyDescent="0.3">
      <c r="B39" s="33" t="s">
        <v>129</v>
      </c>
      <c r="C39" s="33" t="s">
        <v>68</v>
      </c>
    </row>
    <row r="40" spans="2:3" ht="26.25" thickBot="1" x14ac:dyDescent="0.3">
      <c r="B40" s="33" t="s">
        <v>130</v>
      </c>
      <c r="C40" s="33" t="s">
        <v>69</v>
      </c>
    </row>
    <row r="41" spans="2:3" ht="15.75" thickBot="1" x14ac:dyDescent="0.3">
      <c r="B41" s="33" t="s">
        <v>236</v>
      </c>
      <c r="C41" s="33" t="s">
        <v>237</v>
      </c>
    </row>
    <row r="42" spans="2:3" ht="15.75" thickBot="1" x14ac:dyDescent="0.3">
      <c r="B42" s="33" t="s">
        <v>131</v>
      </c>
      <c r="C42" s="33" t="s">
        <v>47</v>
      </c>
    </row>
    <row r="43" spans="2:3" ht="15.75" thickBot="1" x14ac:dyDescent="0.3">
      <c r="B43" s="33" t="s">
        <v>132</v>
      </c>
      <c r="C43" s="33" t="s">
        <v>70</v>
      </c>
    </row>
    <row r="44" spans="2:3" ht="15.75" thickBot="1" x14ac:dyDescent="0.3">
      <c r="B44" s="33" t="s">
        <v>133</v>
      </c>
      <c r="C44" s="33" t="s">
        <v>48</v>
      </c>
    </row>
    <row r="45" spans="2:3" ht="15.75" thickBot="1" x14ac:dyDescent="0.3">
      <c r="B45" s="33" t="s">
        <v>134</v>
      </c>
      <c r="C45" s="33" t="s">
        <v>71</v>
      </c>
    </row>
    <row r="46" spans="2:3" ht="15.75" thickBot="1" x14ac:dyDescent="0.3">
      <c r="B46" s="33" t="s">
        <v>135</v>
      </c>
      <c r="C46" s="33" t="s">
        <v>49</v>
      </c>
    </row>
    <row r="47" spans="2:3" ht="15.75" thickBot="1" x14ac:dyDescent="0.3">
      <c r="B47" s="33" t="s">
        <v>136</v>
      </c>
      <c r="C47" s="33" t="s">
        <v>72</v>
      </c>
    </row>
    <row r="48" spans="2:3" ht="15.75" thickBot="1" x14ac:dyDescent="0.3">
      <c r="B48" s="33" t="s">
        <v>137</v>
      </c>
      <c r="C48" s="33" t="s">
        <v>76</v>
      </c>
    </row>
    <row r="49" spans="2:3" ht="15.75" thickBot="1" x14ac:dyDescent="0.3">
      <c r="B49" s="33" t="s">
        <v>138</v>
      </c>
      <c r="C49" s="33" t="s">
        <v>73</v>
      </c>
    </row>
    <row r="50" spans="2:3" ht="15.75" thickBot="1" x14ac:dyDescent="0.3">
      <c r="B50" s="33" t="s">
        <v>139</v>
      </c>
      <c r="C50" s="33" t="s">
        <v>39</v>
      </c>
    </row>
    <row r="51" spans="2:3" ht="15.75" thickBot="1" x14ac:dyDescent="0.3">
      <c r="B51" s="33" t="s">
        <v>140</v>
      </c>
      <c r="C51" s="33" t="s">
        <v>56</v>
      </c>
    </row>
    <row r="52" spans="2:3" ht="15.75" thickBot="1" x14ac:dyDescent="0.3">
      <c r="B52" s="33" t="s">
        <v>141</v>
      </c>
      <c r="C52" s="33" t="s">
        <v>41</v>
      </c>
    </row>
    <row r="53" spans="2:3" ht="15.75" thickBot="1" x14ac:dyDescent="0.3">
      <c r="B53" s="33" t="s">
        <v>142</v>
      </c>
      <c r="C53" s="33" t="s">
        <v>55</v>
      </c>
    </row>
    <row r="54" spans="2:3" ht="15.75" thickBot="1" x14ac:dyDescent="0.3">
      <c r="B54" s="33" t="s">
        <v>143</v>
      </c>
      <c r="C54" s="33" t="s">
        <v>183</v>
      </c>
    </row>
    <row r="55" spans="2:3" ht="15.75" thickBot="1" x14ac:dyDescent="0.3">
      <c r="B55" s="33" t="s">
        <v>182</v>
      </c>
      <c r="C55" s="33" t="s">
        <v>184</v>
      </c>
    </row>
    <row r="56" spans="2:3" ht="15.75" thickBot="1" x14ac:dyDescent="0.3">
      <c r="B56" s="33" t="s">
        <v>144</v>
      </c>
      <c r="C56" s="33" t="s">
        <v>206</v>
      </c>
    </row>
    <row r="57" spans="2:3" ht="15.75" thickBot="1" x14ac:dyDescent="0.3">
      <c r="B57" s="33" t="s">
        <v>145</v>
      </c>
      <c r="C57" s="33" t="s">
        <v>64</v>
      </c>
    </row>
    <row r="58" spans="2:3" ht="15.75" thickBot="1" x14ac:dyDescent="0.3">
      <c r="B58" s="33" t="s">
        <v>146</v>
      </c>
      <c r="C58" s="33" t="s">
        <v>57</v>
      </c>
    </row>
    <row r="59" spans="2:3" ht="15.75" thickBot="1" x14ac:dyDescent="0.3">
      <c r="B59" s="33" t="s">
        <v>207</v>
      </c>
      <c r="C59" s="33" t="s">
        <v>208</v>
      </c>
    </row>
    <row r="60" spans="2:3" ht="15.75" thickBot="1" x14ac:dyDescent="0.3">
      <c r="B60" s="33" t="s">
        <v>147</v>
      </c>
      <c r="C60" s="33" t="s">
        <v>74</v>
      </c>
    </row>
    <row r="61" spans="2:3" ht="15.75" thickBot="1" x14ac:dyDescent="0.3">
      <c r="B61" s="33" t="s">
        <v>114</v>
      </c>
      <c r="C61" s="33" t="s">
        <v>75</v>
      </c>
    </row>
    <row r="62" spans="2:3" ht="15.75" thickBot="1" x14ac:dyDescent="0.3">
      <c r="B62" s="33" t="s">
        <v>209</v>
      </c>
      <c r="C62" s="33" t="s">
        <v>210</v>
      </c>
    </row>
    <row r="63" spans="2:3" ht="15.75" thickBot="1" x14ac:dyDescent="0.3">
      <c r="B63" s="33" t="s">
        <v>211</v>
      </c>
      <c r="C63" s="33" t="s">
        <v>212</v>
      </c>
    </row>
  </sheetData>
  <sortState xmlns:xlrd2="http://schemas.microsoft.com/office/spreadsheetml/2017/richdata2" ref="B1:C111">
    <sortCondition ref="B1:B111"/>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C32"/>
  <sheetViews>
    <sheetView workbookViewId="0">
      <selection activeCell="C3" sqref="C3"/>
    </sheetView>
  </sheetViews>
  <sheetFormatPr baseColWidth="10" defaultRowHeight="15" x14ac:dyDescent="0.25"/>
  <sheetData>
    <row r="3" spans="2:3" x14ac:dyDescent="0.25">
      <c r="B3" s="31" t="e">
        <f>#REF!</f>
        <v>#REF!</v>
      </c>
      <c r="C3" s="31" t="s">
        <v>78</v>
      </c>
    </row>
    <row r="4" spans="2:3" x14ac:dyDescent="0.25">
      <c r="B4" s="31" t="e">
        <f>#REF!</f>
        <v>#REF!</v>
      </c>
      <c r="C4" s="31" t="s">
        <v>79</v>
      </c>
    </row>
    <row r="5" spans="2:3" x14ac:dyDescent="0.25">
      <c r="B5" s="31" t="e">
        <f>#REF!</f>
        <v>#REF!</v>
      </c>
      <c r="C5" s="31" t="s">
        <v>80</v>
      </c>
    </row>
    <row r="6" spans="2:3" x14ac:dyDescent="0.25">
      <c r="B6" s="31" t="e">
        <f>#REF!</f>
        <v>#REF!</v>
      </c>
      <c r="C6" s="31" t="s">
        <v>81</v>
      </c>
    </row>
    <row r="7" spans="2:3" x14ac:dyDescent="0.25">
      <c r="B7" s="31" t="e">
        <f>#REF!</f>
        <v>#REF!</v>
      </c>
      <c r="C7" s="31" t="s">
        <v>82</v>
      </c>
    </row>
    <row r="8" spans="2:3" x14ac:dyDescent="0.25">
      <c r="B8" s="31" t="e">
        <f>#REF!</f>
        <v>#REF!</v>
      </c>
      <c r="C8" s="31" t="s">
        <v>83</v>
      </c>
    </row>
    <row r="9" spans="2:3" x14ac:dyDescent="0.25">
      <c r="B9" s="31" t="e">
        <f>#REF!</f>
        <v>#REF!</v>
      </c>
      <c r="C9" s="31" t="s">
        <v>84</v>
      </c>
    </row>
    <row r="10" spans="2:3" x14ac:dyDescent="0.25">
      <c r="B10" s="31" t="e">
        <f>#REF!</f>
        <v>#REF!</v>
      </c>
      <c r="C10" s="31" t="s">
        <v>85</v>
      </c>
    </row>
    <row r="11" spans="2:3" x14ac:dyDescent="0.25">
      <c r="B11" s="31" t="e">
        <f>#REF!</f>
        <v>#REF!</v>
      </c>
      <c r="C11" s="31" t="s">
        <v>86</v>
      </c>
    </row>
    <row r="12" spans="2:3" x14ac:dyDescent="0.25">
      <c r="B12" s="31" t="e">
        <f>#REF!</f>
        <v>#REF!</v>
      </c>
      <c r="C12" s="31" t="s">
        <v>87</v>
      </c>
    </row>
    <row r="13" spans="2:3" x14ac:dyDescent="0.25">
      <c r="B13" s="31" t="e">
        <f>#REF!</f>
        <v>#REF!</v>
      </c>
      <c r="C13" s="31" t="s">
        <v>88</v>
      </c>
    </row>
    <row r="14" spans="2:3" x14ac:dyDescent="0.25">
      <c r="B14" s="31" t="e">
        <f>#REF!</f>
        <v>#REF!</v>
      </c>
      <c r="C14" s="31" t="s">
        <v>89</v>
      </c>
    </row>
    <row r="15" spans="2:3" x14ac:dyDescent="0.25">
      <c r="B15" s="31" t="e">
        <f>#REF!</f>
        <v>#REF!</v>
      </c>
      <c r="C15" s="31" t="s">
        <v>90</v>
      </c>
    </row>
    <row r="16" spans="2:3" x14ac:dyDescent="0.25">
      <c r="B16" s="31" t="e">
        <f>#REF!</f>
        <v>#REF!</v>
      </c>
      <c r="C16" s="31" t="s">
        <v>91</v>
      </c>
    </row>
    <row r="17" spans="2:3" x14ac:dyDescent="0.25">
      <c r="B17" s="31" t="e">
        <f>#REF!</f>
        <v>#REF!</v>
      </c>
      <c r="C17" s="31" t="s">
        <v>92</v>
      </c>
    </row>
    <row r="18" spans="2:3" x14ac:dyDescent="0.25">
      <c r="B18" s="31" t="e">
        <f>#REF!</f>
        <v>#REF!</v>
      </c>
      <c r="C18" s="31" t="s">
        <v>93</v>
      </c>
    </row>
    <row r="19" spans="2:3" x14ac:dyDescent="0.25">
      <c r="B19" s="31" t="e">
        <f>#REF!</f>
        <v>#REF!</v>
      </c>
      <c r="C19" s="31" t="s">
        <v>94</v>
      </c>
    </row>
    <row r="20" spans="2:3" x14ac:dyDescent="0.25">
      <c r="B20" s="31" t="e">
        <f>#REF!</f>
        <v>#REF!</v>
      </c>
      <c r="C20" s="31" t="s">
        <v>95</v>
      </c>
    </row>
    <row r="21" spans="2:3" x14ac:dyDescent="0.25">
      <c r="B21" s="31" t="e">
        <f>#REF!</f>
        <v>#REF!</v>
      </c>
      <c r="C21" s="31" t="s">
        <v>96</v>
      </c>
    </row>
    <row r="22" spans="2:3" x14ac:dyDescent="0.25">
      <c r="B22" s="31" t="e">
        <f>#REF!</f>
        <v>#REF!</v>
      </c>
      <c r="C22" s="31" t="s">
        <v>97</v>
      </c>
    </row>
    <row r="23" spans="2:3" x14ac:dyDescent="0.25">
      <c r="B23" s="31" t="e">
        <f>#REF!</f>
        <v>#REF!</v>
      </c>
      <c r="C23" s="31" t="s">
        <v>98</v>
      </c>
    </row>
    <row r="24" spans="2:3" x14ac:dyDescent="0.25">
      <c r="B24" s="31" t="e">
        <f>#REF!</f>
        <v>#REF!</v>
      </c>
      <c r="C24" s="31" t="s">
        <v>99</v>
      </c>
    </row>
    <row r="25" spans="2:3" x14ac:dyDescent="0.25">
      <c r="B25" s="31" t="e">
        <f>#REF!</f>
        <v>#REF!</v>
      </c>
      <c r="C25" s="31" t="s">
        <v>100</v>
      </c>
    </row>
    <row r="26" spans="2:3" x14ac:dyDescent="0.25">
      <c r="B26" s="31" t="e">
        <f>#REF!</f>
        <v>#REF!</v>
      </c>
      <c r="C26" s="31" t="s">
        <v>101</v>
      </c>
    </row>
    <row r="27" spans="2:3" x14ac:dyDescent="0.25">
      <c r="B27" s="31" t="e">
        <f>#REF!</f>
        <v>#REF!</v>
      </c>
      <c r="C27" s="31" t="s">
        <v>102</v>
      </c>
    </row>
    <row r="28" spans="2:3" x14ac:dyDescent="0.25">
      <c r="B28" s="31" t="e">
        <f>#REF!</f>
        <v>#REF!</v>
      </c>
      <c r="C28" s="31" t="s">
        <v>103</v>
      </c>
    </row>
    <row r="29" spans="2:3" x14ac:dyDescent="0.25">
      <c r="B29" s="31" t="e">
        <f>#REF!</f>
        <v>#REF!</v>
      </c>
      <c r="C29" s="31" t="s">
        <v>104</v>
      </c>
    </row>
    <row r="30" spans="2:3" x14ac:dyDescent="0.25">
      <c r="B30" s="31" t="e">
        <f>#REF!</f>
        <v>#REF!</v>
      </c>
      <c r="C30" s="31" t="s">
        <v>105</v>
      </c>
    </row>
    <row r="31" spans="2:3" x14ac:dyDescent="0.25">
      <c r="C31" s="31" t="s">
        <v>106</v>
      </c>
    </row>
    <row r="32" spans="2:3" x14ac:dyDescent="0.25">
      <c r="C32" s="31" t="s">
        <v>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k D A A B Q S w M E F A A C A A g A G 1 v / T K A H r f O n A A A A + Q A A A B I A H A B D b 2 5 m a W c v U G F j a 2 F n Z S 5 4 b W w g o h g A K K A U A A A A A A A A A A A A A A A A A A A A A A A A A A A A h Y + 9 D o I w G E V f h X S n P 4 j G k I 8 y G D d J T E i M a 1 M q N E I x t F j e z c F H 8 h U k U Q y b 4 z 0 5 w 7 m v x x O y s W 2 C u + q t 7 k y K G K Y o U E Z 2 p T Z V i g Z 3 C b c o 4 3 A U 8 i o q F U y y s c l o y x T V z t 0 S Q r z 3 2 K 9 w 1 1 c k o p S R c 3 4 o Z K 1 a g X 6 y / i + H 2 l g n j F S I w + k T w y M c x T i m m z V m M W V A Z g 6 5 N g t n S s Y U y A L C b m j c 0 C u u b L g v g M w T y P c G f w N Q S w M E F A A C A A g A G 1 v / 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t b / 0 y c k B L k o A A A A N k A A A A T A B w A R m 9 y b X V s Y X M v U 2 V j d G l v b j E u b S C i G A A o o B Q A A A A A A A A A A A A A A A A A A A A A A A A A A A B t j T 0 L g z A Q h v d A / s O R L h Z E c B Y n 6 d o O F T q I Q 9 R r G 0 x y k k S w i P + 9 K V l 7 y w v v x 3 M e x 6 D I w j 1 p W X H G m X 9 L h x O 0 c t C y h B o 0 B s 4 g 3 s 2 p F 9 r o X L Y R d d G s z q E N D 3 L z Q D R n 5 7 2 7 S o O 1 S E v R H 1 1 D N s R K n y f A S b R q I R i l G Z S c S E T U r 4 t F 6 6 T 1 T 3 K m I b 0 a 2 3 4 W 9 F l 6 l + + 7 S G 5 E 5 h B i B A G 3 c B x n z p T 9 D 6 6 + U E s B A i 0 A F A A C A A g A G 1 v / T K A H r f O n A A A A + Q A A A B I A A A A A A A A A A A A A A A A A A A A A A E N v b m Z p Z y 9 Q Y W N r Y W d l L n h t b F B L A Q I t A B Q A A g A I A B t b / 0 w P y u m r p A A A A O k A A A A T A A A A A A A A A A A A A A A A A P M A A A B b Q 2 9 u d G V u d F 9 U e X B l c 1 0 u e G 1 s U E s B A i 0 A F A A C A A g A G 1 v / T J y Q E u S g A A A A 2 Q A A A B M A A A A A A A A A A A A A A A A A 5 A E A A E Z v c m 1 1 b G F z L 1 N l Y 3 R p b 2 4 x L m 1 Q S w U G A A A A A A M A A w D C A A A A 0 Q 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C g g A A A A A A A D o 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S Z X N 1 b H R U e X B l I i B W Y W x 1 Z T 0 i c 1 R h Y m x l I i A v P j x F b n R y e S B U e X B l P S J G a W x s R W 5 h Y m x l Z C I g V m F s d W U 9 I m w x I i A v P j x F b n R y e S B U e X B l P S J G a W x s V G 9 E Y X R h T W 9 k Z W x F b m F i b G V k I i B W Y W x 1 Z T 0 i b D A i I C 8 + P E V u d H J 5 I F R 5 c G U 9 I k Z p b G x U Y X J n Z X Q i I F Z h b H V l P S J z V G F i b G E x X z I i I C 8 + P E V u d H J 5 I F R 5 c G U 9 I k Z p b G x T d G F 0 d X M i I F Z h b H V l P S J z Q 2 9 t c G x l d G U i I C 8 + P E V u d H J 5 I F R 5 c G U 9 I k Z p b G x D b 3 V u d C I g V m F s d W U 9 I m w z I i A v P j x F b n R y e S B U e X B l P S J G a W x s R X J y b 3 J D b 3 V u d C I g V m F s d W U 9 I m w w I i A v P j x F b n R y e S B U e X B l P S J G a W x s Q 2 9 s d W 1 u V H l w Z X M i I F Z h b H V l P S J z Q m c 9 P S I g L z 4 8 R W 5 0 c n k g V H l w Z T 0 i R m l s b E N v b H V t b k 5 h b W V z I i B W Y W x 1 Z T 0 i c 1 s m c X V v d D t D b 2 x 1 b W 5 h M S Z x d W 9 0 O 1 0 i I C 8 + P E V u d H J 5 I F R 5 c G U 9 I k Z p b G x F c n J v c k N v Z G U i I F Z h b H V l P S J z V W 5 r b m 9 3 b i I g L z 4 8 R W 5 0 c n k g V H l w Z T 0 i R m l s b E x h c 3 R V c G R h d G V k I i B W Y W x 1 Z T 0 i Z D I w M T g t M D c t M z F U M D k 6 M D c 6 N T k u O T c 2 N j I 3 N 1 o i I C 8 + P E V u d H J 5 I F R 5 c G U 9 I k Z p b G x l Z E N v b X B s Z X R l U m V z d W x 0 V G 9 X b 3 J r c 2 h l Z X Q i I F Z h b H V l P S J s M S I g L z 4 8 R W 5 0 c n k g V H l w Z T 0 i Q W R k Z W R U b 0 R h d G F N b 2 R l b C I g V m F s d W U 9 I m w w I i A v P j x F b n R y e S B U e X B l P S J S Z W N v d m V y e V R h c m d l d F N o Z W V 0 I i B W Y W x 1 Z T 0 i c 0 h v a m E 2 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x L C Z x d W 9 0 O 2 t l e U N v b H V t b k 5 h b W V z J n F 1 b 3 Q 7 O l t d L C Z x d W 9 0 O 3 F 1 Z X J 5 U m V s Y X R p b 2 5 z a G l w c y Z x d W 9 0 O z p b X S w m c X V v d D t j b 2 x 1 b W 5 J Z G V u d G l 0 a W V z J n F 1 b 3 Q 7 O l s m c X V v d D t T Z W N 0 a W 9 u M S 9 U Y W J s Y T E v V G l w b y B j Y W 1 i a W F k b y 5 7 Q 2 9 s d W 1 u Y T E s M H 0 m c X V v d D t d L C Z x d W 9 0 O 0 N v b H V t b k N v d W 5 0 J n F 1 b 3 Q 7 O j E s J n F 1 b 3 Q 7 S 2 V 5 Q 2 9 s d W 1 u T m F t Z X M m c X V v d D s 6 W 1 0 s J n F 1 b 3 Q 7 Q 2 9 s d W 1 u S W R l b n R p d G l l c y Z x d W 9 0 O z p b J n F 1 b 3 Q 7 U 2 V j d G l v b j E v V G F i b G E x L 1 R p c G 8 g Y 2 F t Y m l h Z G 8 u e 0 N v b H V t b m E x L D B 9 J n F 1 b 3 Q 7 X S w m c X V v d D t S Z W x h d G l v b n N o a X B J b m Z v J n F 1 b 3 Q 7 O l t d f S I g L z 4 8 R W 5 0 c n k g V H l w Z T 0 i Q n V m Z m V y T m V 4 d F J l Z n J l c 2 g i I F Z h b H V l P S J s M 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N o A A A A B A A A A 0 I y d 3 w E V 0 R G M e g D A T 8 K X 6 w E A A A C w 1 j / I 6 Y J 1 S q l n M 6 o 4 O x X + A A A A A A I A A A A A A A N m A A D A A A A A E A A A A N + J D a c B 7 B I O v R k + U J 7 E d t 0 A A A A A B I A A A K A A A A A Q A A A A w n o e U g r q B c S v z o g F C k U n h 1 A A A A D l d y q B 7 A N T N A E p k V E d 8 s u v L P j y d 8 C P A S 3 5 Y G 5 A j 9 V B h 9 W e n f c N H W U N E H K K E m F u c X B f h I P z D 6 e J O J W Q 0 y l 9 0 d 9 h j Q 7 x Y D 2 p m H 1 G 3 S R Z n 8 Y m X R Q A A A A 0 u M r Z m g 8 S 6 + g U K c C K Q t s j + X W b f A = = < / D a t a M a s h u p > 
</file>

<file path=customXml/itemProps1.xml><?xml version="1.0" encoding="utf-8"?>
<ds:datastoreItem xmlns:ds="http://schemas.openxmlformats.org/officeDocument/2006/customXml" ds:itemID="{3C35491D-B448-4366-8D18-83CC6C76282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FICHA-1 OBJETIVOS- MEJORA</vt:lpstr>
      <vt:lpstr>FICHA 6 - CAPÍTULO IV-VII</vt:lpstr>
      <vt:lpstr>PLAN ESTRATÉGICO OBJETIVOS ODS</vt:lpstr>
      <vt:lpstr>Hoja3</vt:lpstr>
      <vt:lpstr>FICHA 9 PLANIFICACIÓN COMPRAS</vt:lpstr>
      <vt:lpstr>Hoja4</vt:lpstr>
      <vt:lpstr>Hoja1</vt:lpstr>
      <vt:lpstr>Hoja2</vt:lpstr>
      <vt:lpstr>Hoja5</vt:lpstr>
      <vt:lpstr>Hoja6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Guillo Ruiz, Laura</cp:lastModifiedBy>
  <cp:lastPrinted>2022-09-27T11:51:57Z</cp:lastPrinted>
  <dcterms:created xsi:type="dcterms:W3CDTF">2013-09-24T22:16:49Z</dcterms:created>
  <dcterms:modified xsi:type="dcterms:W3CDTF">2023-09-08T07:38:50Z</dcterms:modified>
</cp:coreProperties>
</file>